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54632c8af6a9fd33/Documents/"/>
    </mc:Choice>
  </mc:AlternateContent>
  <xr:revisionPtr revIDLastSave="8" documentId="14_{F0A760C5-A7AC-4617-9A11-3605F8AE32C3}" xr6:coauthVersionLast="47" xr6:coauthVersionMax="47" xr10:uidLastSave="{8D09B76E-77BF-4F79-A21F-3B321F59FBDE}"/>
  <bookViews>
    <workbookView xWindow="-120" yWindow="-120" windowWidth="20730" windowHeight="11040" activeTab="3" xr2:uid="{00000000-000D-0000-FFFF-FFFF00000000}"/>
  </bookViews>
  <sheets>
    <sheet name="Hierarchy" sheetId="3" r:id="rId1"/>
    <sheet name="Targets" sheetId="1" r:id="rId2"/>
    <sheet name="Call_Data" sheetId="2" r:id="rId3"/>
    <sheet name="Dashboard" sheetId="5" r:id="rId4"/>
  </sheets>
  <definedNames>
    <definedName name="_xlnm._FilterDatabase" localSheetId="2" hidden="1">Call_Data!$A$1:$AD$1526</definedName>
    <definedName name="Slicer_Agent_Name">#N/A</definedName>
    <definedName name="Slicer_Call_Centre">#N/A</definedName>
    <definedName name="Slicer_Team_Leader_Name">#N/A</definedName>
    <definedName name="Slicer_YR_MO">#N/A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loext="http://schemas.libreoffice.org/" uri="{7626C862-2A13-11E5-B345-FEFF819CDC9F}">
      <loext:extCalcPr stringRefSyntax="CalcA1"/>
    </ext>
  </extLst>
</workbook>
</file>

<file path=xl/calcChain.xml><?xml version="1.0" encoding="utf-8"?>
<calcChain xmlns="http://schemas.openxmlformats.org/spreadsheetml/2006/main">
  <c r="G12" i="5" l="1"/>
  <c r="G9" i="5"/>
  <c r="G17" i="5"/>
  <c r="G11" i="5"/>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428" i="2"/>
  <c r="F1429" i="2"/>
  <c r="F1430" i="2"/>
  <c r="F1431" i="2"/>
  <c r="F1432" i="2"/>
  <c r="F1433" i="2"/>
  <c r="F1434" i="2"/>
  <c r="F1435" i="2"/>
  <c r="F1436" i="2"/>
  <c r="F1437" i="2"/>
  <c r="F1438" i="2"/>
  <c r="F1439" i="2"/>
  <c r="F1440" i="2"/>
  <c r="F1441" i="2"/>
  <c r="F1442" i="2"/>
  <c r="F1443" i="2"/>
  <c r="F1444" i="2"/>
  <c r="F1445" i="2"/>
  <c r="F1446" i="2"/>
  <c r="F1447" i="2"/>
  <c r="F1448" i="2"/>
  <c r="F1449" i="2"/>
  <c r="F1450" i="2"/>
  <c r="F1451" i="2"/>
  <c r="F1452" i="2"/>
  <c r="F1453" i="2"/>
  <c r="F1454" i="2"/>
  <c r="F1455" i="2"/>
  <c r="F1456" i="2"/>
  <c r="F1457" i="2"/>
  <c r="F1458" i="2"/>
  <c r="F1459" i="2"/>
  <c r="F1460" i="2"/>
  <c r="F1461" i="2"/>
  <c r="F1462" i="2"/>
  <c r="F1463" i="2"/>
  <c r="F1464" i="2"/>
  <c r="F1465" i="2"/>
  <c r="F1466" i="2"/>
  <c r="F1467" i="2"/>
  <c r="F1468" i="2"/>
  <c r="F1469" i="2"/>
  <c r="F1470" i="2"/>
  <c r="F1471" i="2"/>
  <c r="F1472" i="2"/>
  <c r="F1473" i="2"/>
  <c r="F1474" i="2"/>
  <c r="F1475" i="2"/>
  <c r="F1476" i="2"/>
  <c r="F1477" i="2"/>
  <c r="F1478" i="2"/>
  <c r="F1479" i="2"/>
  <c r="F1480" i="2"/>
  <c r="F1481" i="2"/>
  <c r="F1482" i="2"/>
  <c r="F1483" i="2"/>
  <c r="F1484" i="2"/>
  <c r="F1485" i="2"/>
  <c r="F1486" i="2"/>
  <c r="F1487" i="2"/>
  <c r="F1488" i="2"/>
  <c r="F1489" i="2"/>
  <c r="F1490" i="2"/>
  <c r="F1491" i="2"/>
  <c r="F1492" i="2"/>
  <c r="F1493" i="2"/>
  <c r="F1494" i="2"/>
  <c r="F1495" i="2"/>
  <c r="F1496" i="2"/>
  <c r="F1497" i="2"/>
  <c r="F1498" i="2"/>
  <c r="F1499" i="2"/>
  <c r="F1500" i="2"/>
  <c r="F1501" i="2"/>
  <c r="F1502" i="2"/>
  <c r="F1503" i="2"/>
  <c r="F1504" i="2"/>
  <c r="F1505" i="2"/>
  <c r="F1506" i="2"/>
  <c r="F1507" i="2"/>
  <c r="F1508" i="2"/>
  <c r="F1509" i="2"/>
  <c r="F1510" i="2"/>
  <c r="F1511" i="2"/>
  <c r="F1512" i="2"/>
  <c r="F1513" i="2"/>
  <c r="F1514" i="2"/>
  <c r="F1515" i="2"/>
  <c r="F1516" i="2"/>
  <c r="F1517" i="2"/>
  <c r="F1518" i="2"/>
  <c r="F1519" i="2"/>
  <c r="F1520" i="2"/>
  <c r="F1521" i="2"/>
  <c r="F1522" i="2"/>
  <c r="F1523" i="2"/>
  <c r="F1524" i="2"/>
  <c r="F1525" i="2"/>
  <c r="F1526" i="2"/>
  <c r="F28" i="2"/>
  <c r="F29" i="2"/>
  <c r="F2" i="2"/>
  <c r="F3" i="2"/>
  <c r="F4" i="2"/>
  <c r="F5" i="2"/>
  <c r="F6" i="2"/>
  <c r="F7" i="2"/>
  <c r="F8" i="2"/>
  <c r="F9" i="2"/>
  <c r="F10" i="2"/>
  <c r="F11" i="2"/>
  <c r="F12" i="2"/>
  <c r="F13" i="2"/>
  <c r="F14" i="2"/>
  <c r="F15" i="2"/>
  <c r="F16" i="2"/>
  <c r="F17" i="2"/>
  <c r="F18" i="2"/>
  <c r="F19" i="2"/>
  <c r="F20" i="2"/>
  <c r="F21" i="2"/>
  <c r="F22" i="2"/>
  <c r="F23" i="2"/>
  <c r="F24" i="2"/>
  <c r="F25" i="2"/>
  <c r="F26" i="2"/>
  <c r="F27" i="2"/>
  <c r="G21" i="5"/>
  <c r="G19" i="5"/>
  <c r="H19" i="5" s="1"/>
  <c r="H17" i="5"/>
  <c r="X3"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50" i="2"/>
  <c r="X51" i="2"/>
  <c r="X52" i="2"/>
  <c r="X53" i="2"/>
  <c r="X54" i="2"/>
  <c r="X55" i="2"/>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4" i="2"/>
  <c r="X255" i="2"/>
  <c r="X256" i="2"/>
  <c r="X257" i="2"/>
  <c r="X258" i="2"/>
  <c r="X259" i="2"/>
  <c r="X260" i="2"/>
  <c r="X261" i="2"/>
  <c r="X262" i="2"/>
  <c r="X263" i="2"/>
  <c r="X264" i="2"/>
  <c r="X265" i="2"/>
  <c r="X266" i="2"/>
  <c r="X267" i="2"/>
  <c r="X268" i="2"/>
  <c r="X269" i="2"/>
  <c r="X270" i="2"/>
  <c r="X271" i="2"/>
  <c r="X272" i="2"/>
  <c r="X273" i="2"/>
  <c r="X274" i="2"/>
  <c r="X275" i="2"/>
  <c r="X276" i="2"/>
  <c r="X277" i="2"/>
  <c r="X278" i="2"/>
  <c r="X279" i="2"/>
  <c r="X280" i="2"/>
  <c r="X281" i="2"/>
  <c r="X282" i="2"/>
  <c r="X283" i="2"/>
  <c r="X284" i="2"/>
  <c r="X285" i="2"/>
  <c r="X286" i="2"/>
  <c r="X287" i="2"/>
  <c r="X288" i="2"/>
  <c r="X289" i="2"/>
  <c r="X290" i="2"/>
  <c r="X291" i="2"/>
  <c r="X292" i="2"/>
  <c r="X293" i="2"/>
  <c r="X294" i="2"/>
  <c r="X295" i="2"/>
  <c r="X296" i="2"/>
  <c r="X297" i="2"/>
  <c r="X298" i="2"/>
  <c r="X299" i="2"/>
  <c r="X300" i="2"/>
  <c r="X301" i="2"/>
  <c r="X302" i="2"/>
  <c r="X303" i="2"/>
  <c r="X304" i="2"/>
  <c r="X305" i="2"/>
  <c r="X306" i="2"/>
  <c r="X307" i="2"/>
  <c r="X308" i="2"/>
  <c r="X309" i="2"/>
  <c r="X310" i="2"/>
  <c r="X311" i="2"/>
  <c r="X312" i="2"/>
  <c r="X313" i="2"/>
  <c r="X314" i="2"/>
  <c r="X315" i="2"/>
  <c r="X316" i="2"/>
  <c r="X317" i="2"/>
  <c r="X318" i="2"/>
  <c r="X319" i="2"/>
  <c r="X320" i="2"/>
  <c r="X321" i="2"/>
  <c r="X322" i="2"/>
  <c r="X323" i="2"/>
  <c r="X324" i="2"/>
  <c r="X325" i="2"/>
  <c r="X326" i="2"/>
  <c r="X327" i="2"/>
  <c r="X328" i="2"/>
  <c r="X329" i="2"/>
  <c r="X330" i="2"/>
  <c r="X331" i="2"/>
  <c r="X332" i="2"/>
  <c r="X333" i="2"/>
  <c r="X334" i="2"/>
  <c r="X335" i="2"/>
  <c r="X336" i="2"/>
  <c r="X337" i="2"/>
  <c r="X338" i="2"/>
  <c r="X339" i="2"/>
  <c r="X340" i="2"/>
  <c r="X341" i="2"/>
  <c r="X342" i="2"/>
  <c r="X343" i="2"/>
  <c r="X344" i="2"/>
  <c r="X345" i="2"/>
  <c r="X346" i="2"/>
  <c r="X347" i="2"/>
  <c r="X348" i="2"/>
  <c r="X349" i="2"/>
  <c r="X350" i="2"/>
  <c r="X351" i="2"/>
  <c r="X352" i="2"/>
  <c r="X353" i="2"/>
  <c r="X354" i="2"/>
  <c r="X355" i="2"/>
  <c r="X356" i="2"/>
  <c r="X357" i="2"/>
  <c r="X358" i="2"/>
  <c r="X359" i="2"/>
  <c r="X360" i="2"/>
  <c r="X361" i="2"/>
  <c r="X362" i="2"/>
  <c r="X363" i="2"/>
  <c r="X364" i="2"/>
  <c r="X365" i="2"/>
  <c r="X366" i="2"/>
  <c r="X367" i="2"/>
  <c r="X368" i="2"/>
  <c r="X369" i="2"/>
  <c r="X370" i="2"/>
  <c r="X371" i="2"/>
  <c r="X372" i="2"/>
  <c r="X373" i="2"/>
  <c r="X374" i="2"/>
  <c r="X375" i="2"/>
  <c r="X376" i="2"/>
  <c r="X377" i="2"/>
  <c r="X378" i="2"/>
  <c r="X379" i="2"/>
  <c r="X380" i="2"/>
  <c r="X381" i="2"/>
  <c r="X382" i="2"/>
  <c r="X383" i="2"/>
  <c r="X384" i="2"/>
  <c r="X385" i="2"/>
  <c r="X386" i="2"/>
  <c r="X387" i="2"/>
  <c r="X388" i="2"/>
  <c r="X389" i="2"/>
  <c r="X390" i="2"/>
  <c r="X391" i="2"/>
  <c r="X392" i="2"/>
  <c r="X393" i="2"/>
  <c r="X394" i="2"/>
  <c r="X395" i="2"/>
  <c r="X396" i="2"/>
  <c r="X397" i="2"/>
  <c r="X398" i="2"/>
  <c r="X399" i="2"/>
  <c r="X400" i="2"/>
  <c r="X401" i="2"/>
  <c r="X402" i="2"/>
  <c r="X403" i="2"/>
  <c r="X404" i="2"/>
  <c r="X405" i="2"/>
  <c r="X406" i="2"/>
  <c r="X407" i="2"/>
  <c r="X408" i="2"/>
  <c r="X409" i="2"/>
  <c r="X410" i="2"/>
  <c r="X411" i="2"/>
  <c r="X412" i="2"/>
  <c r="X413" i="2"/>
  <c r="X414" i="2"/>
  <c r="X415" i="2"/>
  <c r="X416" i="2"/>
  <c r="X417" i="2"/>
  <c r="X418" i="2"/>
  <c r="X419" i="2"/>
  <c r="X420" i="2"/>
  <c r="X421" i="2"/>
  <c r="X422" i="2"/>
  <c r="X423" i="2"/>
  <c r="X424" i="2"/>
  <c r="X425" i="2"/>
  <c r="X426" i="2"/>
  <c r="X427" i="2"/>
  <c r="X428" i="2"/>
  <c r="X429" i="2"/>
  <c r="X430" i="2"/>
  <c r="X431" i="2"/>
  <c r="X432" i="2"/>
  <c r="X433" i="2"/>
  <c r="X434" i="2"/>
  <c r="X435" i="2"/>
  <c r="X436" i="2"/>
  <c r="X437" i="2"/>
  <c r="X438" i="2"/>
  <c r="X439" i="2"/>
  <c r="X440" i="2"/>
  <c r="X441" i="2"/>
  <c r="X442" i="2"/>
  <c r="X443" i="2"/>
  <c r="X444" i="2"/>
  <c r="X445" i="2"/>
  <c r="X446" i="2"/>
  <c r="X447" i="2"/>
  <c r="X448" i="2"/>
  <c r="X449" i="2"/>
  <c r="X450" i="2"/>
  <c r="X451" i="2"/>
  <c r="X452" i="2"/>
  <c r="X453" i="2"/>
  <c r="X454" i="2"/>
  <c r="X455" i="2"/>
  <c r="X456" i="2"/>
  <c r="X457" i="2"/>
  <c r="X458" i="2"/>
  <c r="X459" i="2"/>
  <c r="X460" i="2"/>
  <c r="X461" i="2"/>
  <c r="X462" i="2"/>
  <c r="X463" i="2"/>
  <c r="X464" i="2"/>
  <c r="X465" i="2"/>
  <c r="X466" i="2"/>
  <c r="X467" i="2"/>
  <c r="X468" i="2"/>
  <c r="X469" i="2"/>
  <c r="X470" i="2"/>
  <c r="X471" i="2"/>
  <c r="X472" i="2"/>
  <c r="X473" i="2"/>
  <c r="X474" i="2"/>
  <c r="X475" i="2"/>
  <c r="X476" i="2"/>
  <c r="X477" i="2"/>
  <c r="X478" i="2"/>
  <c r="X479" i="2"/>
  <c r="X480" i="2"/>
  <c r="X481" i="2"/>
  <c r="X482" i="2"/>
  <c r="X483" i="2"/>
  <c r="X484" i="2"/>
  <c r="X485" i="2"/>
  <c r="X486" i="2"/>
  <c r="X487" i="2"/>
  <c r="X488" i="2"/>
  <c r="X489" i="2"/>
  <c r="X490" i="2"/>
  <c r="X491" i="2"/>
  <c r="X492" i="2"/>
  <c r="X493" i="2"/>
  <c r="X494" i="2"/>
  <c r="X495" i="2"/>
  <c r="X496" i="2"/>
  <c r="X497" i="2"/>
  <c r="X498" i="2"/>
  <c r="X499" i="2"/>
  <c r="X500" i="2"/>
  <c r="X501" i="2"/>
  <c r="X502" i="2"/>
  <c r="X503" i="2"/>
  <c r="X504" i="2"/>
  <c r="X505" i="2"/>
  <c r="X506" i="2"/>
  <c r="X507" i="2"/>
  <c r="X508" i="2"/>
  <c r="X509" i="2"/>
  <c r="X510" i="2"/>
  <c r="X511" i="2"/>
  <c r="X512" i="2"/>
  <c r="X513" i="2"/>
  <c r="X514" i="2"/>
  <c r="X515" i="2"/>
  <c r="X516" i="2"/>
  <c r="X517" i="2"/>
  <c r="X518" i="2"/>
  <c r="X519" i="2"/>
  <c r="X520" i="2"/>
  <c r="X521" i="2"/>
  <c r="X522" i="2"/>
  <c r="X523" i="2"/>
  <c r="X524" i="2"/>
  <c r="X525" i="2"/>
  <c r="X526" i="2"/>
  <c r="X527" i="2"/>
  <c r="X528" i="2"/>
  <c r="X529" i="2"/>
  <c r="X530" i="2"/>
  <c r="X531" i="2"/>
  <c r="X532" i="2"/>
  <c r="X533" i="2"/>
  <c r="X534" i="2"/>
  <c r="X535" i="2"/>
  <c r="X536" i="2"/>
  <c r="X537" i="2"/>
  <c r="X538" i="2"/>
  <c r="X539" i="2"/>
  <c r="X540" i="2"/>
  <c r="X541" i="2"/>
  <c r="X542" i="2"/>
  <c r="X543" i="2"/>
  <c r="X544" i="2"/>
  <c r="X545" i="2"/>
  <c r="X546" i="2"/>
  <c r="X547" i="2"/>
  <c r="X548" i="2"/>
  <c r="X549" i="2"/>
  <c r="X550" i="2"/>
  <c r="X551" i="2"/>
  <c r="X552" i="2"/>
  <c r="X553" i="2"/>
  <c r="X554" i="2"/>
  <c r="X555" i="2"/>
  <c r="X556" i="2"/>
  <c r="X557" i="2"/>
  <c r="X558" i="2"/>
  <c r="X559" i="2"/>
  <c r="X560" i="2"/>
  <c r="X561" i="2"/>
  <c r="X562" i="2"/>
  <c r="X563" i="2"/>
  <c r="X564" i="2"/>
  <c r="X565" i="2"/>
  <c r="X566" i="2"/>
  <c r="X567" i="2"/>
  <c r="X568" i="2"/>
  <c r="X569" i="2"/>
  <c r="X570" i="2"/>
  <c r="X571" i="2"/>
  <c r="X572" i="2"/>
  <c r="X573" i="2"/>
  <c r="X574" i="2"/>
  <c r="X575" i="2"/>
  <c r="X576" i="2"/>
  <c r="X577" i="2"/>
  <c r="X578" i="2"/>
  <c r="X579" i="2"/>
  <c r="X580" i="2"/>
  <c r="X581" i="2"/>
  <c r="X582" i="2"/>
  <c r="X583" i="2"/>
  <c r="X584" i="2"/>
  <c r="X585" i="2"/>
  <c r="X586" i="2"/>
  <c r="X587" i="2"/>
  <c r="X588" i="2"/>
  <c r="X589" i="2"/>
  <c r="X590" i="2"/>
  <c r="X591" i="2"/>
  <c r="X592" i="2"/>
  <c r="X593" i="2"/>
  <c r="X594" i="2"/>
  <c r="X595" i="2"/>
  <c r="X596" i="2"/>
  <c r="X597" i="2"/>
  <c r="X598" i="2"/>
  <c r="X599" i="2"/>
  <c r="X600" i="2"/>
  <c r="X601" i="2"/>
  <c r="X602" i="2"/>
  <c r="X603" i="2"/>
  <c r="X604" i="2"/>
  <c r="X605" i="2"/>
  <c r="X606" i="2"/>
  <c r="X607" i="2"/>
  <c r="X608" i="2"/>
  <c r="X609" i="2"/>
  <c r="X610" i="2"/>
  <c r="X611" i="2"/>
  <c r="X612" i="2"/>
  <c r="X613" i="2"/>
  <c r="X614" i="2"/>
  <c r="X615" i="2"/>
  <c r="X616" i="2"/>
  <c r="X617" i="2"/>
  <c r="X618" i="2"/>
  <c r="X619" i="2"/>
  <c r="X620" i="2"/>
  <c r="X621" i="2"/>
  <c r="X622" i="2"/>
  <c r="X623" i="2"/>
  <c r="X624" i="2"/>
  <c r="X625" i="2"/>
  <c r="X626" i="2"/>
  <c r="X627" i="2"/>
  <c r="X628" i="2"/>
  <c r="X629" i="2"/>
  <c r="X630" i="2"/>
  <c r="X631" i="2"/>
  <c r="X632" i="2"/>
  <c r="X633" i="2"/>
  <c r="X634" i="2"/>
  <c r="X635" i="2"/>
  <c r="X636" i="2"/>
  <c r="X637" i="2"/>
  <c r="X638" i="2"/>
  <c r="X639" i="2"/>
  <c r="X640" i="2"/>
  <c r="X641" i="2"/>
  <c r="X642" i="2"/>
  <c r="X643" i="2"/>
  <c r="X644" i="2"/>
  <c r="X645" i="2"/>
  <c r="X646" i="2"/>
  <c r="X647" i="2"/>
  <c r="X648" i="2"/>
  <c r="X649" i="2"/>
  <c r="X650" i="2"/>
  <c r="X651" i="2"/>
  <c r="X652" i="2"/>
  <c r="X653" i="2"/>
  <c r="X654" i="2"/>
  <c r="X655" i="2"/>
  <c r="X656" i="2"/>
  <c r="X657" i="2"/>
  <c r="X658" i="2"/>
  <c r="X659" i="2"/>
  <c r="X660" i="2"/>
  <c r="X661" i="2"/>
  <c r="X662" i="2"/>
  <c r="X663" i="2"/>
  <c r="X664" i="2"/>
  <c r="X665" i="2"/>
  <c r="X666" i="2"/>
  <c r="X667" i="2"/>
  <c r="X668" i="2"/>
  <c r="X669" i="2"/>
  <c r="X670" i="2"/>
  <c r="X671" i="2"/>
  <c r="X672" i="2"/>
  <c r="X673" i="2"/>
  <c r="X674" i="2"/>
  <c r="X675" i="2"/>
  <c r="X676" i="2"/>
  <c r="X677" i="2"/>
  <c r="X678" i="2"/>
  <c r="X679" i="2"/>
  <c r="X680" i="2"/>
  <c r="X681" i="2"/>
  <c r="X682" i="2"/>
  <c r="X683" i="2"/>
  <c r="X684" i="2"/>
  <c r="X685" i="2"/>
  <c r="X686" i="2"/>
  <c r="X687" i="2"/>
  <c r="X688" i="2"/>
  <c r="X689" i="2"/>
  <c r="X690" i="2"/>
  <c r="X691" i="2"/>
  <c r="X692" i="2"/>
  <c r="X693" i="2"/>
  <c r="X694" i="2"/>
  <c r="X695" i="2"/>
  <c r="X696" i="2"/>
  <c r="X697" i="2"/>
  <c r="X698" i="2"/>
  <c r="X699" i="2"/>
  <c r="X700" i="2"/>
  <c r="X701" i="2"/>
  <c r="X702" i="2"/>
  <c r="X703" i="2"/>
  <c r="X704" i="2"/>
  <c r="X705" i="2"/>
  <c r="X706" i="2"/>
  <c r="X707" i="2"/>
  <c r="X708" i="2"/>
  <c r="X709" i="2"/>
  <c r="X710" i="2"/>
  <c r="X711" i="2"/>
  <c r="X712" i="2"/>
  <c r="X713" i="2"/>
  <c r="X714" i="2"/>
  <c r="X715" i="2"/>
  <c r="X716" i="2"/>
  <c r="X717" i="2"/>
  <c r="X718" i="2"/>
  <c r="X719" i="2"/>
  <c r="X720" i="2"/>
  <c r="X721" i="2"/>
  <c r="X722" i="2"/>
  <c r="X723" i="2"/>
  <c r="X724" i="2"/>
  <c r="X725" i="2"/>
  <c r="X726" i="2"/>
  <c r="X727" i="2"/>
  <c r="X728" i="2"/>
  <c r="X729" i="2"/>
  <c r="X730" i="2"/>
  <c r="X731" i="2"/>
  <c r="X732" i="2"/>
  <c r="X733" i="2"/>
  <c r="X734" i="2"/>
  <c r="X735" i="2"/>
  <c r="X736" i="2"/>
  <c r="X737" i="2"/>
  <c r="X738" i="2"/>
  <c r="X739" i="2"/>
  <c r="X740" i="2"/>
  <c r="X741" i="2"/>
  <c r="X742" i="2"/>
  <c r="X743" i="2"/>
  <c r="X744" i="2"/>
  <c r="X745" i="2"/>
  <c r="X746" i="2"/>
  <c r="X747" i="2"/>
  <c r="X748" i="2"/>
  <c r="X749" i="2"/>
  <c r="X750" i="2"/>
  <c r="X751" i="2"/>
  <c r="X752" i="2"/>
  <c r="X753" i="2"/>
  <c r="X754" i="2"/>
  <c r="X755" i="2"/>
  <c r="X756" i="2"/>
  <c r="X757" i="2"/>
  <c r="X758" i="2"/>
  <c r="X759" i="2"/>
  <c r="X760" i="2"/>
  <c r="X761" i="2"/>
  <c r="X762" i="2"/>
  <c r="X763" i="2"/>
  <c r="X764" i="2"/>
  <c r="X765" i="2"/>
  <c r="X766" i="2"/>
  <c r="X767" i="2"/>
  <c r="X768" i="2"/>
  <c r="X769" i="2"/>
  <c r="X770" i="2"/>
  <c r="X771" i="2"/>
  <c r="X772" i="2"/>
  <c r="X773" i="2"/>
  <c r="X774" i="2"/>
  <c r="X775" i="2"/>
  <c r="X776" i="2"/>
  <c r="X777" i="2"/>
  <c r="X778" i="2"/>
  <c r="X779" i="2"/>
  <c r="X780" i="2"/>
  <c r="X781" i="2"/>
  <c r="X782" i="2"/>
  <c r="X783" i="2"/>
  <c r="X784" i="2"/>
  <c r="X785" i="2"/>
  <c r="X786" i="2"/>
  <c r="X787" i="2"/>
  <c r="X788" i="2"/>
  <c r="X789" i="2"/>
  <c r="X790" i="2"/>
  <c r="X791" i="2"/>
  <c r="X792" i="2"/>
  <c r="X793" i="2"/>
  <c r="X794" i="2"/>
  <c r="X795" i="2"/>
  <c r="X796" i="2"/>
  <c r="X797" i="2"/>
  <c r="X798" i="2"/>
  <c r="X799" i="2"/>
  <c r="X800" i="2"/>
  <c r="X801" i="2"/>
  <c r="X802" i="2"/>
  <c r="X803" i="2"/>
  <c r="X804" i="2"/>
  <c r="X805" i="2"/>
  <c r="X806" i="2"/>
  <c r="X807" i="2"/>
  <c r="X808" i="2"/>
  <c r="X809" i="2"/>
  <c r="X810" i="2"/>
  <c r="X811" i="2"/>
  <c r="X812" i="2"/>
  <c r="X813" i="2"/>
  <c r="X814" i="2"/>
  <c r="X815" i="2"/>
  <c r="X816" i="2"/>
  <c r="X817" i="2"/>
  <c r="X818" i="2"/>
  <c r="X819" i="2"/>
  <c r="X820" i="2"/>
  <c r="X821" i="2"/>
  <c r="X822" i="2"/>
  <c r="X823" i="2"/>
  <c r="X824" i="2"/>
  <c r="X825" i="2"/>
  <c r="X826" i="2"/>
  <c r="X827" i="2"/>
  <c r="X828" i="2"/>
  <c r="X829" i="2"/>
  <c r="X830" i="2"/>
  <c r="X831" i="2"/>
  <c r="X832" i="2"/>
  <c r="X833" i="2"/>
  <c r="X834" i="2"/>
  <c r="X835" i="2"/>
  <c r="X836" i="2"/>
  <c r="X837" i="2"/>
  <c r="X838" i="2"/>
  <c r="X839" i="2"/>
  <c r="X840" i="2"/>
  <c r="X841" i="2"/>
  <c r="X842" i="2"/>
  <c r="X843" i="2"/>
  <c r="X844" i="2"/>
  <c r="X845" i="2"/>
  <c r="X846" i="2"/>
  <c r="X847" i="2"/>
  <c r="X848" i="2"/>
  <c r="X849" i="2"/>
  <c r="X850" i="2"/>
  <c r="X851" i="2"/>
  <c r="X852" i="2"/>
  <c r="X853" i="2"/>
  <c r="X854" i="2"/>
  <c r="X855" i="2"/>
  <c r="X856" i="2"/>
  <c r="X857" i="2"/>
  <c r="X858" i="2"/>
  <c r="X859" i="2"/>
  <c r="X860" i="2"/>
  <c r="X861" i="2"/>
  <c r="X862" i="2"/>
  <c r="X863" i="2"/>
  <c r="X864" i="2"/>
  <c r="X865" i="2"/>
  <c r="X866" i="2"/>
  <c r="X867" i="2"/>
  <c r="X868" i="2"/>
  <c r="X869" i="2"/>
  <c r="X870" i="2"/>
  <c r="X871" i="2"/>
  <c r="X872" i="2"/>
  <c r="X873" i="2"/>
  <c r="X874" i="2"/>
  <c r="X875" i="2"/>
  <c r="X876" i="2"/>
  <c r="X877" i="2"/>
  <c r="X878" i="2"/>
  <c r="X879" i="2"/>
  <c r="X880" i="2"/>
  <c r="X881" i="2"/>
  <c r="X882" i="2"/>
  <c r="X883" i="2"/>
  <c r="X884" i="2"/>
  <c r="X885" i="2"/>
  <c r="X886" i="2"/>
  <c r="X887" i="2"/>
  <c r="X888" i="2"/>
  <c r="X889" i="2"/>
  <c r="X890" i="2"/>
  <c r="X891" i="2"/>
  <c r="X892" i="2"/>
  <c r="X893" i="2"/>
  <c r="X894" i="2"/>
  <c r="X895" i="2"/>
  <c r="X896" i="2"/>
  <c r="X897" i="2"/>
  <c r="X898" i="2"/>
  <c r="X899" i="2"/>
  <c r="X900" i="2"/>
  <c r="X901" i="2"/>
  <c r="X902" i="2"/>
  <c r="X903" i="2"/>
  <c r="X904" i="2"/>
  <c r="X905" i="2"/>
  <c r="X906" i="2"/>
  <c r="X907" i="2"/>
  <c r="X908" i="2"/>
  <c r="X909" i="2"/>
  <c r="X910" i="2"/>
  <c r="X911" i="2"/>
  <c r="X912" i="2"/>
  <c r="X913" i="2"/>
  <c r="X914" i="2"/>
  <c r="X915" i="2"/>
  <c r="X916" i="2"/>
  <c r="X917" i="2"/>
  <c r="X918" i="2"/>
  <c r="X919" i="2"/>
  <c r="X920" i="2"/>
  <c r="X921" i="2"/>
  <c r="X922" i="2"/>
  <c r="X923" i="2"/>
  <c r="X924" i="2"/>
  <c r="X925" i="2"/>
  <c r="X926" i="2"/>
  <c r="X927" i="2"/>
  <c r="X928" i="2"/>
  <c r="X929" i="2"/>
  <c r="X930" i="2"/>
  <c r="X931" i="2"/>
  <c r="X932" i="2"/>
  <c r="X933" i="2"/>
  <c r="X934" i="2"/>
  <c r="X935" i="2"/>
  <c r="X936" i="2"/>
  <c r="X937" i="2"/>
  <c r="X938" i="2"/>
  <c r="X939" i="2"/>
  <c r="X940" i="2"/>
  <c r="X941" i="2"/>
  <c r="X942" i="2"/>
  <c r="X943" i="2"/>
  <c r="X944" i="2"/>
  <c r="X945" i="2"/>
  <c r="X946" i="2"/>
  <c r="X947" i="2"/>
  <c r="X948" i="2"/>
  <c r="X949" i="2"/>
  <c r="X950" i="2"/>
  <c r="X951" i="2"/>
  <c r="X952" i="2"/>
  <c r="X953" i="2"/>
  <c r="X954" i="2"/>
  <c r="X955" i="2"/>
  <c r="X956" i="2"/>
  <c r="X957" i="2"/>
  <c r="X958" i="2"/>
  <c r="X959" i="2"/>
  <c r="X960" i="2"/>
  <c r="X961" i="2"/>
  <c r="X962" i="2"/>
  <c r="X963" i="2"/>
  <c r="X964" i="2"/>
  <c r="X965" i="2"/>
  <c r="X966" i="2"/>
  <c r="X967" i="2"/>
  <c r="X968" i="2"/>
  <c r="X969" i="2"/>
  <c r="X970" i="2"/>
  <c r="X971" i="2"/>
  <c r="X972" i="2"/>
  <c r="X973" i="2"/>
  <c r="X974" i="2"/>
  <c r="X975" i="2"/>
  <c r="X976" i="2"/>
  <c r="X977" i="2"/>
  <c r="X978" i="2"/>
  <c r="X979" i="2"/>
  <c r="X980" i="2"/>
  <c r="X981" i="2"/>
  <c r="X982" i="2"/>
  <c r="X983" i="2"/>
  <c r="X984" i="2"/>
  <c r="X985" i="2"/>
  <c r="X986" i="2"/>
  <c r="X987" i="2"/>
  <c r="X988" i="2"/>
  <c r="X989" i="2"/>
  <c r="X990" i="2"/>
  <c r="X991" i="2"/>
  <c r="X992" i="2"/>
  <c r="X993" i="2"/>
  <c r="X994" i="2"/>
  <c r="X995" i="2"/>
  <c r="X996" i="2"/>
  <c r="X997" i="2"/>
  <c r="X998" i="2"/>
  <c r="X999" i="2"/>
  <c r="X1000" i="2"/>
  <c r="X1001" i="2"/>
  <c r="X1002" i="2"/>
  <c r="X1003" i="2"/>
  <c r="X1004" i="2"/>
  <c r="X1005" i="2"/>
  <c r="X1006" i="2"/>
  <c r="X1007" i="2"/>
  <c r="X1008" i="2"/>
  <c r="X1009" i="2"/>
  <c r="X1010" i="2"/>
  <c r="X1011" i="2"/>
  <c r="X1012" i="2"/>
  <c r="X1013" i="2"/>
  <c r="X1014" i="2"/>
  <c r="X1015" i="2"/>
  <c r="X1016" i="2"/>
  <c r="X1017" i="2"/>
  <c r="X1018" i="2"/>
  <c r="X1019" i="2"/>
  <c r="X1020" i="2"/>
  <c r="X1021" i="2"/>
  <c r="X1022" i="2"/>
  <c r="X1023" i="2"/>
  <c r="X1024" i="2"/>
  <c r="X1025" i="2"/>
  <c r="X1026" i="2"/>
  <c r="X1027" i="2"/>
  <c r="X1028" i="2"/>
  <c r="X1029" i="2"/>
  <c r="X1030" i="2"/>
  <c r="X1031" i="2"/>
  <c r="X1032" i="2"/>
  <c r="X1033" i="2"/>
  <c r="X1034" i="2"/>
  <c r="X1035" i="2"/>
  <c r="X1036" i="2"/>
  <c r="X1037" i="2"/>
  <c r="X1038" i="2"/>
  <c r="X1039" i="2"/>
  <c r="X1040" i="2"/>
  <c r="X1041" i="2"/>
  <c r="X1042" i="2"/>
  <c r="X1043" i="2"/>
  <c r="X1044" i="2"/>
  <c r="X1045" i="2"/>
  <c r="X1046" i="2"/>
  <c r="X1047" i="2"/>
  <c r="X1048" i="2"/>
  <c r="X1049" i="2"/>
  <c r="X1050" i="2"/>
  <c r="X1051" i="2"/>
  <c r="X1052" i="2"/>
  <c r="X1053" i="2"/>
  <c r="X1054" i="2"/>
  <c r="X1055" i="2"/>
  <c r="X1056" i="2"/>
  <c r="X1057" i="2"/>
  <c r="X1058" i="2"/>
  <c r="X1059" i="2"/>
  <c r="X1060" i="2"/>
  <c r="X1061" i="2"/>
  <c r="X1062" i="2"/>
  <c r="X1063" i="2"/>
  <c r="X1064" i="2"/>
  <c r="X1065" i="2"/>
  <c r="X1066" i="2"/>
  <c r="X1067" i="2"/>
  <c r="X1068" i="2"/>
  <c r="X1069" i="2"/>
  <c r="X1070" i="2"/>
  <c r="X1071" i="2"/>
  <c r="X1072" i="2"/>
  <c r="X1073" i="2"/>
  <c r="X1074" i="2"/>
  <c r="X1075" i="2"/>
  <c r="X1076" i="2"/>
  <c r="X1077" i="2"/>
  <c r="X1078" i="2"/>
  <c r="X1079" i="2"/>
  <c r="X1080" i="2"/>
  <c r="X1081" i="2"/>
  <c r="X1082" i="2"/>
  <c r="X1083" i="2"/>
  <c r="X1084" i="2"/>
  <c r="X1085" i="2"/>
  <c r="X1086" i="2"/>
  <c r="X1087" i="2"/>
  <c r="X1088" i="2"/>
  <c r="X1089" i="2"/>
  <c r="X1090" i="2"/>
  <c r="X1091" i="2"/>
  <c r="X1092" i="2"/>
  <c r="X1093" i="2"/>
  <c r="X1094" i="2"/>
  <c r="X1095" i="2"/>
  <c r="X1096" i="2"/>
  <c r="X1097" i="2"/>
  <c r="X1098" i="2"/>
  <c r="X1099" i="2"/>
  <c r="X1100" i="2"/>
  <c r="X1101" i="2"/>
  <c r="X1102" i="2"/>
  <c r="X1103" i="2"/>
  <c r="X1104" i="2"/>
  <c r="X1105" i="2"/>
  <c r="X1106" i="2"/>
  <c r="X1107" i="2"/>
  <c r="X1108" i="2"/>
  <c r="X1109" i="2"/>
  <c r="X1110" i="2"/>
  <c r="X1111" i="2"/>
  <c r="X1112" i="2"/>
  <c r="X1113" i="2"/>
  <c r="X1114" i="2"/>
  <c r="X1115" i="2"/>
  <c r="X1116" i="2"/>
  <c r="X1117" i="2"/>
  <c r="X1118" i="2"/>
  <c r="X1119" i="2"/>
  <c r="X1120" i="2"/>
  <c r="X1121" i="2"/>
  <c r="X1122" i="2"/>
  <c r="X1123" i="2"/>
  <c r="X1124" i="2"/>
  <c r="X1125" i="2"/>
  <c r="X1126" i="2"/>
  <c r="X1127" i="2"/>
  <c r="X1128" i="2"/>
  <c r="X1129" i="2"/>
  <c r="X1130" i="2"/>
  <c r="X1131" i="2"/>
  <c r="X1132" i="2"/>
  <c r="X1133" i="2"/>
  <c r="X1134" i="2"/>
  <c r="X1135" i="2"/>
  <c r="X1136" i="2"/>
  <c r="X1137" i="2"/>
  <c r="X1138" i="2"/>
  <c r="X1139" i="2"/>
  <c r="X1140" i="2"/>
  <c r="X1141" i="2"/>
  <c r="X1142" i="2"/>
  <c r="X1143" i="2"/>
  <c r="X1144" i="2"/>
  <c r="X1145" i="2"/>
  <c r="X1146" i="2"/>
  <c r="X1147" i="2"/>
  <c r="X1148" i="2"/>
  <c r="X1149" i="2"/>
  <c r="X1150" i="2"/>
  <c r="X1151" i="2"/>
  <c r="X1152" i="2"/>
  <c r="X1153" i="2"/>
  <c r="X1154" i="2"/>
  <c r="X1155" i="2"/>
  <c r="X1156" i="2"/>
  <c r="X1157" i="2"/>
  <c r="X1158" i="2"/>
  <c r="X1159" i="2"/>
  <c r="X1160" i="2"/>
  <c r="X1161" i="2"/>
  <c r="X1162" i="2"/>
  <c r="X1163" i="2"/>
  <c r="X1164" i="2"/>
  <c r="X1165" i="2"/>
  <c r="X1166" i="2"/>
  <c r="X1167" i="2"/>
  <c r="X1168" i="2"/>
  <c r="X1169" i="2"/>
  <c r="X1170" i="2"/>
  <c r="X1171" i="2"/>
  <c r="X1172" i="2"/>
  <c r="X1173" i="2"/>
  <c r="X1174" i="2"/>
  <c r="X1175" i="2"/>
  <c r="X1176" i="2"/>
  <c r="X1177" i="2"/>
  <c r="X1178" i="2"/>
  <c r="X1179" i="2"/>
  <c r="X1180" i="2"/>
  <c r="X1181" i="2"/>
  <c r="X1182" i="2"/>
  <c r="X1183" i="2"/>
  <c r="X1184" i="2"/>
  <c r="X1185" i="2"/>
  <c r="X1186" i="2"/>
  <c r="X1187" i="2"/>
  <c r="X1188" i="2"/>
  <c r="X1189" i="2"/>
  <c r="X1190" i="2"/>
  <c r="X1191" i="2"/>
  <c r="X1192" i="2"/>
  <c r="X1193" i="2"/>
  <c r="X1194" i="2"/>
  <c r="X1195" i="2"/>
  <c r="X1196" i="2"/>
  <c r="X1197" i="2"/>
  <c r="X1198" i="2"/>
  <c r="X1199" i="2"/>
  <c r="X1200" i="2"/>
  <c r="X1201" i="2"/>
  <c r="X1202" i="2"/>
  <c r="X1203" i="2"/>
  <c r="X1204" i="2"/>
  <c r="X1205" i="2"/>
  <c r="X1206" i="2"/>
  <c r="X1207" i="2"/>
  <c r="X1208" i="2"/>
  <c r="X1209" i="2"/>
  <c r="X1210" i="2"/>
  <c r="X1211" i="2"/>
  <c r="X1212" i="2"/>
  <c r="X1213" i="2"/>
  <c r="X1214" i="2"/>
  <c r="X1215" i="2"/>
  <c r="X1216" i="2"/>
  <c r="X1217" i="2"/>
  <c r="X1218" i="2"/>
  <c r="X1219" i="2"/>
  <c r="X1220" i="2"/>
  <c r="X1221" i="2"/>
  <c r="X1222" i="2"/>
  <c r="X1223" i="2"/>
  <c r="X1224" i="2"/>
  <c r="X1225" i="2"/>
  <c r="X1226" i="2"/>
  <c r="X1227" i="2"/>
  <c r="X1228" i="2"/>
  <c r="X1229" i="2"/>
  <c r="X1230" i="2"/>
  <c r="X1231" i="2"/>
  <c r="X1232" i="2"/>
  <c r="X1233" i="2"/>
  <c r="X1234" i="2"/>
  <c r="X1235" i="2"/>
  <c r="X1236" i="2"/>
  <c r="X1237" i="2"/>
  <c r="X1238" i="2"/>
  <c r="X1239" i="2"/>
  <c r="X1240" i="2"/>
  <c r="X1241" i="2"/>
  <c r="X1242" i="2"/>
  <c r="X1243" i="2"/>
  <c r="X1244" i="2"/>
  <c r="X1245" i="2"/>
  <c r="X1246" i="2"/>
  <c r="X1247" i="2"/>
  <c r="X1248" i="2"/>
  <c r="X1249" i="2"/>
  <c r="X1250" i="2"/>
  <c r="X1251" i="2"/>
  <c r="X1252" i="2"/>
  <c r="X1253" i="2"/>
  <c r="X1254" i="2"/>
  <c r="X1255" i="2"/>
  <c r="X1256" i="2"/>
  <c r="X1257" i="2"/>
  <c r="X1258" i="2"/>
  <c r="X1259" i="2"/>
  <c r="X1260" i="2"/>
  <c r="X1261" i="2"/>
  <c r="X1262" i="2"/>
  <c r="X1263" i="2"/>
  <c r="X1264" i="2"/>
  <c r="X1265" i="2"/>
  <c r="X1266" i="2"/>
  <c r="X1267" i="2"/>
  <c r="X1268" i="2"/>
  <c r="X1269" i="2"/>
  <c r="X1270" i="2"/>
  <c r="X1271" i="2"/>
  <c r="X1272" i="2"/>
  <c r="X1273" i="2"/>
  <c r="X1274" i="2"/>
  <c r="X1275" i="2"/>
  <c r="X1276" i="2"/>
  <c r="X1277" i="2"/>
  <c r="X1278" i="2"/>
  <c r="X1279" i="2"/>
  <c r="X1280" i="2"/>
  <c r="X1281" i="2"/>
  <c r="X1282" i="2"/>
  <c r="X1283" i="2"/>
  <c r="X1284" i="2"/>
  <c r="X1285" i="2"/>
  <c r="X1286" i="2"/>
  <c r="X1287" i="2"/>
  <c r="X1288" i="2"/>
  <c r="X1289" i="2"/>
  <c r="X1290" i="2"/>
  <c r="X1291" i="2"/>
  <c r="X1292" i="2"/>
  <c r="X1293" i="2"/>
  <c r="X1294" i="2"/>
  <c r="X1295" i="2"/>
  <c r="X1296" i="2"/>
  <c r="X1297" i="2"/>
  <c r="X1298" i="2"/>
  <c r="X1299" i="2"/>
  <c r="X1300" i="2"/>
  <c r="X1301" i="2"/>
  <c r="X1302" i="2"/>
  <c r="X1303" i="2"/>
  <c r="X1304" i="2"/>
  <c r="X1305" i="2"/>
  <c r="X1306" i="2"/>
  <c r="X1307" i="2"/>
  <c r="X1308" i="2"/>
  <c r="X1309" i="2"/>
  <c r="X1310" i="2"/>
  <c r="X1311" i="2"/>
  <c r="X1312" i="2"/>
  <c r="X1313" i="2"/>
  <c r="X1314" i="2"/>
  <c r="X1315" i="2"/>
  <c r="X1316" i="2"/>
  <c r="X1317" i="2"/>
  <c r="X1318" i="2"/>
  <c r="X1319" i="2"/>
  <c r="X1320" i="2"/>
  <c r="X1321" i="2"/>
  <c r="X1322" i="2"/>
  <c r="X1323" i="2"/>
  <c r="X1324" i="2"/>
  <c r="X1325" i="2"/>
  <c r="X1326" i="2"/>
  <c r="X1327" i="2"/>
  <c r="X1328" i="2"/>
  <c r="X1329" i="2"/>
  <c r="X1330" i="2"/>
  <c r="X1331" i="2"/>
  <c r="X1332" i="2"/>
  <c r="X1333" i="2"/>
  <c r="X1334" i="2"/>
  <c r="X1335" i="2"/>
  <c r="X1336" i="2"/>
  <c r="X1337" i="2"/>
  <c r="X1338" i="2"/>
  <c r="X1339" i="2"/>
  <c r="X1340" i="2"/>
  <c r="X1341" i="2"/>
  <c r="X1342" i="2"/>
  <c r="X1343" i="2"/>
  <c r="X1344" i="2"/>
  <c r="X1345" i="2"/>
  <c r="X1346" i="2"/>
  <c r="X1347" i="2"/>
  <c r="X1348" i="2"/>
  <c r="X1349" i="2"/>
  <c r="X1350" i="2"/>
  <c r="X1351" i="2"/>
  <c r="X1352" i="2"/>
  <c r="X1353" i="2"/>
  <c r="X1354" i="2"/>
  <c r="X1355" i="2"/>
  <c r="X1356" i="2"/>
  <c r="X1357" i="2"/>
  <c r="X1358" i="2"/>
  <c r="X1359" i="2"/>
  <c r="X1360" i="2"/>
  <c r="X1361" i="2"/>
  <c r="X1362" i="2"/>
  <c r="X1363" i="2"/>
  <c r="X1364" i="2"/>
  <c r="X1365" i="2"/>
  <c r="X1366" i="2"/>
  <c r="X1367" i="2"/>
  <c r="X1368" i="2"/>
  <c r="X1369" i="2"/>
  <c r="X1370" i="2"/>
  <c r="X1371" i="2"/>
  <c r="X1372" i="2"/>
  <c r="X1373" i="2"/>
  <c r="X1374" i="2"/>
  <c r="X1375" i="2"/>
  <c r="X1376" i="2"/>
  <c r="X1377" i="2"/>
  <c r="X1378" i="2"/>
  <c r="X1379" i="2"/>
  <c r="X1380" i="2"/>
  <c r="X1381" i="2"/>
  <c r="X1382" i="2"/>
  <c r="X1383" i="2"/>
  <c r="X1384" i="2"/>
  <c r="X1385" i="2"/>
  <c r="X1386" i="2"/>
  <c r="X1387" i="2"/>
  <c r="X1388" i="2"/>
  <c r="X1389" i="2"/>
  <c r="X1390" i="2"/>
  <c r="X1391" i="2"/>
  <c r="X1392" i="2"/>
  <c r="X1393" i="2"/>
  <c r="X1394" i="2"/>
  <c r="X1395" i="2"/>
  <c r="X1396" i="2"/>
  <c r="X1397" i="2"/>
  <c r="X1398" i="2"/>
  <c r="X1399" i="2"/>
  <c r="X1400" i="2"/>
  <c r="X1401" i="2"/>
  <c r="X1402" i="2"/>
  <c r="X1403" i="2"/>
  <c r="X1404" i="2"/>
  <c r="X1405" i="2"/>
  <c r="X1406" i="2"/>
  <c r="X1407" i="2"/>
  <c r="X1408" i="2"/>
  <c r="X1409" i="2"/>
  <c r="X1410" i="2"/>
  <c r="X1411" i="2"/>
  <c r="X1412" i="2"/>
  <c r="X1413" i="2"/>
  <c r="X1414" i="2"/>
  <c r="X1415" i="2"/>
  <c r="X1416" i="2"/>
  <c r="X1417" i="2"/>
  <c r="X1418" i="2"/>
  <c r="X1419" i="2"/>
  <c r="X1420" i="2"/>
  <c r="X1421" i="2"/>
  <c r="X1422" i="2"/>
  <c r="X1423" i="2"/>
  <c r="X1424" i="2"/>
  <c r="X1425" i="2"/>
  <c r="X1426" i="2"/>
  <c r="X1427" i="2"/>
  <c r="X1428" i="2"/>
  <c r="X1429" i="2"/>
  <c r="X1430" i="2"/>
  <c r="X1431" i="2"/>
  <c r="X1432" i="2"/>
  <c r="X1433" i="2"/>
  <c r="X1434" i="2"/>
  <c r="X1435" i="2"/>
  <c r="X1436" i="2"/>
  <c r="X1437" i="2"/>
  <c r="X1438" i="2"/>
  <c r="X1439" i="2"/>
  <c r="X1440" i="2"/>
  <c r="X1441" i="2"/>
  <c r="X1442" i="2"/>
  <c r="X1443" i="2"/>
  <c r="X1444" i="2"/>
  <c r="X1445" i="2"/>
  <c r="X1446" i="2"/>
  <c r="X1447" i="2"/>
  <c r="X1448" i="2"/>
  <c r="X1449" i="2"/>
  <c r="X1450" i="2"/>
  <c r="X1451" i="2"/>
  <c r="X1452" i="2"/>
  <c r="X1453" i="2"/>
  <c r="X1454" i="2"/>
  <c r="X1455" i="2"/>
  <c r="X1456" i="2"/>
  <c r="X1457" i="2"/>
  <c r="X1458" i="2"/>
  <c r="X1459" i="2"/>
  <c r="X1460" i="2"/>
  <c r="X1461" i="2"/>
  <c r="X1462" i="2"/>
  <c r="X1463" i="2"/>
  <c r="X1464" i="2"/>
  <c r="X1465" i="2"/>
  <c r="X1466" i="2"/>
  <c r="X1467" i="2"/>
  <c r="X1468" i="2"/>
  <c r="X1469" i="2"/>
  <c r="X1470" i="2"/>
  <c r="X1471" i="2"/>
  <c r="X1472" i="2"/>
  <c r="X1473" i="2"/>
  <c r="X1474" i="2"/>
  <c r="X1475" i="2"/>
  <c r="X1476" i="2"/>
  <c r="X1477" i="2"/>
  <c r="X1478" i="2"/>
  <c r="X1479" i="2"/>
  <c r="X1480" i="2"/>
  <c r="X1481" i="2"/>
  <c r="X1482" i="2"/>
  <c r="X1483" i="2"/>
  <c r="X1484" i="2"/>
  <c r="X1485" i="2"/>
  <c r="X1486" i="2"/>
  <c r="X1487" i="2"/>
  <c r="X1488" i="2"/>
  <c r="X1489" i="2"/>
  <c r="X1490" i="2"/>
  <c r="X1491" i="2"/>
  <c r="X1492" i="2"/>
  <c r="X1493" i="2"/>
  <c r="X1494" i="2"/>
  <c r="X1495" i="2"/>
  <c r="X1496" i="2"/>
  <c r="X1497" i="2"/>
  <c r="X1498" i="2"/>
  <c r="X1499" i="2"/>
  <c r="X1500" i="2"/>
  <c r="X1501" i="2"/>
  <c r="X1502" i="2"/>
  <c r="X1503" i="2"/>
  <c r="X1504" i="2"/>
  <c r="X1505" i="2"/>
  <c r="X1506" i="2"/>
  <c r="X1507" i="2"/>
  <c r="X1508" i="2"/>
  <c r="X1509" i="2"/>
  <c r="X1510" i="2"/>
  <c r="X1511" i="2"/>
  <c r="X1512" i="2"/>
  <c r="X1513" i="2"/>
  <c r="X1514" i="2"/>
  <c r="X1515" i="2"/>
  <c r="X1516" i="2"/>
  <c r="X1517" i="2"/>
  <c r="X1518" i="2"/>
  <c r="X1519" i="2"/>
  <c r="X1520" i="2"/>
  <c r="X1521" i="2"/>
  <c r="X1522" i="2"/>
  <c r="X1523" i="2"/>
  <c r="X1524" i="2"/>
  <c r="X1525" i="2"/>
  <c r="X1526" i="2"/>
  <c r="W3" i="2"/>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W37" i="2"/>
  <c r="W38" i="2"/>
  <c r="W39" i="2"/>
  <c r="W40" i="2"/>
  <c r="W41" i="2"/>
  <c r="W42" i="2"/>
  <c r="W43" i="2"/>
  <c r="W44" i="2"/>
  <c r="W45" i="2"/>
  <c r="W46" i="2"/>
  <c r="W47" i="2"/>
  <c r="W48" i="2"/>
  <c r="W49" i="2"/>
  <c r="W50" i="2"/>
  <c r="W51" i="2"/>
  <c r="W52" i="2"/>
  <c r="W53" i="2"/>
  <c r="W54" i="2"/>
  <c r="W55" i="2"/>
  <c r="W56" i="2"/>
  <c r="W57" i="2"/>
  <c r="W58" i="2"/>
  <c r="W59" i="2"/>
  <c r="W60" i="2"/>
  <c r="W61" i="2"/>
  <c r="W62" i="2"/>
  <c r="W63" i="2"/>
  <c r="W64" i="2"/>
  <c r="W65" i="2"/>
  <c r="W66" i="2"/>
  <c r="W67" i="2"/>
  <c r="W68" i="2"/>
  <c r="W69" i="2"/>
  <c r="W70" i="2"/>
  <c r="W71" i="2"/>
  <c r="W72" i="2"/>
  <c r="W73" i="2"/>
  <c r="W74" i="2"/>
  <c r="W75" i="2"/>
  <c r="W76" i="2"/>
  <c r="W77" i="2"/>
  <c r="W78" i="2"/>
  <c r="W79" i="2"/>
  <c r="W80" i="2"/>
  <c r="W81" i="2"/>
  <c r="W82" i="2"/>
  <c r="W83" i="2"/>
  <c r="W84" i="2"/>
  <c r="W85" i="2"/>
  <c r="W86" i="2"/>
  <c r="W87" i="2"/>
  <c r="W88" i="2"/>
  <c r="W89" i="2"/>
  <c r="W90" i="2"/>
  <c r="W91" i="2"/>
  <c r="W92" i="2"/>
  <c r="W93" i="2"/>
  <c r="W94" i="2"/>
  <c r="W95" i="2"/>
  <c r="W96" i="2"/>
  <c r="W97" i="2"/>
  <c r="W98" i="2"/>
  <c r="W99" i="2"/>
  <c r="W100" i="2"/>
  <c r="W101" i="2"/>
  <c r="W102" i="2"/>
  <c r="W103" i="2"/>
  <c r="W104" i="2"/>
  <c r="W105" i="2"/>
  <c r="W106" i="2"/>
  <c r="W107" i="2"/>
  <c r="W108" i="2"/>
  <c r="W109" i="2"/>
  <c r="W110" i="2"/>
  <c r="W111" i="2"/>
  <c r="W112" i="2"/>
  <c r="W113" i="2"/>
  <c r="W114" i="2"/>
  <c r="W115" i="2"/>
  <c r="W116" i="2"/>
  <c r="W117" i="2"/>
  <c r="W118" i="2"/>
  <c r="W119" i="2"/>
  <c r="W120" i="2"/>
  <c r="W121" i="2"/>
  <c r="W122" i="2"/>
  <c r="W123" i="2"/>
  <c r="W124" i="2"/>
  <c r="W125" i="2"/>
  <c r="W126" i="2"/>
  <c r="W127" i="2"/>
  <c r="W128" i="2"/>
  <c r="W129" i="2"/>
  <c r="W130" i="2"/>
  <c r="W131" i="2"/>
  <c r="W132" i="2"/>
  <c r="W133" i="2"/>
  <c r="W134" i="2"/>
  <c r="W135" i="2"/>
  <c r="W136" i="2"/>
  <c r="W137" i="2"/>
  <c r="W138" i="2"/>
  <c r="W139" i="2"/>
  <c r="W140" i="2"/>
  <c r="W141" i="2"/>
  <c r="W142" i="2"/>
  <c r="W143" i="2"/>
  <c r="W144" i="2"/>
  <c r="W145" i="2"/>
  <c r="W146" i="2"/>
  <c r="W147" i="2"/>
  <c r="W148" i="2"/>
  <c r="W149" i="2"/>
  <c r="W150" i="2"/>
  <c r="W151" i="2"/>
  <c r="W152" i="2"/>
  <c r="W153" i="2"/>
  <c r="W154" i="2"/>
  <c r="W155" i="2"/>
  <c r="W156" i="2"/>
  <c r="W157" i="2"/>
  <c r="W158" i="2"/>
  <c r="W159" i="2"/>
  <c r="W160" i="2"/>
  <c r="W161" i="2"/>
  <c r="W162" i="2"/>
  <c r="W163" i="2"/>
  <c r="W164" i="2"/>
  <c r="W165" i="2"/>
  <c r="W166" i="2"/>
  <c r="W167" i="2"/>
  <c r="W168" i="2"/>
  <c r="W169" i="2"/>
  <c r="W170" i="2"/>
  <c r="W171" i="2"/>
  <c r="W172" i="2"/>
  <c r="W173" i="2"/>
  <c r="W174" i="2"/>
  <c r="W175" i="2"/>
  <c r="W176" i="2"/>
  <c r="W177" i="2"/>
  <c r="W178" i="2"/>
  <c r="W179" i="2"/>
  <c r="W180" i="2"/>
  <c r="W181" i="2"/>
  <c r="W182" i="2"/>
  <c r="W183" i="2"/>
  <c r="W184" i="2"/>
  <c r="W185" i="2"/>
  <c r="W186" i="2"/>
  <c r="W187" i="2"/>
  <c r="W188" i="2"/>
  <c r="W189" i="2"/>
  <c r="W190" i="2"/>
  <c r="W191" i="2"/>
  <c r="W192" i="2"/>
  <c r="W193" i="2"/>
  <c r="W194" i="2"/>
  <c r="W195" i="2"/>
  <c r="W196" i="2"/>
  <c r="W197" i="2"/>
  <c r="W198" i="2"/>
  <c r="W199" i="2"/>
  <c r="W200" i="2"/>
  <c r="W201" i="2"/>
  <c r="W202" i="2"/>
  <c r="W203" i="2"/>
  <c r="W204" i="2"/>
  <c r="W205" i="2"/>
  <c r="W206" i="2"/>
  <c r="W207" i="2"/>
  <c r="W208" i="2"/>
  <c r="W209" i="2"/>
  <c r="W210" i="2"/>
  <c r="W211" i="2"/>
  <c r="W212" i="2"/>
  <c r="W213" i="2"/>
  <c r="W214" i="2"/>
  <c r="W215" i="2"/>
  <c r="W216" i="2"/>
  <c r="W217" i="2"/>
  <c r="W218" i="2"/>
  <c r="W219" i="2"/>
  <c r="W220" i="2"/>
  <c r="W221" i="2"/>
  <c r="W222" i="2"/>
  <c r="W223" i="2"/>
  <c r="W224" i="2"/>
  <c r="W225" i="2"/>
  <c r="W226" i="2"/>
  <c r="W227" i="2"/>
  <c r="W228" i="2"/>
  <c r="W229" i="2"/>
  <c r="W230" i="2"/>
  <c r="W231" i="2"/>
  <c r="W232" i="2"/>
  <c r="W233" i="2"/>
  <c r="W234" i="2"/>
  <c r="W235" i="2"/>
  <c r="W236" i="2"/>
  <c r="W237" i="2"/>
  <c r="W238" i="2"/>
  <c r="W239" i="2"/>
  <c r="W240" i="2"/>
  <c r="W241" i="2"/>
  <c r="W242" i="2"/>
  <c r="W243" i="2"/>
  <c r="W244" i="2"/>
  <c r="W245" i="2"/>
  <c r="W246" i="2"/>
  <c r="W247" i="2"/>
  <c r="W248" i="2"/>
  <c r="W249" i="2"/>
  <c r="W250" i="2"/>
  <c r="W251" i="2"/>
  <c r="W252" i="2"/>
  <c r="W253" i="2"/>
  <c r="W254" i="2"/>
  <c r="W255" i="2"/>
  <c r="W256" i="2"/>
  <c r="W257" i="2"/>
  <c r="W258" i="2"/>
  <c r="W259" i="2"/>
  <c r="W260" i="2"/>
  <c r="W261" i="2"/>
  <c r="W262" i="2"/>
  <c r="W263" i="2"/>
  <c r="W264" i="2"/>
  <c r="W265" i="2"/>
  <c r="W266" i="2"/>
  <c r="W267" i="2"/>
  <c r="W268" i="2"/>
  <c r="W269" i="2"/>
  <c r="W270" i="2"/>
  <c r="W271" i="2"/>
  <c r="W272" i="2"/>
  <c r="W273" i="2"/>
  <c r="W274" i="2"/>
  <c r="W275" i="2"/>
  <c r="W276" i="2"/>
  <c r="W277" i="2"/>
  <c r="W278" i="2"/>
  <c r="W279" i="2"/>
  <c r="W280" i="2"/>
  <c r="W281" i="2"/>
  <c r="W282" i="2"/>
  <c r="W283" i="2"/>
  <c r="W284" i="2"/>
  <c r="W285" i="2"/>
  <c r="W286" i="2"/>
  <c r="W287" i="2"/>
  <c r="W288" i="2"/>
  <c r="W289" i="2"/>
  <c r="W290" i="2"/>
  <c r="W291" i="2"/>
  <c r="W292" i="2"/>
  <c r="W293" i="2"/>
  <c r="W294" i="2"/>
  <c r="W295" i="2"/>
  <c r="W296" i="2"/>
  <c r="W297" i="2"/>
  <c r="W298" i="2"/>
  <c r="W299" i="2"/>
  <c r="W300" i="2"/>
  <c r="W301" i="2"/>
  <c r="W302" i="2"/>
  <c r="W303" i="2"/>
  <c r="W304" i="2"/>
  <c r="W305" i="2"/>
  <c r="W306" i="2"/>
  <c r="W307" i="2"/>
  <c r="W308" i="2"/>
  <c r="W309" i="2"/>
  <c r="W310" i="2"/>
  <c r="W311" i="2"/>
  <c r="W312" i="2"/>
  <c r="W313" i="2"/>
  <c r="W314" i="2"/>
  <c r="W315" i="2"/>
  <c r="W316" i="2"/>
  <c r="W317" i="2"/>
  <c r="W318" i="2"/>
  <c r="W319" i="2"/>
  <c r="W320" i="2"/>
  <c r="W321" i="2"/>
  <c r="W322" i="2"/>
  <c r="W323" i="2"/>
  <c r="W324" i="2"/>
  <c r="W325" i="2"/>
  <c r="W326" i="2"/>
  <c r="W327" i="2"/>
  <c r="W328" i="2"/>
  <c r="W329" i="2"/>
  <c r="W330" i="2"/>
  <c r="W331" i="2"/>
  <c r="W332" i="2"/>
  <c r="W333" i="2"/>
  <c r="W334" i="2"/>
  <c r="W335" i="2"/>
  <c r="W336" i="2"/>
  <c r="W337" i="2"/>
  <c r="W338" i="2"/>
  <c r="W339" i="2"/>
  <c r="W340" i="2"/>
  <c r="W341" i="2"/>
  <c r="W342" i="2"/>
  <c r="W343" i="2"/>
  <c r="W344" i="2"/>
  <c r="W345" i="2"/>
  <c r="W346" i="2"/>
  <c r="W347" i="2"/>
  <c r="W348" i="2"/>
  <c r="W349" i="2"/>
  <c r="W350" i="2"/>
  <c r="W351" i="2"/>
  <c r="W352" i="2"/>
  <c r="W353" i="2"/>
  <c r="W354" i="2"/>
  <c r="W355" i="2"/>
  <c r="W356" i="2"/>
  <c r="W357" i="2"/>
  <c r="W358" i="2"/>
  <c r="W359" i="2"/>
  <c r="W360" i="2"/>
  <c r="W361" i="2"/>
  <c r="W362" i="2"/>
  <c r="W363" i="2"/>
  <c r="W364" i="2"/>
  <c r="W365" i="2"/>
  <c r="W366" i="2"/>
  <c r="W367" i="2"/>
  <c r="W368" i="2"/>
  <c r="W369" i="2"/>
  <c r="W370" i="2"/>
  <c r="W371" i="2"/>
  <c r="W372" i="2"/>
  <c r="W373" i="2"/>
  <c r="W374" i="2"/>
  <c r="W375" i="2"/>
  <c r="W376" i="2"/>
  <c r="W377" i="2"/>
  <c r="W378" i="2"/>
  <c r="W379" i="2"/>
  <c r="W380" i="2"/>
  <c r="W381" i="2"/>
  <c r="W382" i="2"/>
  <c r="W383" i="2"/>
  <c r="W384" i="2"/>
  <c r="W385" i="2"/>
  <c r="W386" i="2"/>
  <c r="W387" i="2"/>
  <c r="W388" i="2"/>
  <c r="W389" i="2"/>
  <c r="W390" i="2"/>
  <c r="W391" i="2"/>
  <c r="W392" i="2"/>
  <c r="W393" i="2"/>
  <c r="W394" i="2"/>
  <c r="W395" i="2"/>
  <c r="W396" i="2"/>
  <c r="W397" i="2"/>
  <c r="W398" i="2"/>
  <c r="W399" i="2"/>
  <c r="W400" i="2"/>
  <c r="W401" i="2"/>
  <c r="W402" i="2"/>
  <c r="W403" i="2"/>
  <c r="W404" i="2"/>
  <c r="W405" i="2"/>
  <c r="W406" i="2"/>
  <c r="W407" i="2"/>
  <c r="W408" i="2"/>
  <c r="W409" i="2"/>
  <c r="W410" i="2"/>
  <c r="W411" i="2"/>
  <c r="W412" i="2"/>
  <c r="W413" i="2"/>
  <c r="W414" i="2"/>
  <c r="W415" i="2"/>
  <c r="W416" i="2"/>
  <c r="W417" i="2"/>
  <c r="W418" i="2"/>
  <c r="W419" i="2"/>
  <c r="W420" i="2"/>
  <c r="W421" i="2"/>
  <c r="W422" i="2"/>
  <c r="W423" i="2"/>
  <c r="W424" i="2"/>
  <c r="W425" i="2"/>
  <c r="W426" i="2"/>
  <c r="W427" i="2"/>
  <c r="W428" i="2"/>
  <c r="W429" i="2"/>
  <c r="W430" i="2"/>
  <c r="W431" i="2"/>
  <c r="W432" i="2"/>
  <c r="W433" i="2"/>
  <c r="W434" i="2"/>
  <c r="W435" i="2"/>
  <c r="W436" i="2"/>
  <c r="W437" i="2"/>
  <c r="W438" i="2"/>
  <c r="W439" i="2"/>
  <c r="W440" i="2"/>
  <c r="W441" i="2"/>
  <c r="W442" i="2"/>
  <c r="W443" i="2"/>
  <c r="W444" i="2"/>
  <c r="W445" i="2"/>
  <c r="W446" i="2"/>
  <c r="W447" i="2"/>
  <c r="W448" i="2"/>
  <c r="W449" i="2"/>
  <c r="W450" i="2"/>
  <c r="W451" i="2"/>
  <c r="W452" i="2"/>
  <c r="W453" i="2"/>
  <c r="W454" i="2"/>
  <c r="W455" i="2"/>
  <c r="W456" i="2"/>
  <c r="W457" i="2"/>
  <c r="W458" i="2"/>
  <c r="W459" i="2"/>
  <c r="W460" i="2"/>
  <c r="W461" i="2"/>
  <c r="W462" i="2"/>
  <c r="W463" i="2"/>
  <c r="W464" i="2"/>
  <c r="W465" i="2"/>
  <c r="W466" i="2"/>
  <c r="W467" i="2"/>
  <c r="W468" i="2"/>
  <c r="W469" i="2"/>
  <c r="W470" i="2"/>
  <c r="W471" i="2"/>
  <c r="W472" i="2"/>
  <c r="W473" i="2"/>
  <c r="W474" i="2"/>
  <c r="W475" i="2"/>
  <c r="W476" i="2"/>
  <c r="W477" i="2"/>
  <c r="W478" i="2"/>
  <c r="W479" i="2"/>
  <c r="W480" i="2"/>
  <c r="W481" i="2"/>
  <c r="W482" i="2"/>
  <c r="W483" i="2"/>
  <c r="W484" i="2"/>
  <c r="W485" i="2"/>
  <c r="W486" i="2"/>
  <c r="W487" i="2"/>
  <c r="W488" i="2"/>
  <c r="W489" i="2"/>
  <c r="W490" i="2"/>
  <c r="W491" i="2"/>
  <c r="W492" i="2"/>
  <c r="W493" i="2"/>
  <c r="W494" i="2"/>
  <c r="W495" i="2"/>
  <c r="W496" i="2"/>
  <c r="W497" i="2"/>
  <c r="W498" i="2"/>
  <c r="W499" i="2"/>
  <c r="W500" i="2"/>
  <c r="W501" i="2"/>
  <c r="W502" i="2"/>
  <c r="W503" i="2"/>
  <c r="W504" i="2"/>
  <c r="W505" i="2"/>
  <c r="W506" i="2"/>
  <c r="W507" i="2"/>
  <c r="W508" i="2"/>
  <c r="W509" i="2"/>
  <c r="W510" i="2"/>
  <c r="W511" i="2"/>
  <c r="W512" i="2"/>
  <c r="W513" i="2"/>
  <c r="W514" i="2"/>
  <c r="W515" i="2"/>
  <c r="W516" i="2"/>
  <c r="W517" i="2"/>
  <c r="W518" i="2"/>
  <c r="W519" i="2"/>
  <c r="W520" i="2"/>
  <c r="W521" i="2"/>
  <c r="W522" i="2"/>
  <c r="W523" i="2"/>
  <c r="W524" i="2"/>
  <c r="W525" i="2"/>
  <c r="W526" i="2"/>
  <c r="W527" i="2"/>
  <c r="W528" i="2"/>
  <c r="W529" i="2"/>
  <c r="W530" i="2"/>
  <c r="W531" i="2"/>
  <c r="W532" i="2"/>
  <c r="W533" i="2"/>
  <c r="W534" i="2"/>
  <c r="W535" i="2"/>
  <c r="W536" i="2"/>
  <c r="W537" i="2"/>
  <c r="W538" i="2"/>
  <c r="W539" i="2"/>
  <c r="W540" i="2"/>
  <c r="W541" i="2"/>
  <c r="W542" i="2"/>
  <c r="W543" i="2"/>
  <c r="W544" i="2"/>
  <c r="W545" i="2"/>
  <c r="W546" i="2"/>
  <c r="W547" i="2"/>
  <c r="W548" i="2"/>
  <c r="W549" i="2"/>
  <c r="W550" i="2"/>
  <c r="W551" i="2"/>
  <c r="W552" i="2"/>
  <c r="W553" i="2"/>
  <c r="W554" i="2"/>
  <c r="W555" i="2"/>
  <c r="W556" i="2"/>
  <c r="W557" i="2"/>
  <c r="W558" i="2"/>
  <c r="W559" i="2"/>
  <c r="W560" i="2"/>
  <c r="W561" i="2"/>
  <c r="W562" i="2"/>
  <c r="W563" i="2"/>
  <c r="W564" i="2"/>
  <c r="W565" i="2"/>
  <c r="W566" i="2"/>
  <c r="W567" i="2"/>
  <c r="W568" i="2"/>
  <c r="W569" i="2"/>
  <c r="W570" i="2"/>
  <c r="W571" i="2"/>
  <c r="W572" i="2"/>
  <c r="W573" i="2"/>
  <c r="W574" i="2"/>
  <c r="W575" i="2"/>
  <c r="W576" i="2"/>
  <c r="W577" i="2"/>
  <c r="W578" i="2"/>
  <c r="W579" i="2"/>
  <c r="W580" i="2"/>
  <c r="W581" i="2"/>
  <c r="W582" i="2"/>
  <c r="W583" i="2"/>
  <c r="W584" i="2"/>
  <c r="W585" i="2"/>
  <c r="W586" i="2"/>
  <c r="W587" i="2"/>
  <c r="W588" i="2"/>
  <c r="W589" i="2"/>
  <c r="W590" i="2"/>
  <c r="W591" i="2"/>
  <c r="W592" i="2"/>
  <c r="W593" i="2"/>
  <c r="W594" i="2"/>
  <c r="W595" i="2"/>
  <c r="W596" i="2"/>
  <c r="W597" i="2"/>
  <c r="W598" i="2"/>
  <c r="W599" i="2"/>
  <c r="W600" i="2"/>
  <c r="W601" i="2"/>
  <c r="W602" i="2"/>
  <c r="W603" i="2"/>
  <c r="W604" i="2"/>
  <c r="W605" i="2"/>
  <c r="W606" i="2"/>
  <c r="W607" i="2"/>
  <c r="W608" i="2"/>
  <c r="W609" i="2"/>
  <c r="W610" i="2"/>
  <c r="W611" i="2"/>
  <c r="W612" i="2"/>
  <c r="W613" i="2"/>
  <c r="W614" i="2"/>
  <c r="W615" i="2"/>
  <c r="W616" i="2"/>
  <c r="W617" i="2"/>
  <c r="W618" i="2"/>
  <c r="W619" i="2"/>
  <c r="W620" i="2"/>
  <c r="W621" i="2"/>
  <c r="W622" i="2"/>
  <c r="W623" i="2"/>
  <c r="W624" i="2"/>
  <c r="W625" i="2"/>
  <c r="W626" i="2"/>
  <c r="W627" i="2"/>
  <c r="W628" i="2"/>
  <c r="W629" i="2"/>
  <c r="W630" i="2"/>
  <c r="W631" i="2"/>
  <c r="W632" i="2"/>
  <c r="W633" i="2"/>
  <c r="W634" i="2"/>
  <c r="W635" i="2"/>
  <c r="W636" i="2"/>
  <c r="W637" i="2"/>
  <c r="W638" i="2"/>
  <c r="W639" i="2"/>
  <c r="W640" i="2"/>
  <c r="W641" i="2"/>
  <c r="W642" i="2"/>
  <c r="W643" i="2"/>
  <c r="W644" i="2"/>
  <c r="W645" i="2"/>
  <c r="W646" i="2"/>
  <c r="W647" i="2"/>
  <c r="W648" i="2"/>
  <c r="W649" i="2"/>
  <c r="W650" i="2"/>
  <c r="W651" i="2"/>
  <c r="W652" i="2"/>
  <c r="W653" i="2"/>
  <c r="W654" i="2"/>
  <c r="W655" i="2"/>
  <c r="W656" i="2"/>
  <c r="W657" i="2"/>
  <c r="W658" i="2"/>
  <c r="W659" i="2"/>
  <c r="W660" i="2"/>
  <c r="W661" i="2"/>
  <c r="W662" i="2"/>
  <c r="W663" i="2"/>
  <c r="W664" i="2"/>
  <c r="W665" i="2"/>
  <c r="W666" i="2"/>
  <c r="W667" i="2"/>
  <c r="W668" i="2"/>
  <c r="W669" i="2"/>
  <c r="W670" i="2"/>
  <c r="W671" i="2"/>
  <c r="W672" i="2"/>
  <c r="W673" i="2"/>
  <c r="W674" i="2"/>
  <c r="W675" i="2"/>
  <c r="W676" i="2"/>
  <c r="W677" i="2"/>
  <c r="W678" i="2"/>
  <c r="W679" i="2"/>
  <c r="W680" i="2"/>
  <c r="W681" i="2"/>
  <c r="W682" i="2"/>
  <c r="W683" i="2"/>
  <c r="W684" i="2"/>
  <c r="W685" i="2"/>
  <c r="W686" i="2"/>
  <c r="W687" i="2"/>
  <c r="W688" i="2"/>
  <c r="W689" i="2"/>
  <c r="W690" i="2"/>
  <c r="W691" i="2"/>
  <c r="W692" i="2"/>
  <c r="W693" i="2"/>
  <c r="W694" i="2"/>
  <c r="W695" i="2"/>
  <c r="W696" i="2"/>
  <c r="W697" i="2"/>
  <c r="W698" i="2"/>
  <c r="W699" i="2"/>
  <c r="W700" i="2"/>
  <c r="W701" i="2"/>
  <c r="W702" i="2"/>
  <c r="W703" i="2"/>
  <c r="W704" i="2"/>
  <c r="W705" i="2"/>
  <c r="W706" i="2"/>
  <c r="W707" i="2"/>
  <c r="W708" i="2"/>
  <c r="W709" i="2"/>
  <c r="W710" i="2"/>
  <c r="W711" i="2"/>
  <c r="W712" i="2"/>
  <c r="W713" i="2"/>
  <c r="W714" i="2"/>
  <c r="W715" i="2"/>
  <c r="W716" i="2"/>
  <c r="W717" i="2"/>
  <c r="W718" i="2"/>
  <c r="W719" i="2"/>
  <c r="W720" i="2"/>
  <c r="W721" i="2"/>
  <c r="W722" i="2"/>
  <c r="W723" i="2"/>
  <c r="W724" i="2"/>
  <c r="W725" i="2"/>
  <c r="W726" i="2"/>
  <c r="W727" i="2"/>
  <c r="W728" i="2"/>
  <c r="W729" i="2"/>
  <c r="W730" i="2"/>
  <c r="W731" i="2"/>
  <c r="W732" i="2"/>
  <c r="W733" i="2"/>
  <c r="W734" i="2"/>
  <c r="W735" i="2"/>
  <c r="W736" i="2"/>
  <c r="W737" i="2"/>
  <c r="W738" i="2"/>
  <c r="W739" i="2"/>
  <c r="W740" i="2"/>
  <c r="W741" i="2"/>
  <c r="W742" i="2"/>
  <c r="W743" i="2"/>
  <c r="W744" i="2"/>
  <c r="W745" i="2"/>
  <c r="W746" i="2"/>
  <c r="W747" i="2"/>
  <c r="W748" i="2"/>
  <c r="W749" i="2"/>
  <c r="W750" i="2"/>
  <c r="W751" i="2"/>
  <c r="W752" i="2"/>
  <c r="W753" i="2"/>
  <c r="W754" i="2"/>
  <c r="W755" i="2"/>
  <c r="W756" i="2"/>
  <c r="W757" i="2"/>
  <c r="W758" i="2"/>
  <c r="W759" i="2"/>
  <c r="W760" i="2"/>
  <c r="W761" i="2"/>
  <c r="W762" i="2"/>
  <c r="W763" i="2"/>
  <c r="W764" i="2"/>
  <c r="W765" i="2"/>
  <c r="W766" i="2"/>
  <c r="W767" i="2"/>
  <c r="W768" i="2"/>
  <c r="W769" i="2"/>
  <c r="W770" i="2"/>
  <c r="W771" i="2"/>
  <c r="W772" i="2"/>
  <c r="W773" i="2"/>
  <c r="W774" i="2"/>
  <c r="W775" i="2"/>
  <c r="W776" i="2"/>
  <c r="W777" i="2"/>
  <c r="W778" i="2"/>
  <c r="W779" i="2"/>
  <c r="W780" i="2"/>
  <c r="W781" i="2"/>
  <c r="W782" i="2"/>
  <c r="W783" i="2"/>
  <c r="W784" i="2"/>
  <c r="W785" i="2"/>
  <c r="W786" i="2"/>
  <c r="W787" i="2"/>
  <c r="W788" i="2"/>
  <c r="W789" i="2"/>
  <c r="W790" i="2"/>
  <c r="W791" i="2"/>
  <c r="W792" i="2"/>
  <c r="W793" i="2"/>
  <c r="W794" i="2"/>
  <c r="W795" i="2"/>
  <c r="W796" i="2"/>
  <c r="W797" i="2"/>
  <c r="W798" i="2"/>
  <c r="W799" i="2"/>
  <c r="W800" i="2"/>
  <c r="W801" i="2"/>
  <c r="W802" i="2"/>
  <c r="W803" i="2"/>
  <c r="W804" i="2"/>
  <c r="W805" i="2"/>
  <c r="W806" i="2"/>
  <c r="W807" i="2"/>
  <c r="W808" i="2"/>
  <c r="W809" i="2"/>
  <c r="W810" i="2"/>
  <c r="W811" i="2"/>
  <c r="W812" i="2"/>
  <c r="W813" i="2"/>
  <c r="W814" i="2"/>
  <c r="W815" i="2"/>
  <c r="W816" i="2"/>
  <c r="W817" i="2"/>
  <c r="W818" i="2"/>
  <c r="W819" i="2"/>
  <c r="W820" i="2"/>
  <c r="W821" i="2"/>
  <c r="W822" i="2"/>
  <c r="W823" i="2"/>
  <c r="W824" i="2"/>
  <c r="W825" i="2"/>
  <c r="W826" i="2"/>
  <c r="W827" i="2"/>
  <c r="W828" i="2"/>
  <c r="W829" i="2"/>
  <c r="W830" i="2"/>
  <c r="W831" i="2"/>
  <c r="W832" i="2"/>
  <c r="W833" i="2"/>
  <c r="W834" i="2"/>
  <c r="W835" i="2"/>
  <c r="W836" i="2"/>
  <c r="W837" i="2"/>
  <c r="W838" i="2"/>
  <c r="W839" i="2"/>
  <c r="W840" i="2"/>
  <c r="W841" i="2"/>
  <c r="W842" i="2"/>
  <c r="W843" i="2"/>
  <c r="W844" i="2"/>
  <c r="W845" i="2"/>
  <c r="W846" i="2"/>
  <c r="W847" i="2"/>
  <c r="W848" i="2"/>
  <c r="W849" i="2"/>
  <c r="W850" i="2"/>
  <c r="W851" i="2"/>
  <c r="W852" i="2"/>
  <c r="W853" i="2"/>
  <c r="W854" i="2"/>
  <c r="W855" i="2"/>
  <c r="W856" i="2"/>
  <c r="W857" i="2"/>
  <c r="W858" i="2"/>
  <c r="W859" i="2"/>
  <c r="W860" i="2"/>
  <c r="W861" i="2"/>
  <c r="W862" i="2"/>
  <c r="W863" i="2"/>
  <c r="W864" i="2"/>
  <c r="W865" i="2"/>
  <c r="W866" i="2"/>
  <c r="W867" i="2"/>
  <c r="W868" i="2"/>
  <c r="W869" i="2"/>
  <c r="W870" i="2"/>
  <c r="W871" i="2"/>
  <c r="W872" i="2"/>
  <c r="W873" i="2"/>
  <c r="W874" i="2"/>
  <c r="W875" i="2"/>
  <c r="W876" i="2"/>
  <c r="W877" i="2"/>
  <c r="W878" i="2"/>
  <c r="W879" i="2"/>
  <c r="W880" i="2"/>
  <c r="W881" i="2"/>
  <c r="W882" i="2"/>
  <c r="W883" i="2"/>
  <c r="W884" i="2"/>
  <c r="W885" i="2"/>
  <c r="W886" i="2"/>
  <c r="W887" i="2"/>
  <c r="W888" i="2"/>
  <c r="W889" i="2"/>
  <c r="W890" i="2"/>
  <c r="W891" i="2"/>
  <c r="W892" i="2"/>
  <c r="W893" i="2"/>
  <c r="W894" i="2"/>
  <c r="W895" i="2"/>
  <c r="W896" i="2"/>
  <c r="W897" i="2"/>
  <c r="W898" i="2"/>
  <c r="W899" i="2"/>
  <c r="W900" i="2"/>
  <c r="W901" i="2"/>
  <c r="W902" i="2"/>
  <c r="W903" i="2"/>
  <c r="W904" i="2"/>
  <c r="W905" i="2"/>
  <c r="W906" i="2"/>
  <c r="W907" i="2"/>
  <c r="W908" i="2"/>
  <c r="W909" i="2"/>
  <c r="W910" i="2"/>
  <c r="W911" i="2"/>
  <c r="W912" i="2"/>
  <c r="W913" i="2"/>
  <c r="W914" i="2"/>
  <c r="W915" i="2"/>
  <c r="W916" i="2"/>
  <c r="W917" i="2"/>
  <c r="W918" i="2"/>
  <c r="W919" i="2"/>
  <c r="W920" i="2"/>
  <c r="W921" i="2"/>
  <c r="W922" i="2"/>
  <c r="W923" i="2"/>
  <c r="W924" i="2"/>
  <c r="W925" i="2"/>
  <c r="W926" i="2"/>
  <c r="W927" i="2"/>
  <c r="W928" i="2"/>
  <c r="W929" i="2"/>
  <c r="W930" i="2"/>
  <c r="W931" i="2"/>
  <c r="W932" i="2"/>
  <c r="W933" i="2"/>
  <c r="W934" i="2"/>
  <c r="W935" i="2"/>
  <c r="W936" i="2"/>
  <c r="W937" i="2"/>
  <c r="W938" i="2"/>
  <c r="W939" i="2"/>
  <c r="W940" i="2"/>
  <c r="W941" i="2"/>
  <c r="W942" i="2"/>
  <c r="W943" i="2"/>
  <c r="W944" i="2"/>
  <c r="W945" i="2"/>
  <c r="W946" i="2"/>
  <c r="W947" i="2"/>
  <c r="W948" i="2"/>
  <c r="W949" i="2"/>
  <c r="W950" i="2"/>
  <c r="W951" i="2"/>
  <c r="W952" i="2"/>
  <c r="W953" i="2"/>
  <c r="W954" i="2"/>
  <c r="W955" i="2"/>
  <c r="W956" i="2"/>
  <c r="W957" i="2"/>
  <c r="W958" i="2"/>
  <c r="W959" i="2"/>
  <c r="W960" i="2"/>
  <c r="W961" i="2"/>
  <c r="W962" i="2"/>
  <c r="W963" i="2"/>
  <c r="W964" i="2"/>
  <c r="W965" i="2"/>
  <c r="W966" i="2"/>
  <c r="W967" i="2"/>
  <c r="W968" i="2"/>
  <c r="W969" i="2"/>
  <c r="W970" i="2"/>
  <c r="W971" i="2"/>
  <c r="W972" i="2"/>
  <c r="W973" i="2"/>
  <c r="W974" i="2"/>
  <c r="W975" i="2"/>
  <c r="W976" i="2"/>
  <c r="W977" i="2"/>
  <c r="W978" i="2"/>
  <c r="W979" i="2"/>
  <c r="W980" i="2"/>
  <c r="W981" i="2"/>
  <c r="W982" i="2"/>
  <c r="W983" i="2"/>
  <c r="W984" i="2"/>
  <c r="W985" i="2"/>
  <c r="W986" i="2"/>
  <c r="W987" i="2"/>
  <c r="W988" i="2"/>
  <c r="W989" i="2"/>
  <c r="W990" i="2"/>
  <c r="W991" i="2"/>
  <c r="W992" i="2"/>
  <c r="W993" i="2"/>
  <c r="W994" i="2"/>
  <c r="W995" i="2"/>
  <c r="W996" i="2"/>
  <c r="W997" i="2"/>
  <c r="W998" i="2"/>
  <c r="W999" i="2"/>
  <c r="W1000" i="2"/>
  <c r="W1001" i="2"/>
  <c r="W1002" i="2"/>
  <c r="W1003" i="2"/>
  <c r="W1004" i="2"/>
  <c r="W1005" i="2"/>
  <c r="W1006" i="2"/>
  <c r="W1007" i="2"/>
  <c r="W1008" i="2"/>
  <c r="W1009" i="2"/>
  <c r="W1010" i="2"/>
  <c r="W1011" i="2"/>
  <c r="W1012" i="2"/>
  <c r="W1013" i="2"/>
  <c r="W1014" i="2"/>
  <c r="W1015" i="2"/>
  <c r="W1016" i="2"/>
  <c r="W1017" i="2"/>
  <c r="W1018" i="2"/>
  <c r="W1019" i="2"/>
  <c r="W1020" i="2"/>
  <c r="W1021" i="2"/>
  <c r="W1022" i="2"/>
  <c r="W1023" i="2"/>
  <c r="W1024" i="2"/>
  <c r="W1025" i="2"/>
  <c r="W1026" i="2"/>
  <c r="W1027" i="2"/>
  <c r="W1028" i="2"/>
  <c r="W1029" i="2"/>
  <c r="W1030" i="2"/>
  <c r="W1031" i="2"/>
  <c r="W1032" i="2"/>
  <c r="W1033" i="2"/>
  <c r="W1034" i="2"/>
  <c r="W1035" i="2"/>
  <c r="W1036" i="2"/>
  <c r="W1037" i="2"/>
  <c r="W1038" i="2"/>
  <c r="W1039" i="2"/>
  <c r="W1040" i="2"/>
  <c r="W1041" i="2"/>
  <c r="W1042" i="2"/>
  <c r="W1043" i="2"/>
  <c r="W1044" i="2"/>
  <c r="W1045" i="2"/>
  <c r="W1046" i="2"/>
  <c r="W1047" i="2"/>
  <c r="W1048" i="2"/>
  <c r="W1049" i="2"/>
  <c r="W1050" i="2"/>
  <c r="W1051" i="2"/>
  <c r="W1052" i="2"/>
  <c r="W1053" i="2"/>
  <c r="W1054" i="2"/>
  <c r="W1055" i="2"/>
  <c r="W1056" i="2"/>
  <c r="W1057" i="2"/>
  <c r="W1058" i="2"/>
  <c r="W1059" i="2"/>
  <c r="W1060" i="2"/>
  <c r="W1061" i="2"/>
  <c r="W1062" i="2"/>
  <c r="W1063" i="2"/>
  <c r="W1064" i="2"/>
  <c r="W1065" i="2"/>
  <c r="W1066" i="2"/>
  <c r="W1067" i="2"/>
  <c r="W1068" i="2"/>
  <c r="W1069" i="2"/>
  <c r="W1070" i="2"/>
  <c r="W1071" i="2"/>
  <c r="W1072" i="2"/>
  <c r="W1073" i="2"/>
  <c r="W1074" i="2"/>
  <c r="W1075" i="2"/>
  <c r="W1076" i="2"/>
  <c r="W1077" i="2"/>
  <c r="W1078" i="2"/>
  <c r="W1079" i="2"/>
  <c r="W1080" i="2"/>
  <c r="W1081" i="2"/>
  <c r="W1082" i="2"/>
  <c r="W1083" i="2"/>
  <c r="W1084" i="2"/>
  <c r="W1085" i="2"/>
  <c r="W1086" i="2"/>
  <c r="W1087" i="2"/>
  <c r="W1088" i="2"/>
  <c r="W1089" i="2"/>
  <c r="W1090" i="2"/>
  <c r="W1091" i="2"/>
  <c r="W1092" i="2"/>
  <c r="W1093" i="2"/>
  <c r="W1094" i="2"/>
  <c r="W1095" i="2"/>
  <c r="W1096" i="2"/>
  <c r="W1097" i="2"/>
  <c r="W1098" i="2"/>
  <c r="W1099" i="2"/>
  <c r="W1100" i="2"/>
  <c r="W1101" i="2"/>
  <c r="W1102" i="2"/>
  <c r="W1103" i="2"/>
  <c r="W1104" i="2"/>
  <c r="W1105" i="2"/>
  <c r="W1106" i="2"/>
  <c r="W1107" i="2"/>
  <c r="W1108" i="2"/>
  <c r="W1109" i="2"/>
  <c r="W1110" i="2"/>
  <c r="W1111" i="2"/>
  <c r="W1112" i="2"/>
  <c r="W1113" i="2"/>
  <c r="W1114" i="2"/>
  <c r="W1115" i="2"/>
  <c r="W1116" i="2"/>
  <c r="W1117" i="2"/>
  <c r="W1118" i="2"/>
  <c r="W1119" i="2"/>
  <c r="W1120" i="2"/>
  <c r="W1121" i="2"/>
  <c r="W1122" i="2"/>
  <c r="W1123" i="2"/>
  <c r="W1124" i="2"/>
  <c r="W1125" i="2"/>
  <c r="W1126" i="2"/>
  <c r="W1127" i="2"/>
  <c r="W1128" i="2"/>
  <c r="W1129" i="2"/>
  <c r="W1130" i="2"/>
  <c r="W1131" i="2"/>
  <c r="W1132" i="2"/>
  <c r="W1133" i="2"/>
  <c r="W1134" i="2"/>
  <c r="W1135" i="2"/>
  <c r="W1136" i="2"/>
  <c r="W1137" i="2"/>
  <c r="W1138" i="2"/>
  <c r="W1139" i="2"/>
  <c r="W1140" i="2"/>
  <c r="W1141" i="2"/>
  <c r="W1142" i="2"/>
  <c r="W1143" i="2"/>
  <c r="W1144" i="2"/>
  <c r="W1145" i="2"/>
  <c r="W1146" i="2"/>
  <c r="W1147" i="2"/>
  <c r="W1148" i="2"/>
  <c r="W1149" i="2"/>
  <c r="W1150" i="2"/>
  <c r="W1151" i="2"/>
  <c r="W1152" i="2"/>
  <c r="W1153" i="2"/>
  <c r="W1154" i="2"/>
  <c r="W1155" i="2"/>
  <c r="W1156" i="2"/>
  <c r="W1157" i="2"/>
  <c r="W1158" i="2"/>
  <c r="W1159" i="2"/>
  <c r="W1160" i="2"/>
  <c r="W1161" i="2"/>
  <c r="W1162" i="2"/>
  <c r="W1163" i="2"/>
  <c r="W1164" i="2"/>
  <c r="W1165" i="2"/>
  <c r="W1166" i="2"/>
  <c r="W1167" i="2"/>
  <c r="W1168" i="2"/>
  <c r="W1169" i="2"/>
  <c r="W1170" i="2"/>
  <c r="W1171" i="2"/>
  <c r="W1172" i="2"/>
  <c r="W1173" i="2"/>
  <c r="W1174" i="2"/>
  <c r="W1175" i="2"/>
  <c r="W1176" i="2"/>
  <c r="W1177" i="2"/>
  <c r="W1178" i="2"/>
  <c r="W1179" i="2"/>
  <c r="W1180" i="2"/>
  <c r="W1181" i="2"/>
  <c r="W1182" i="2"/>
  <c r="W1183" i="2"/>
  <c r="W1184" i="2"/>
  <c r="W1185" i="2"/>
  <c r="W1186" i="2"/>
  <c r="W1187" i="2"/>
  <c r="W1188" i="2"/>
  <c r="W1189" i="2"/>
  <c r="W1190" i="2"/>
  <c r="W1191" i="2"/>
  <c r="W1192" i="2"/>
  <c r="W1193" i="2"/>
  <c r="W1194" i="2"/>
  <c r="W1195" i="2"/>
  <c r="W1196" i="2"/>
  <c r="W1197" i="2"/>
  <c r="W1198" i="2"/>
  <c r="W1199" i="2"/>
  <c r="W1200" i="2"/>
  <c r="W1201" i="2"/>
  <c r="W1202" i="2"/>
  <c r="W1203" i="2"/>
  <c r="W1204" i="2"/>
  <c r="W1205" i="2"/>
  <c r="W1206" i="2"/>
  <c r="W1207" i="2"/>
  <c r="W1208" i="2"/>
  <c r="W1209" i="2"/>
  <c r="W1210" i="2"/>
  <c r="W1211" i="2"/>
  <c r="W1212" i="2"/>
  <c r="W1213" i="2"/>
  <c r="W1214" i="2"/>
  <c r="W1215" i="2"/>
  <c r="W1216" i="2"/>
  <c r="W1217" i="2"/>
  <c r="W1218" i="2"/>
  <c r="W1219" i="2"/>
  <c r="W1220" i="2"/>
  <c r="W1221" i="2"/>
  <c r="W1222" i="2"/>
  <c r="W1223" i="2"/>
  <c r="W1224" i="2"/>
  <c r="W1225" i="2"/>
  <c r="W1226" i="2"/>
  <c r="W1227" i="2"/>
  <c r="W1228" i="2"/>
  <c r="W1229" i="2"/>
  <c r="W1230" i="2"/>
  <c r="W1231" i="2"/>
  <c r="W1232" i="2"/>
  <c r="W1233" i="2"/>
  <c r="W1234" i="2"/>
  <c r="W1235" i="2"/>
  <c r="W1236" i="2"/>
  <c r="W1237" i="2"/>
  <c r="W1238" i="2"/>
  <c r="W1239" i="2"/>
  <c r="W1240" i="2"/>
  <c r="W1241" i="2"/>
  <c r="W1242" i="2"/>
  <c r="W1243" i="2"/>
  <c r="W1244" i="2"/>
  <c r="W1245" i="2"/>
  <c r="W1246" i="2"/>
  <c r="W1247" i="2"/>
  <c r="W1248" i="2"/>
  <c r="W1249" i="2"/>
  <c r="W1250" i="2"/>
  <c r="W1251" i="2"/>
  <c r="W1252" i="2"/>
  <c r="W1253" i="2"/>
  <c r="W1254" i="2"/>
  <c r="W1255" i="2"/>
  <c r="W1256" i="2"/>
  <c r="W1257" i="2"/>
  <c r="W1258" i="2"/>
  <c r="W1259" i="2"/>
  <c r="W1260" i="2"/>
  <c r="W1261" i="2"/>
  <c r="W1262" i="2"/>
  <c r="W1263" i="2"/>
  <c r="W1264" i="2"/>
  <c r="W1265" i="2"/>
  <c r="W1266" i="2"/>
  <c r="W1267" i="2"/>
  <c r="W1268" i="2"/>
  <c r="W1269" i="2"/>
  <c r="W1270" i="2"/>
  <c r="W1271" i="2"/>
  <c r="W1272" i="2"/>
  <c r="W1273" i="2"/>
  <c r="W1274" i="2"/>
  <c r="W1275" i="2"/>
  <c r="W1276" i="2"/>
  <c r="W1277" i="2"/>
  <c r="W1278" i="2"/>
  <c r="W1279" i="2"/>
  <c r="W1280" i="2"/>
  <c r="W1281" i="2"/>
  <c r="W1282" i="2"/>
  <c r="W1283" i="2"/>
  <c r="W1284" i="2"/>
  <c r="W1285" i="2"/>
  <c r="W1286" i="2"/>
  <c r="W1287" i="2"/>
  <c r="W1288" i="2"/>
  <c r="W1289" i="2"/>
  <c r="W1290" i="2"/>
  <c r="W1291" i="2"/>
  <c r="W1292" i="2"/>
  <c r="W1293" i="2"/>
  <c r="W1294" i="2"/>
  <c r="W1295" i="2"/>
  <c r="W1296" i="2"/>
  <c r="W1297" i="2"/>
  <c r="W1298" i="2"/>
  <c r="W1299" i="2"/>
  <c r="W1300" i="2"/>
  <c r="W1301" i="2"/>
  <c r="W1302" i="2"/>
  <c r="W1303" i="2"/>
  <c r="W1304" i="2"/>
  <c r="W1305" i="2"/>
  <c r="W1306" i="2"/>
  <c r="W1307" i="2"/>
  <c r="W1308" i="2"/>
  <c r="W1309" i="2"/>
  <c r="W1310" i="2"/>
  <c r="W1311" i="2"/>
  <c r="W1312" i="2"/>
  <c r="W1313" i="2"/>
  <c r="W1314" i="2"/>
  <c r="W1315" i="2"/>
  <c r="W1316" i="2"/>
  <c r="W1317" i="2"/>
  <c r="W1318" i="2"/>
  <c r="W1319" i="2"/>
  <c r="W1320" i="2"/>
  <c r="W1321" i="2"/>
  <c r="W1322" i="2"/>
  <c r="W1323" i="2"/>
  <c r="W1324" i="2"/>
  <c r="W1325" i="2"/>
  <c r="W1326" i="2"/>
  <c r="W1327" i="2"/>
  <c r="W1328" i="2"/>
  <c r="W1329" i="2"/>
  <c r="W1330" i="2"/>
  <c r="W1331" i="2"/>
  <c r="W1332" i="2"/>
  <c r="W1333" i="2"/>
  <c r="W1334" i="2"/>
  <c r="W1335" i="2"/>
  <c r="W1336" i="2"/>
  <c r="W1337" i="2"/>
  <c r="W1338" i="2"/>
  <c r="W1339" i="2"/>
  <c r="W1340" i="2"/>
  <c r="W1341" i="2"/>
  <c r="W1342" i="2"/>
  <c r="W1343" i="2"/>
  <c r="W1344" i="2"/>
  <c r="W1345" i="2"/>
  <c r="W1346" i="2"/>
  <c r="W1347" i="2"/>
  <c r="W1348" i="2"/>
  <c r="W1349" i="2"/>
  <c r="W1350" i="2"/>
  <c r="W1351" i="2"/>
  <c r="W1352" i="2"/>
  <c r="W1353" i="2"/>
  <c r="W1354" i="2"/>
  <c r="W1355" i="2"/>
  <c r="W1356" i="2"/>
  <c r="W1357" i="2"/>
  <c r="W1358" i="2"/>
  <c r="W1359" i="2"/>
  <c r="W1360" i="2"/>
  <c r="W1361" i="2"/>
  <c r="W1362" i="2"/>
  <c r="W1363" i="2"/>
  <c r="W1364" i="2"/>
  <c r="W1365" i="2"/>
  <c r="W1366" i="2"/>
  <c r="W1367" i="2"/>
  <c r="W1368" i="2"/>
  <c r="W1369" i="2"/>
  <c r="W1370" i="2"/>
  <c r="W1371" i="2"/>
  <c r="W1372" i="2"/>
  <c r="W1373" i="2"/>
  <c r="W1374" i="2"/>
  <c r="W1375" i="2"/>
  <c r="W1376" i="2"/>
  <c r="W1377" i="2"/>
  <c r="W1378" i="2"/>
  <c r="W1379" i="2"/>
  <c r="W1380" i="2"/>
  <c r="W1381" i="2"/>
  <c r="W1382" i="2"/>
  <c r="W1383" i="2"/>
  <c r="W1384" i="2"/>
  <c r="W1385" i="2"/>
  <c r="W1386" i="2"/>
  <c r="W1387" i="2"/>
  <c r="W1388" i="2"/>
  <c r="W1389" i="2"/>
  <c r="W1390" i="2"/>
  <c r="W1391" i="2"/>
  <c r="W1392" i="2"/>
  <c r="W1393" i="2"/>
  <c r="W1394" i="2"/>
  <c r="W1395" i="2"/>
  <c r="W1396" i="2"/>
  <c r="W1397" i="2"/>
  <c r="W1398" i="2"/>
  <c r="W1399" i="2"/>
  <c r="W1400" i="2"/>
  <c r="W1401" i="2"/>
  <c r="W1402" i="2"/>
  <c r="W1403" i="2"/>
  <c r="W1404" i="2"/>
  <c r="W1405" i="2"/>
  <c r="W1406" i="2"/>
  <c r="W1407" i="2"/>
  <c r="W1408" i="2"/>
  <c r="W1409" i="2"/>
  <c r="W1410" i="2"/>
  <c r="W1411" i="2"/>
  <c r="W1412" i="2"/>
  <c r="W1413" i="2"/>
  <c r="W1414" i="2"/>
  <c r="W1415" i="2"/>
  <c r="W1416" i="2"/>
  <c r="W1417" i="2"/>
  <c r="W1418" i="2"/>
  <c r="W1419" i="2"/>
  <c r="W1420" i="2"/>
  <c r="W1421" i="2"/>
  <c r="W1422" i="2"/>
  <c r="W1423" i="2"/>
  <c r="W1424" i="2"/>
  <c r="W1425" i="2"/>
  <c r="W1426" i="2"/>
  <c r="W1427" i="2"/>
  <c r="W1428" i="2"/>
  <c r="W1429" i="2"/>
  <c r="W1430" i="2"/>
  <c r="W1431" i="2"/>
  <c r="W1432" i="2"/>
  <c r="W1433" i="2"/>
  <c r="W1434" i="2"/>
  <c r="W1435" i="2"/>
  <c r="W1436" i="2"/>
  <c r="W1437" i="2"/>
  <c r="W1438" i="2"/>
  <c r="W1439" i="2"/>
  <c r="W1440" i="2"/>
  <c r="W1441" i="2"/>
  <c r="W1442" i="2"/>
  <c r="W1443" i="2"/>
  <c r="W1444" i="2"/>
  <c r="W1445" i="2"/>
  <c r="W1446" i="2"/>
  <c r="W1447" i="2"/>
  <c r="W1448" i="2"/>
  <c r="W1449" i="2"/>
  <c r="W1450" i="2"/>
  <c r="W1451" i="2"/>
  <c r="W1452" i="2"/>
  <c r="W1453" i="2"/>
  <c r="W1454" i="2"/>
  <c r="W1455" i="2"/>
  <c r="W1456" i="2"/>
  <c r="W1457" i="2"/>
  <c r="W1458" i="2"/>
  <c r="W1459" i="2"/>
  <c r="W1460" i="2"/>
  <c r="W1461" i="2"/>
  <c r="W1462" i="2"/>
  <c r="W1463" i="2"/>
  <c r="W1464" i="2"/>
  <c r="W1465" i="2"/>
  <c r="W1466" i="2"/>
  <c r="W1467" i="2"/>
  <c r="W1468" i="2"/>
  <c r="W1469" i="2"/>
  <c r="W1470" i="2"/>
  <c r="W1471" i="2"/>
  <c r="W1472" i="2"/>
  <c r="W1473" i="2"/>
  <c r="W1474" i="2"/>
  <c r="W1475" i="2"/>
  <c r="W1476" i="2"/>
  <c r="W1477" i="2"/>
  <c r="W1478" i="2"/>
  <c r="W1479" i="2"/>
  <c r="W1480" i="2"/>
  <c r="W1481" i="2"/>
  <c r="W1482" i="2"/>
  <c r="W1483" i="2"/>
  <c r="W1484" i="2"/>
  <c r="W1485" i="2"/>
  <c r="W1486" i="2"/>
  <c r="W1487" i="2"/>
  <c r="W1488" i="2"/>
  <c r="W1489" i="2"/>
  <c r="W1490" i="2"/>
  <c r="W1491" i="2"/>
  <c r="W1492" i="2"/>
  <c r="W1493" i="2"/>
  <c r="W1494" i="2"/>
  <c r="W1495" i="2"/>
  <c r="W1496" i="2"/>
  <c r="W1497" i="2"/>
  <c r="W1498" i="2"/>
  <c r="W1499" i="2"/>
  <c r="W1500" i="2"/>
  <c r="W1501" i="2"/>
  <c r="W1502" i="2"/>
  <c r="W1503" i="2"/>
  <c r="W1504" i="2"/>
  <c r="W1505" i="2"/>
  <c r="W1506" i="2"/>
  <c r="W1507" i="2"/>
  <c r="W1508" i="2"/>
  <c r="W1509" i="2"/>
  <c r="W1510" i="2"/>
  <c r="W1511" i="2"/>
  <c r="W1512" i="2"/>
  <c r="W1513" i="2"/>
  <c r="W1514" i="2"/>
  <c r="W1515" i="2"/>
  <c r="W1516" i="2"/>
  <c r="W1517" i="2"/>
  <c r="W1518" i="2"/>
  <c r="W1519" i="2"/>
  <c r="W1520" i="2"/>
  <c r="W1521" i="2"/>
  <c r="W1522" i="2"/>
  <c r="W1523" i="2"/>
  <c r="W1524" i="2"/>
  <c r="W1525" i="2"/>
  <c r="W1526" i="2"/>
  <c r="V3" i="2"/>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37" i="2"/>
  <c r="V38" i="2"/>
  <c r="V39" i="2"/>
  <c r="V40" i="2"/>
  <c r="V41" i="2"/>
  <c r="V42" i="2"/>
  <c r="V43" i="2"/>
  <c r="V44" i="2"/>
  <c r="V45" i="2"/>
  <c r="V46" i="2"/>
  <c r="V47" i="2"/>
  <c r="V48" i="2"/>
  <c r="V49" i="2"/>
  <c r="V50" i="2"/>
  <c r="V51" i="2"/>
  <c r="V52" i="2"/>
  <c r="V53" i="2"/>
  <c r="V54" i="2"/>
  <c r="V55" i="2"/>
  <c r="V56" i="2"/>
  <c r="V57" i="2"/>
  <c r="V58" i="2"/>
  <c r="V59" i="2"/>
  <c r="V60" i="2"/>
  <c r="V61" i="2"/>
  <c r="V62" i="2"/>
  <c r="V63" i="2"/>
  <c r="V64" i="2"/>
  <c r="V65" i="2"/>
  <c r="V66" i="2"/>
  <c r="V67" i="2"/>
  <c r="V68" i="2"/>
  <c r="V69" i="2"/>
  <c r="V70" i="2"/>
  <c r="V71" i="2"/>
  <c r="V72" i="2"/>
  <c r="V73" i="2"/>
  <c r="V74" i="2"/>
  <c r="V75" i="2"/>
  <c r="V76" i="2"/>
  <c r="V77" i="2"/>
  <c r="V78" i="2"/>
  <c r="V79" i="2"/>
  <c r="V80" i="2"/>
  <c r="V81" i="2"/>
  <c r="V82" i="2"/>
  <c r="V83" i="2"/>
  <c r="V84" i="2"/>
  <c r="V85" i="2"/>
  <c r="V86" i="2"/>
  <c r="V87" i="2"/>
  <c r="V88" i="2"/>
  <c r="V89" i="2"/>
  <c r="V90" i="2"/>
  <c r="V91" i="2"/>
  <c r="V92" i="2"/>
  <c r="V93" i="2"/>
  <c r="V94" i="2"/>
  <c r="V95" i="2"/>
  <c r="V96" i="2"/>
  <c r="V97" i="2"/>
  <c r="V98" i="2"/>
  <c r="V99" i="2"/>
  <c r="V100" i="2"/>
  <c r="V101" i="2"/>
  <c r="V102" i="2"/>
  <c r="V103" i="2"/>
  <c r="V104" i="2"/>
  <c r="V105" i="2"/>
  <c r="V106" i="2"/>
  <c r="V107" i="2"/>
  <c r="V108" i="2"/>
  <c r="V109" i="2"/>
  <c r="V110" i="2"/>
  <c r="V111" i="2"/>
  <c r="V112" i="2"/>
  <c r="V113" i="2"/>
  <c r="V114" i="2"/>
  <c r="V115" i="2"/>
  <c r="V116" i="2"/>
  <c r="V117" i="2"/>
  <c r="V118" i="2"/>
  <c r="V119" i="2"/>
  <c r="V120" i="2"/>
  <c r="V121" i="2"/>
  <c r="V122" i="2"/>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58" i="2"/>
  <c r="V159" i="2"/>
  <c r="V160" i="2"/>
  <c r="V161" i="2"/>
  <c r="V162" i="2"/>
  <c r="V163" i="2"/>
  <c r="V164" i="2"/>
  <c r="V165" i="2"/>
  <c r="V166" i="2"/>
  <c r="V167" i="2"/>
  <c r="V168" i="2"/>
  <c r="V169" i="2"/>
  <c r="V170" i="2"/>
  <c r="V171" i="2"/>
  <c r="V172" i="2"/>
  <c r="V173" i="2"/>
  <c r="V174" i="2"/>
  <c r="V175" i="2"/>
  <c r="V176" i="2"/>
  <c r="V177" i="2"/>
  <c r="V178" i="2"/>
  <c r="V179" i="2"/>
  <c r="V180" i="2"/>
  <c r="V181" i="2"/>
  <c r="V182" i="2"/>
  <c r="V183" i="2"/>
  <c r="V184" i="2"/>
  <c r="V185" i="2"/>
  <c r="V186" i="2"/>
  <c r="V187" i="2"/>
  <c r="V188" i="2"/>
  <c r="V189" i="2"/>
  <c r="V190" i="2"/>
  <c r="V191" i="2"/>
  <c r="V192" i="2"/>
  <c r="V193" i="2"/>
  <c r="V194" i="2"/>
  <c r="V195" i="2"/>
  <c r="V196" i="2"/>
  <c r="V197" i="2"/>
  <c r="V198" i="2"/>
  <c r="V199" i="2"/>
  <c r="V200" i="2"/>
  <c r="V201" i="2"/>
  <c r="V202" i="2"/>
  <c r="V203" i="2"/>
  <c r="V204" i="2"/>
  <c r="V205" i="2"/>
  <c r="V206" i="2"/>
  <c r="V207" i="2"/>
  <c r="V208" i="2"/>
  <c r="V209" i="2"/>
  <c r="V210" i="2"/>
  <c r="V211" i="2"/>
  <c r="V212" i="2"/>
  <c r="V213" i="2"/>
  <c r="V214" i="2"/>
  <c r="V215" i="2"/>
  <c r="V216" i="2"/>
  <c r="V217" i="2"/>
  <c r="V218" i="2"/>
  <c r="V219" i="2"/>
  <c r="V220" i="2"/>
  <c r="V221" i="2"/>
  <c r="V222" i="2"/>
  <c r="V223" i="2"/>
  <c r="V224" i="2"/>
  <c r="V225" i="2"/>
  <c r="V226" i="2"/>
  <c r="V227" i="2"/>
  <c r="V228" i="2"/>
  <c r="V229" i="2"/>
  <c r="V230" i="2"/>
  <c r="V231" i="2"/>
  <c r="V232" i="2"/>
  <c r="V233" i="2"/>
  <c r="V234" i="2"/>
  <c r="V235" i="2"/>
  <c r="V236" i="2"/>
  <c r="V237" i="2"/>
  <c r="V238" i="2"/>
  <c r="V239" i="2"/>
  <c r="V240" i="2"/>
  <c r="V241" i="2"/>
  <c r="V242" i="2"/>
  <c r="V243" i="2"/>
  <c r="V244" i="2"/>
  <c r="V245" i="2"/>
  <c r="V246" i="2"/>
  <c r="V247" i="2"/>
  <c r="V248" i="2"/>
  <c r="V249" i="2"/>
  <c r="V250" i="2"/>
  <c r="V251" i="2"/>
  <c r="V252" i="2"/>
  <c r="V253" i="2"/>
  <c r="V254" i="2"/>
  <c r="V255" i="2"/>
  <c r="V256" i="2"/>
  <c r="V257" i="2"/>
  <c r="V258" i="2"/>
  <c r="V259" i="2"/>
  <c r="V260" i="2"/>
  <c r="V261" i="2"/>
  <c r="V262" i="2"/>
  <c r="V263" i="2"/>
  <c r="V264" i="2"/>
  <c r="V265" i="2"/>
  <c r="V266" i="2"/>
  <c r="V267" i="2"/>
  <c r="V268" i="2"/>
  <c r="V269" i="2"/>
  <c r="V270" i="2"/>
  <c r="V271" i="2"/>
  <c r="V272" i="2"/>
  <c r="V273" i="2"/>
  <c r="V274" i="2"/>
  <c r="V275" i="2"/>
  <c r="V276" i="2"/>
  <c r="V277" i="2"/>
  <c r="V278" i="2"/>
  <c r="V279" i="2"/>
  <c r="V280" i="2"/>
  <c r="V281" i="2"/>
  <c r="V282" i="2"/>
  <c r="V283" i="2"/>
  <c r="V284" i="2"/>
  <c r="V285" i="2"/>
  <c r="V286" i="2"/>
  <c r="V287" i="2"/>
  <c r="V288" i="2"/>
  <c r="V289" i="2"/>
  <c r="V290" i="2"/>
  <c r="V291" i="2"/>
  <c r="V292" i="2"/>
  <c r="V293" i="2"/>
  <c r="V294" i="2"/>
  <c r="V295" i="2"/>
  <c r="V296" i="2"/>
  <c r="V297" i="2"/>
  <c r="V298" i="2"/>
  <c r="V299" i="2"/>
  <c r="V300" i="2"/>
  <c r="V301" i="2"/>
  <c r="V302" i="2"/>
  <c r="V303" i="2"/>
  <c r="V304" i="2"/>
  <c r="V305" i="2"/>
  <c r="V306" i="2"/>
  <c r="V307" i="2"/>
  <c r="V308" i="2"/>
  <c r="V309" i="2"/>
  <c r="V310" i="2"/>
  <c r="V311" i="2"/>
  <c r="V312" i="2"/>
  <c r="V313" i="2"/>
  <c r="V314" i="2"/>
  <c r="V315" i="2"/>
  <c r="V316" i="2"/>
  <c r="V317" i="2"/>
  <c r="V318" i="2"/>
  <c r="V319" i="2"/>
  <c r="V320" i="2"/>
  <c r="V321" i="2"/>
  <c r="V322" i="2"/>
  <c r="V323" i="2"/>
  <c r="V324" i="2"/>
  <c r="V325" i="2"/>
  <c r="V326" i="2"/>
  <c r="V327" i="2"/>
  <c r="V328" i="2"/>
  <c r="V329" i="2"/>
  <c r="V330" i="2"/>
  <c r="V331" i="2"/>
  <c r="V332" i="2"/>
  <c r="V333" i="2"/>
  <c r="V334" i="2"/>
  <c r="V335" i="2"/>
  <c r="V336" i="2"/>
  <c r="V337" i="2"/>
  <c r="V338" i="2"/>
  <c r="V339" i="2"/>
  <c r="V340" i="2"/>
  <c r="V341" i="2"/>
  <c r="V342" i="2"/>
  <c r="V343" i="2"/>
  <c r="V344" i="2"/>
  <c r="V345" i="2"/>
  <c r="V346" i="2"/>
  <c r="V347" i="2"/>
  <c r="V348" i="2"/>
  <c r="V349" i="2"/>
  <c r="V350" i="2"/>
  <c r="V351" i="2"/>
  <c r="V352" i="2"/>
  <c r="V353" i="2"/>
  <c r="V354" i="2"/>
  <c r="V355" i="2"/>
  <c r="V356" i="2"/>
  <c r="V357" i="2"/>
  <c r="V358" i="2"/>
  <c r="V359" i="2"/>
  <c r="V360" i="2"/>
  <c r="V361" i="2"/>
  <c r="V362" i="2"/>
  <c r="V363" i="2"/>
  <c r="V364" i="2"/>
  <c r="V365" i="2"/>
  <c r="V366" i="2"/>
  <c r="V367" i="2"/>
  <c r="V368" i="2"/>
  <c r="V369" i="2"/>
  <c r="V370" i="2"/>
  <c r="V371" i="2"/>
  <c r="V372" i="2"/>
  <c r="V373" i="2"/>
  <c r="V374" i="2"/>
  <c r="V375" i="2"/>
  <c r="V376" i="2"/>
  <c r="V377" i="2"/>
  <c r="V378" i="2"/>
  <c r="V379" i="2"/>
  <c r="V380" i="2"/>
  <c r="V381" i="2"/>
  <c r="V382" i="2"/>
  <c r="V383" i="2"/>
  <c r="V384" i="2"/>
  <c r="V385" i="2"/>
  <c r="V386" i="2"/>
  <c r="V387" i="2"/>
  <c r="V388" i="2"/>
  <c r="V389" i="2"/>
  <c r="V390" i="2"/>
  <c r="V391" i="2"/>
  <c r="V392" i="2"/>
  <c r="V393" i="2"/>
  <c r="V394" i="2"/>
  <c r="V395" i="2"/>
  <c r="V396" i="2"/>
  <c r="V397" i="2"/>
  <c r="V398" i="2"/>
  <c r="V399" i="2"/>
  <c r="V400" i="2"/>
  <c r="V401" i="2"/>
  <c r="V402" i="2"/>
  <c r="V403" i="2"/>
  <c r="V404" i="2"/>
  <c r="V405" i="2"/>
  <c r="V406" i="2"/>
  <c r="V407" i="2"/>
  <c r="V408" i="2"/>
  <c r="V409" i="2"/>
  <c r="V410" i="2"/>
  <c r="V411" i="2"/>
  <c r="V412" i="2"/>
  <c r="V413" i="2"/>
  <c r="V414" i="2"/>
  <c r="V415" i="2"/>
  <c r="V416" i="2"/>
  <c r="V417" i="2"/>
  <c r="V418" i="2"/>
  <c r="V419" i="2"/>
  <c r="V420" i="2"/>
  <c r="V421" i="2"/>
  <c r="V422" i="2"/>
  <c r="V423" i="2"/>
  <c r="V424" i="2"/>
  <c r="V425" i="2"/>
  <c r="V426" i="2"/>
  <c r="V427" i="2"/>
  <c r="V428" i="2"/>
  <c r="V429" i="2"/>
  <c r="V430" i="2"/>
  <c r="V431" i="2"/>
  <c r="V432" i="2"/>
  <c r="V433" i="2"/>
  <c r="V434" i="2"/>
  <c r="V435" i="2"/>
  <c r="V436" i="2"/>
  <c r="V437" i="2"/>
  <c r="V438" i="2"/>
  <c r="V439" i="2"/>
  <c r="V440" i="2"/>
  <c r="V441" i="2"/>
  <c r="V442" i="2"/>
  <c r="V443" i="2"/>
  <c r="V444" i="2"/>
  <c r="V445" i="2"/>
  <c r="V446" i="2"/>
  <c r="V447" i="2"/>
  <c r="V448" i="2"/>
  <c r="V449" i="2"/>
  <c r="V450" i="2"/>
  <c r="V451" i="2"/>
  <c r="V452" i="2"/>
  <c r="V453" i="2"/>
  <c r="V454" i="2"/>
  <c r="V455" i="2"/>
  <c r="V456" i="2"/>
  <c r="V457" i="2"/>
  <c r="V458" i="2"/>
  <c r="V459" i="2"/>
  <c r="V460" i="2"/>
  <c r="V461" i="2"/>
  <c r="V462" i="2"/>
  <c r="V463" i="2"/>
  <c r="V464" i="2"/>
  <c r="V465" i="2"/>
  <c r="V466" i="2"/>
  <c r="V467" i="2"/>
  <c r="V468" i="2"/>
  <c r="V469" i="2"/>
  <c r="V470" i="2"/>
  <c r="V471" i="2"/>
  <c r="V472" i="2"/>
  <c r="V473" i="2"/>
  <c r="V474" i="2"/>
  <c r="V475" i="2"/>
  <c r="V476" i="2"/>
  <c r="V477" i="2"/>
  <c r="V478" i="2"/>
  <c r="V479" i="2"/>
  <c r="V480" i="2"/>
  <c r="V481" i="2"/>
  <c r="V482" i="2"/>
  <c r="V483" i="2"/>
  <c r="V484" i="2"/>
  <c r="V485" i="2"/>
  <c r="V486" i="2"/>
  <c r="V487" i="2"/>
  <c r="V488" i="2"/>
  <c r="V489" i="2"/>
  <c r="V490" i="2"/>
  <c r="V491" i="2"/>
  <c r="V492" i="2"/>
  <c r="V493" i="2"/>
  <c r="V494" i="2"/>
  <c r="V495" i="2"/>
  <c r="V496" i="2"/>
  <c r="V497" i="2"/>
  <c r="V498" i="2"/>
  <c r="V499" i="2"/>
  <c r="V500" i="2"/>
  <c r="V501" i="2"/>
  <c r="V502" i="2"/>
  <c r="V503" i="2"/>
  <c r="V504" i="2"/>
  <c r="V505" i="2"/>
  <c r="V506" i="2"/>
  <c r="V507" i="2"/>
  <c r="V508" i="2"/>
  <c r="V509" i="2"/>
  <c r="V510" i="2"/>
  <c r="V511" i="2"/>
  <c r="V512" i="2"/>
  <c r="V513" i="2"/>
  <c r="V514" i="2"/>
  <c r="V515" i="2"/>
  <c r="V516" i="2"/>
  <c r="V517" i="2"/>
  <c r="V518" i="2"/>
  <c r="V519" i="2"/>
  <c r="V520" i="2"/>
  <c r="V521" i="2"/>
  <c r="V522" i="2"/>
  <c r="V523" i="2"/>
  <c r="V524" i="2"/>
  <c r="V525" i="2"/>
  <c r="V526" i="2"/>
  <c r="V527" i="2"/>
  <c r="V528" i="2"/>
  <c r="V529" i="2"/>
  <c r="V530" i="2"/>
  <c r="V531" i="2"/>
  <c r="V532" i="2"/>
  <c r="V533" i="2"/>
  <c r="V534" i="2"/>
  <c r="V535" i="2"/>
  <c r="V536" i="2"/>
  <c r="V537" i="2"/>
  <c r="V538" i="2"/>
  <c r="V539" i="2"/>
  <c r="V540" i="2"/>
  <c r="V541" i="2"/>
  <c r="V542" i="2"/>
  <c r="V543" i="2"/>
  <c r="V544" i="2"/>
  <c r="V545" i="2"/>
  <c r="V546" i="2"/>
  <c r="V547" i="2"/>
  <c r="V548" i="2"/>
  <c r="V549" i="2"/>
  <c r="V550" i="2"/>
  <c r="V551" i="2"/>
  <c r="V552" i="2"/>
  <c r="V553" i="2"/>
  <c r="V554" i="2"/>
  <c r="V555" i="2"/>
  <c r="V556" i="2"/>
  <c r="V557" i="2"/>
  <c r="V558" i="2"/>
  <c r="V559" i="2"/>
  <c r="V560" i="2"/>
  <c r="V561" i="2"/>
  <c r="V562" i="2"/>
  <c r="V563" i="2"/>
  <c r="V564" i="2"/>
  <c r="V565" i="2"/>
  <c r="V566" i="2"/>
  <c r="V567" i="2"/>
  <c r="V568" i="2"/>
  <c r="V569" i="2"/>
  <c r="V570" i="2"/>
  <c r="V571" i="2"/>
  <c r="V572" i="2"/>
  <c r="V573" i="2"/>
  <c r="V574" i="2"/>
  <c r="V575" i="2"/>
  <c r="V576" i="2"/>
  <c r="V577" i="2"/>
  <c r="V578" i="2"/>
  <c r="V579" i="2"/>
  <c r="V580" i="2"/>
  <c r="V581" i="2"/>
  <c r="V582" i="2"/>
  <c r="V583" i="2"/>
  <c r="V584" i="2"/>
  <c r="V585" i="2"/>
  <c r="V586" i="2"/>
  <c r="V587" i="2"/>
  <c r="V588" i="2"/>
  <c r="V589" i="2"/>
  <c r="V590" i="2"/>
  <c r="V591" i="2"/>
  <c r="V592" i="2"/>
  <c r="V593" i="2"/>
  <c r="V594" i="2"/>
  <c r="V595" i="2"/>
  <c r="V596" i="2"/>
  <c r="V597" i="2"/>
  <c r="V598" i="2"/>
  <c r="V599" i="2"/>
  <c r="V600" i="2"/>
  <c r="V601" i="2"/>
  <c r="V602" i="2"/>
  <c r="V603" i="2"/>
  <c r="V604" i="2"/>
  <c r="V605" i="2"/>
  <c r="V606" i="2"/>
  <c r="V607" i="2"/>
  <c r="V608" i="2"/>
  <c r="V609" i="2"/>
  <c r="V610" i="2"/>
  <c r="V611" i="2"/>
  <c r="V612" i="2"/>
  <c r="V613" i="2"/>
  <c r="V614" i="2"/>
  <c r="V615" i="2"/>
  <c r="V616" i="2"/>
  <c r="V617" i="2"/>
  <c r="V618" i="2"/>
  <c r="V619" i="2"/>
  <c r="V620" i="2"/>
  <c r="V621" i="2"/>
  <c r="V622" i="2"/>
  <c r="V623" i="2"/>
  <c r="V624" i="2"/>
  <c r="V625" i="2"/>
  <c r="V626" i="2"/>
  <c r="V627" i="2"/>
  <c r="V628" i="2"/>
  <c r="V629" i="2"/>
  <c r="V630" i="2"/>
  <c r="V631" i="2"/>
  <c r="V632" i="2"/>
  <c r="V633" i="2"/>
  <c r="V634" i="2"/>
  <c r="V635" i="2"/>
  <c r="V636" i="2"/>
  <c r="V637" i="2"/>
  <c r="V638" i="2"/>
  <c r="V639" i="2"/>
  <c r="V640" i="2"/>
  <c r="V641" i="2"/>
  <c r="V642" i="2"/>
  <c r="V643" i="2"/>
  <c r="V644" i="2"/>
  <c r="V645" i="2"/>
  <c r="V646" i="2"/>
  <c r="V647" i="2"/>
  <c r="V648" i="2"/>
  <c r="V649" i="2"/>
  <c r="V650" i="2"/>
  <c r="V651" i="2"/>
  <c r="V652" i="2"/>
  <c r="V653" i="2"/>
  <c r="V654" i="2"/>
  <c r="V655" i="2"/>
  <c r="V656" i="2"/>
  <c r="V657" i="2"/>
  <c r="V658" i="2"/>
  <c r="V659" i="2"/>
  <c r="V660" i="2"/>
  <c r="V661" i="2"/>
  <c r="V662" i="2"/>
  <c r="V663" i="2"/>
  <c r="V664" i="2"/>
  <c r="V665" i="2"/>
  <c r="V666" i="2"/>
  <c r="V667" i="2"/>
  <c r="V668" i="2"/>
  <c r="V669" i="2"/>
  <c r="V670" i="2"/>
  <c r="V671" i="2"/>
  <c r="V672" i="2"/>
  <c r="V673" i="2"/>
  <c r="V674" i="2"/>
  <c r="V675" i="2"/>
  <c r="V676" i="2"/>
  <c r="V677" i="2"/>
  <c r="V678" i="2"/>
  <c r="V679" i="2"/>
  <c r="V680" i="2"/>
  <c r="V681" i="2"/>
  <c r="V682" i="2"/>
  <c r="V683" i="2"/>
  <c r="V684" i="2"/>
  <c r="V685" i="2"/>
  <c r="V686" i="2"/>
  <c r="V687" i="2"/>
  <c r="V688" i="2"/>
  <c r="V689" i="2"/>
  <c r="V690" i="2"/>
  <c r="V691" i="2"/>
  <c r="V692" i="2"/>
  <c r="V693" i="2"/>
  <c r="V694" i="2"/>
  <c r="V695" i="2"/>
  <c r="V696" i="2"/>
  <c r="V697" i="2"/>
  <c r="V698" i="2"/>
  <c r="V699" i="2"/>
  <c r="V700" i="2"/>
  <c r="V701" i="2"/>
  <c r="V702" i="2"/>
  <c r="V703" i="2"/>
  <c r="V704" i="2"/>
  <c r="V705" i="2"/>
  <c r="V706" i="2"/>
  <c r="V707" i="2"/>
  <c r="V708" i="2"/>
  <c r="V709" i="2"/>
  <c r="V710" i="2"/>
  <c r="V711" i="2"/>
  <c r="V712" i="2"/>
  <c r="V713" i="2"/>
  <c r="V714" i="2"/>
  <c r="V715" i="2"/>
  <c r="V716" i="2"/>
  <c r="V717" i="2"/>
  <c r="V718" i="2"/>
  <c r="V719" i="2"/>
  <c r="V720" i="2"/>
  <c r="V721" i="2"/>
  <c r="V722" i="2"/>
  <c r="V723" i="2"/>
  <c r="V724" i="2"/>
  <c r="V725" i="2"/>
  <c r="V726" i="2"/>
  <c r="V727" i="2"/>
  <c r="V728" i="2"/>
  <c r="V729" i="2"/>
  <c r="V730" i="2"/>
  <c r="V731" i="2"/>
  <c r="V732" i="2"/>
  <c r="V733" i="2"/>
  <c r="V734" i="2"/>
  <c r="V735" i="2"/>
  <c r="V736" i="2"/>
  <c r="V737" i="2"/>
  <c r="V738" i="2"/>
  <c r="V739" i="2"/>
  <c r="V740" i="2"/>
  <c r="V741" i="2"/>
  <c r="V742" i="2"/>
  <c r="V743" i="2"/>
  <c r="V744" i="2"/>
  <c r="V745" i="2"/>
  <c r="V746" i="2"/>
  <c r="V747" i="2"/>
  <c r="V748" i="2"/>
  <c r="V749" i="2"/>
  <c r="V750" i="2"/>
  <c r="V751" i="2"/>
  <c r="V752" i="2"/>
  <c r="V753" i="2"/>
  <c r="V754" i="2"/>
  <c r="V755" i="2"/>
  <c r="V756" i="2"/>
  <c r="V757" i="2"/>
  <c r="V758" i="2"/>
  <c r="V759" i="2"/>
  <c r="V760" i="2"/>
  <c r="V761" i="2"/>
  <c r="V762" i="2"/>
  <c r="V763" i="2"/>
  <c r="V764" i="2"/>
  <c r="V765" i="2"/>
  <c r="V766" i="2"/>
  <c r="V767" i="2"/>
  <c r="V768" i="2"/>
  <c r="V769" i="2"/>
  <c r="V770" i="2"/>
  <c r="V771" i="2"/>
  <c r="V772" i="2"/>
  <c r="V773" i="2"/>
  <c r="V774" i="2"/>
  <c r="V775" i="2"/>
  <c r="V776" i="2"/>
  <c r="V777" i="2"/>
  <c r="V778" i="2"/>
  <c r="V779" i="2"/>
  <c r="V780" i="2"/>
  <c r="V781" i="2"/>
  <c r="V782" i="2"/>
  <c r="V783" i="2"/>
  <c r="V784" i="2"/>
  <c r="V785" i="2"/>
  <c r="V786" i="2"/>
  <c r="V787" i="2"/>
  <c r="V788" i="2"/>
  <c r="V789" i="2"/>
  <c r="V790" i="2"/>
  <c r="V791" i="2"/>
  <c r="V792" i="2"/>
  <c r="V793" i="2"/>
  <c r="V794" i="2"/>
  <c r="V795" i="2"/>
  <c r="V796" i="2"/>
  <c r="V797" i="2"/>
  <c r="V798" i="2"/>
  <c r="V799" i="2"/>
  <c r="V800" i="2"/>
  <c r="V801" i="2"/>
  <c r="V802" i="2"/>
  <c r="V803" i="2"/>
  <c r="V804" i="2"/>
  <c r="V805" i="2"/>
  <c r="V806" i="2"/>
  <c r="V807" i="2"/>
  <c r="V808" i="2"/>
  <c r="V809" i="2"/>
  <c r="V810" i="2"/>
  <c r="V811" i="2"/>
  <c r="V812" i="2"/>
  <c r="V813" i="2"/>
  <c r="V814" i="2"/>
  <c r="V815" i="2"/>
  <c r="V816" i="2"/>
  <c r="V817" i="2"/>
  <c r="V818" i="2"/>
  <c r="V819" i="2"/>
  <c r="V820" i="2"/>
  <c r="V821" i="2"/>
  <c r="V822" i="2"/>
  <c r="V823" i="2"/>
  <c r="V824" i="2"/>
  <c r="V825" i="2"/>
  <c r="V826" i="2"/>
  <c r="V827" i="2"/>
  <c r="V828" i="2"/>
  <c r="V829" i="2"/>
  <c r="V830" i="2"/>
  <c r="V831" i="2"/>
  <c r="V832" i="2"/>
  <c r="V833" i="2"/>
  <c r="V834" i="2"/>
  <c r="V835" i="2"/>
  <c r="V836" i="2"/>
  <c r="V837" i="2"/>
  <c r="V838" i="2"/>
  <c r="V839" i="2"/>
  <c r="V840" i="2"/>
  <c r="V841" i="2"/>
  <c r="V842" i="2"/>
  <c r="V843" i="2"/>
  <c r="V844" i="2"/>
  <c r="V845" i="2"/>
  <c r="V846" i="2"/>
  <c r="V847" i="2"/>
  <c r="V848" i="2"/>
  <c r="V849" i="2"/>
  <c r="V850" i="2"/>
  <c r="V851" i="2"/>
  <c r="V852" i="2"/>
  <c r="V853" i="2"/>
  <c r="V854" i="2"/>
  <c r="V855" i="2"/>
  <c r="V856" i="2"/>
  <c r="V857" i="2"/>
  <c r="V858" i="2"/>
  <c r="V859" i="2"/>
  <c r="V860" i="2"/>
  <c r="V861" i="2"/>
  <c r="V862" i="2"/>
  <c r="V863" i="2"/>
  <c r="V864" i="2"/>
  <c r="V865" i="2"/>
  <c r="V866" i="2"/>
  <c r="V867" i="2"/>
  <c r="V868" i="2"/>
  <c r="V869" i="2"/>
  <c r="V870" i="2"/>
  <c r="V871" i="2"/>
  <c r="V872" i="2"/>
  <c r="V873" i="2"/>
  <c r="V874" i="2"/>
  <c r="V875" i="2"/>
  <c r="V876" i="2"/>
  <c r="V877" i="2"/>
  <c r="V878" i="2"/>
  <c r="V879" i="2"/>
  <c r="V880" i="2"/>
  <c r="V881" i="2"/>
  <c r="V882" i="2"/>
  <c r="V883" i="2"/>
  <c r="V884" i="2"/>
  <c r="V885" i="2"/>
  <c r="V886" i="2"/>
  <c r="V887" i="2"/>
  <c r="V888" i="2"/>
  <c r="V889" i="2"/>
  <c r="V890" i="2"/>
  <c r="V891" i="2"/>
  <c r="V892" i="2"/>
  <c r="V893" i="2"/>
  <c r="V894" i="2"/>
  <c r="V895" i="2"/>
  <c r="V896" i="2"/>
  <c r="V897" i="2"/>
  <c r="V898" i="2"/>
  <c r="V899" i="2"/>
  <c r="V900" i="2"/>
  <c r="V901" i="2"/>
  <c r="V902" i="2"/>
  <c r="V903" i="2"/>
  <c r="V904" i="2"/>
  <c r="V905" i="2"/>
  <c r="V906" i="2"/>
  <c r="V907" i="2"/>
  <c r="V908" i="2"/>
  <c r="V909" i="2"/>
  <c r="V910" i="2"/>
  <c r="V911" i="2"/>
  <c r="V912" i="2"/>
  <c r="V913" i="2"/>
  <c r="V914" i="2"/>
  <c r="V915" i="2"/>
  <c r="V916" i="2"/>
  <c r="V917" i="2"/>
  <c r="V918" i="2"/>
  <c r="V919" i="2"/>
  <c r="V920" i="2"/>
  <c r="V921" i="2"/>
  <c r="V922" i="2"/>
  <c r="V923" i="2"/>
  <c r="V924" i="2"/>
  <c r="V925" i="2"/>
  <c r="V926" i="2"/>
  <c r="V927" i="2"/>
  <c r="V928" i="2"/>
  <c r="V929" i="2"/>
  <c r="V930" i="2"/>
  <c r="V931" i="2"/>
  <c r="V932" i="2"/>
  <c r="V933" i="2"/>
  <c r="V934" i="2"/>
  <c r="V935" i="2"/>
  <c r="V936" i="2"/>
  <c r="V937" i="2"/>
  <c r="V938" i="2"/>
  <c r="V939" i="2"/>
  <c r="V940" i="2"/>
  <c r="V941" i="2"/>
  <c r="V942" i="2"/>
  <c r="V943" i="2"/>
  <c r="V944" i="2"/>
  <c r="V945" i="2"/>
  <c r="V946" i="2"/>
  <c r="V947" i="2"/>
  <c r="V948" i="2"/>
  <c r="V949" i="2"/>
  <c r="V950" i="2"/>
  <c r="V951" i="2"/>
  <c r="V952" i="2"/>
  <c r="V953" i="2"/>
  <c r="V954" i="2"/>
  <c r="V955" i="2"/>
  <c r="V956" i="2"/>
  <c r="V957" i="2"/>
  <c r="V958" i="2"/>
  <c r="V959" i="2"/>
  <c r="V960" i="2"/>
  <c r="V961" i="2"/>
  <c r="V962" i="2"/>
  <c r="V963" i="2"/>
  <c r="V964" i="2"/>
  <c r="V965" i="2"/>
  <c r="V966" i="2"/>
  <c r="V967" i="2"/>
  <c r="V968" i="2"/>
  <c r="V969" i="2"/>
  <c r="V970" i="2"/>
  <c r="V971" i="2"/>
  <c r="V972" i="2"/>
  <c r="V973" i="2"/>
  <c r="V974" i="2"/>
  <c r="V975" i="2"/>
  <c r="V976" i="2"/>
  <c r="V977" i="2"/>
  <c r="V978" i="2"/>
  <c r="V979" i="2"/>
  <c r="V980" i="2"/>
  <c r="V981" i="2"/>
  <c r="V982" i="2"/>
  <c r="V983" i="2"/>
  <c r="V984" i="2"/>
  <c r="V985" i="2"/>
  <c r="V986" i="2"/>
  <c r="V987" i="2"/>
  <c r="V988" i="2"/>
  <c r="V989" i="2"/>
  <c r="V990" i="2"/>
  <c r="V991" i="2"/>
  <c r="V992" i="2"/>
  <c r="V993" i="2"/>
  <c r="V994" i="2"/>
  <c r="V995" i="2"/>
  <c r="V996" i="2"/>
  <c r="V997" i="2"/>
  <c r="V998" i="2"/>
  <c r="V999" i="2"/>
  <c r="V1000" i="2"/>
  <c r="V1001" i="2"/>
  <c r="V1002" i="2"/>
  <c r="V1003" i="2"/>
  <c r="V1004" i="2"/>
  <c r="V1005" i="2"/>
  <c r="V1006" i="2"/>
  <c r="V1007" i="2"/>
  <c r="V1008" i="2"/>
  <c r="V1009" i="2"/>
  <c r="V1010" i="2"/>
  <c r="V1011" i="2"/>
  <c r="V1012" i="2"/>
  <c r="V1013" i="2"/>
  <c r="V1014" i="2"/>
  <c r="V1015" i="2"/>
  <c r="V1016" i="2"/>
  <c r="V1017" i="2"/>
  <c r="V1018" i="2"/>
  <c r="V1019" i="2"/>
  <c r="V1020" i="2"/>
  <c r="V1021" i="2"/>
  <c r="V1022" i="2"/>
  <c r="V1023" i="2"/>
  <c r="V1024" i="2"/>
  <c r="V1025" i="2"/>
  <c r="V1026" i="2"/>
  <c r="V1027" i="2"/>
  <c r="V1028" i="2"/>
  <c r="V1029" i="2"/>
  <c r="V1030" i="2"/>
  <c r="V1031" i="2"/>
  <c r="V1032" i="2"/>
  <c r="V1033" i="2"/>
  <c r="V1034" i="2"/>
  <c r="V1035" i="2"/>
  <c r="V1036" i="2"/>
  <c r="V1037" i="2"/>
  <c r="V1038" i="2"/>
  <c r="V1039" i="2"/>
  <c r="V1040" i="2"/>
  <c r="V1041" i="2"/>
  <c r="V1042" i="2"/>
  <c r="V1043" i="2"/>
  <c r="V1044" i="2"/>
  <c r="V1045" i="2"/>
  <c r="V1046" i="2"/>
  <c r="V1047" i="2"/>
  <c r="V1048" i="2"/>
  <c r="V1049" i="2"/>
  <c r="V1050" i="2"/>
  <c r="V1051" i="2"/>
  <c r="V1052" i="2"/>
  <c r="V1053" i="2"/>
  <c r="V1054" i="2"/>
  <c r="V1055" i="2"/>
  <c r="V1056" i="2"/>
  <c r="V1057" i="2"/>
  <c r="V1058" i="2"/>
  <c r="V1059" i="2"/>
  <c r="V1060" i="2"/>
  <c r="V1061" i="2"/>
  <c r="V1062" i="2"/>
  <c r="V1063" i="2"/>
  <c r="V1064" i="2"/>
  <c r="V1065" i="2"/>
  <c r="V1066" i="2"/>
  <c r="V1067" i="2"/>
  <c r="V1068" i="2"/>
  <c r="V1069" i="2"/>
  <c r="V1070" i="2"/>
  <c r="V1071" i="2"/>
  <c r="V1072" i="2"/>
  <c r="V1073" i="2"/>
  <c r="V1074" i="2"/>
  <c r="V1075" i="2"/>
  <c r="V1076" i="2"/>
  <c r="V1077" i="2"/>
  <c r="V1078" i="2"/>
  <c r="V1079" i="2"/>
  <c r="V1080" i="2"/>
  <c r="V1081" i="2"/>
  <c r="V1082" i="2"/>
  <c r="V1083" i="2"/>
  <c r="V1084" i="2"/>
  <c r="V1085" i="2"/>
  <c r="V1086" i="2"/>
  <c r="V1087" i="2"/>
  <c r="V1088" i="2"/>
  <c r="V1089" i="2"/>
  <c r="V1090" i="2"/>
  <c r="V1091" i="2"/>
  <c r="V1092" i="2"/>
  <c r="V1093" i="2"/>
  <c r="V1094" i="2"/>
  <c r="V1095" i="2"/>
  <c r="V1096" i="2"/>
  <c r="V1097" i="2"/>
  <c r="V1098" i="2"/>
  <c r="V1099" i="2"/>
  <c r="V1100" i="2"/>
  <c r="V1101" i="2"/>
  <c r="V1102" i="2"/>
  <c r="V1103" i="2"/>
  <c r="V1104" i="2"/>
  <c r="V1105" i="2"/>
  <c r="V1106" i="2"/>
  <c r="V1107" i="2"/>
  <c r="V1108" i="2"/>
  <c r="V1109" i="2"/>
  <c r="V1110" i="2"/>
  <c r="V1111" i="2"/>
  <c r="V1112" i="2"/>
  <c r="V1113" i="2"/>
  <c r="V1114" i="2"/>
  <c r="V1115" i="2"/>
  <c r="V1116" i="2"/>
  <c r="V1117" i="2"/>
  <c r="V1118" i="2"/>
  <c r="V1119" i="2"/>
  <c r="V1120" i="2"/>
  <c r="V1121" i="2"/>
  <c r="V1122" i="2"/>
  <c r="V1123" i="2"/>
  <c r="V1124" i="2"/>
  <c r="V1125" i="2"/>
  <c r="V1126" i="2"/>
  <c r="V1127" i="2"/>
  <c r="V1128" i="2"/>
  <c r="V1129" i="2"/>
  <c r="V1130" i="2"/>
  <c r="V1131" i="2"/>
  <c r="V1132" i="2"/>
  <c r="V1133" i="2"/>
  <c r="V1134" i="2"/>
  <c r="V1135" i="2"/>
  <c r="V1136" i="2"/>
  <c r="V1137" i="2"/>
  <c r="V1138" i="2"/>
  <c r="V1139" i="2"/>
  <c r="V1140" i="2"/>
  <c r="V1141" i="2"/>
  <c r="V1142" i="2"/>
  <c r="V1143" i="2"/>
  <c r="V1144" i="2"/>
  <c r="V1145" i="2"/>
  <c r="V1146" i="2"/>
  <c r="V1147" i="2"/>
  <c r="V1148" i="2"/>
  <c r="V1149" i="2"/>
  <c r="V1150" i="2"/>
  <c r="V1151" i="2"/>
  <c r="V1152" i="2"/>
  <c r="V1153" i="2"/>
  <c r="V1154" i="2"/>
  <c r="V1155" i="2"/>
  <c r="V1156" i="2"/>
  <c r="V1157" i="2"/>
  <c r="V1158" i="2"/>
  <c r="V1159" i="2"/>
  <c r="V1160" i="2"/>
  <c r="V1161" i="2"/>
  <c r="V1162" i="2"/>
  <c r="V1163" i="2"/>
  <c r="V1164" i="2"/>
  <c r="V1165" i="2"/>
  <c r="V1166" i="2"/>
  <c r="V1167" i="2"/>
  <c r="V1168" i="2"/>
  <c r="V1169" i="2"/>
  <c r="V1170" i="2"/>
  <c r="V1171" i="2"/>
  <c r="V1172" i="2"/>
  <c r="V1173" i="2"/>
  <c r="V1174" i="2"/>
  <c r="V1175" i="2"/>
  <c r="V1176" i="2"/>
  <c r="V1177" i="2"/>
  <c r="V1178" i="2"/>
  <c r="V1179" i="2"/>
  <c r="V1180" i="2"/>
  <c r="V1181" i="2"/>
  <c r="V1182" i="2"/>
  <c r="V1183" i="2"/>
  <c r="V1184" i="2"/>
  <c r="V1185" i="2"/>
  <c r="V1186" i="2"/>
  <c r="V1187" i="2"/>
  <c r="V1188" i="2"/>
  <c r="V1189" i="2"/>
  <c r="V1190" i="2"/>
  <c r="V1191" i="2"/>
  <c r="V1192" i="2"/>
  <c r="V1193" i="2"/>
  <c r="V1194" i="2"/>
  <c r="V1195" i="2"/>
  <c r="V1196" i="2"/>
  <c r="V1197" i="2"/>
  <c r="V1198" i="2"/>
  <c r="V1199" i="2"/>
  <c r="V1200" i="2"/>
  <c r="V1201" i="2"/>
  <c r="V1202" i="2"/>
  <c r="V1203" i="2"/>
  <c r="V1204" i="2"/>
  <c r="V1205" i="2"/>
  <c r="V1206" i="2"/>
  <c r="V1207" i="2"/>
  <c r="V1208" i="2"/>
  <c r="V1209" i="2"/>
  <c r="V1210" i="2"/>
  <c r="V1211" i="2"/>
  <c r="V1212" i="2"/>
  <c r="V1213" i="2"/>
  <c r="V1214" i="2"/>
  <c r="V1215" i="2"/>
  <c r="V1216" i="2"/>
  <c r="V1217" i="2"/>
  <c r="V1218" i="2"/>
  <c r="V1219" i="2"/>
  <c r="V1220" i="2"/>
  <c r="V1221" i="2"/>
  <c r="V1222" i="2"/>
  <c r="V1223" i="2"/>
  <c r="V1224" i="2"/>
  <c r="V1225" i="2"/>
  <c r="V1226" i="2"/>
  <c r="V1227" i="2"/>
  <c r="V1228" i="2"/>
  <c r="V1229" i="2"/>
  <c r="V1230" i="2"/>
  <c r="V1231" i="2"/>
  <c r="V1232" i="2"/>
  <c r="V1233" i="2"/>
  <c r="V1234" i="2"/>
  <c r="V1235" i="2"/>
  <c r="V1236" i="2"/>
  <c r="V1237" i="2"/>
  <c r="V1238" i="2"/>
  <c r="V1239" i="2"/>
  <c r="V1240" i="2"/>
  <c r="V1241" i="2"/>
  <c r="V1242" i="2"/>
  <c r="V1243" i="2"/>
  <c r="V1244" i="2"/>
  <c r="V1245" i="2"/>
  <c r="V1246" i="2"/>
  <c r="V1247" i="2"/>
  <c r="V1248" i="2"/>
  <c r="V1249" i="2"/>
  <c r="V1250" i="2"/>
  <c r="V1251" i="2"/>
  <c r="V1252" i="2"/>
  <c r="V1253" i="2"/>
  <c r="V1254" i="2"/>
  <c r="V1255" i="2"/>
  <c r="V1256" i="2"/>
  <c r="V1257" i="2"/>
  <c r="V1258" i="2"/>
  <c r="V1259" i="2"/>
  <c r="V1260" i="2"/>
  <c r="V1261" i="2"/>
  <c r="V1262" i="2"/>
  <c r="V1263" i="2"/>
  <c r="V1264" i="2"/>
  <c r="V1265" i="2"/>
  <c r="V1266" i="2"/>
  <c r="V1267" i="2"/>
  <c r="V1268" i="2"/>
  <c r="V1269" i="2"/>
  <c r="V1270" i="2"/>
  <c r="V1271" i="2"/>
  <c r="V1272" i="2"/>
  <c r="V1273" i="2"/>
  <c r="V1274" i="2"/>
  <c r="V1275" i="2"/>
  <c r="V1276" i="2"/>
  <c r="V1277" i="2"/>
  <c r="V1278" i="2"/>
  <c r="V1279" i="2"/>
  <c r="V1280" i="2"/>
  <c r="V1281" i="2"/>
  <c r="V1282" i="2"/>
  <c r="V1283" i="2"/>
  <c r="V1284" i="2"/>
  <c r="V1285" i="2"/>
  <c r="V1286" i="2"/>
  <c r="V1287" i="2"/>
  <c r="V1288" i="2"/>
  <c r="V1289" i="2"/>
  <c r="V1290" i="2"/>
  <c r="V1291" i="2"/>
  <c r="V1292" i="2"/>
  <c r="V1293" i="2"/>
  <c r="V1294" i="2"/>
  <c r="V1295" i="2"/>
  <c r="V1296" i="2"/>
  <c r="V1297" i="2"/>
  <c r="V1298" i="2"/>
  <c r="V1299" i="2"/>
  <c r="V1300" i="2"/>
  <c r="V1301" i="2"/>
  <c r="V1302" i="2"/>
  <c r="V1303" i="2"/>
  <c r="V1304" i="2"/>
  <c r="V1305" i="2"/>
  <c r="V1306" i="2"/>
  <c r="V1307" i="2"/>
  <c r="V1308" i="2"/>
  <c r="V1309" i="2"/>
  <c r="V1310" i="2"/>
  <c r="V1311" i="2"/>
  <c r="V1312" i="2"/>
  <c r="V1313" i="2"/>
  <c r="V1314" i="2"/>
  <c r="V1315" i="2"/>
  <c r="V1316" i="2"/>
  <c r="V1317" i="2"/>
  <c r="V1318" i="2"/>
  <c r="V1319" i="2"/>
  <c r="V1320" i="2"/>
  <c r="V1321" i="2"/>
  <c r="V1322" i="2"/>
  <c r="V1323" i="2"/>
  <c r="V1324" i="2"/>
  <c r="V1325" i="2"/>
  <c r="V1326" i="2"/>
  <c r="V1327" i="2"/>
  <c r="V1328" i="2"/>
  <c r="V1329" i="2"/>
  <c r="V1330" i="2"/>
  <c r="V1331" i="2"/>
  <c r="V1332" i="2"/>
  <c r="V1333" i="2"/>
  <c r="V1334" i="2"/>
  <c r="V1335" i="2"/>
  <c r="V1336" i="2"/>
  <c r="V1337" i="2"/>
  <c r="V1338" i="2"/>
  <c r="V1339" i="2"/>
  <c r="V1340" i="2"/>
  <c r="V1341" i="2"/>
  <c r="V1342" i="2"/>
  <c r="V1343" i="2"/>
  <c r="V1344" i="2"/>
  <c r="V1345" i="2"/>
  <c r="V1346" i="2"/>
  <c r="V1347" i="2"/>
  <c r="V1348" i="2"/>
  <c r="V1349" i="2"/>
  <c r="V1350" i="2"/>
  <c r="V1351" i="2"/>
  <c r="V1352" i="2"/>
  <c r="V1353" i="2"/>
  <c r="V1354" i="2"/>
  <c r="V1355" i="2"/>
  <c r="V1356" i="2"/>
  <c r="V1357" i="2"/>
  <c r="V1358" i="2"/>
  <c r="V1359" i="2"/>
  <c r="V1360" i="2"/>
  <c r="V1361" i="2"/>
  <c r="V1362" i="2"/>
  <c r="V1363" i="2"/>
  <c r="V1364" i="2"/>
  <c r="V1365" i="2"/>
  <c r="V1366" i="2"/>
  <c r="V1367" i="2"/>
  <c r="V1368" i="2"/>
  <c r="V1369" i="2"/>
  <c r="V1370" i="2"/>
  <c r="V1371" i="2"/>
  <c r="V1372" i="2"/>
  <c r="V1373" i="2"/>
  <c r="V1374" i="2"/>
  <c r="V1375" i="2"/>
  <c r="V1376" i="2"/>
  <c r="V1377" i="2"/>
  <c r="V1378" i="2"/>
  <c r="V1379" i="2"/>
  <c r="V1380" i="2"/>
  <c r="V1381" i="2"/>
  <c r="V1382" i="2"/>
  <c r="V1383" i="2"/>
  <c r="V1384" i="2"/>
  <c r="V1385" i="2"/>
  <c r="V1386" i="2"/>
  <c r="V1387" i="2"/>
  <c r="V1388" i="2"/>
  <c r="V1389" i="2"/>
  <c r="V1390" i="2"/>
  <c r="V1391" i="2"/>
  <c r="V1392" i="2"/>
  <c r="V1393" i="2"/>
  <c r="V1394" i="2"/>
  <c r="V1395" i="2"/>
  <c r="V1396" i="2"/>
  <c r="V1397" i="2"/>
  <c r="V1398" i="2"/>
  <c r="V1399" i="2"/>
  <c r="V1400" i="2"/>
  <c r="V1401" i="2"/>
  <c r="V1402" i="2"/>
  <c r="V1403" i="2"/>
  <c r="V1404" i="2"/>
  <c r="V1405" i="2"/>
  <c r="V1406" i="2"/>
  <c r="V1407" i="2"/>
  <c r="V1408" i="2"/>
  <c r="V1409" i="2"/>
  <c r="V1410" i="2"/>
  <c r="V1411" i="2"/>
  <c r="V1412" i="2"/>
  <c r="V1413" i="2"/>
  <c r="V1414" i="2"/>
  <c r="V1415" i="2"/>
  <c r="V1416" i="2"/>
  <c r="V1417" i="2"/>
  <c r="V1418" i="2"/>
  <c r="V1419" i="2"/>
  <c r="V1420" i="2"/>
  <c r="V1421" i="2"/>
  <c r="V1422" i="2"/>
  <c r="V1423" i="2"/>
  <c r="V1424" i="2"/>
  <c r="V1425" i="2"/>
  <c r="V1426" i="2"/>
  <c r="V1427" i="2"/>
  <c r="V1428" i="2"/>
  <c r="V1429" i="2"/>
  <c r="V1430" i="2"/>
  <c r="V1431" i="2"/>
  <c r="V1432" i="2"/>
  <c r="V1433" i="2"/>
  <c r="V1434" i="2"/>
  <c r="V1435" i="2"/>
  <c r="V1436" i="2"/>
  <c r="V1437" i="2"/>
  <c r="V1438" i="2"/>
  <c r="V1439" i="2"/>
  <c r="V1440" i="2"/>
  <c r="V1441" i="2"/>
  <c r="V1442" i="2"/>
  <c r="V1443" i="2"/>
  <c r="V1444" i="2"/>
  <c r="V1445" i="2"/>
  <c r="V1446" i="2"/>
  <c r="V1447" i="2"/>
  <c r="V1448" i="2"/>
  <c r="V1449" i="2"/>
  <c r="V1450" i="2"/>
  <c r="V1451" i="2"/>
  <c r="V1452" i="2"/>
  <c r="V1453" i="2"/>
  <c r="V1454" i="2"/>
  <c r="V1455" i="2"/>
  <c r="V1456" i="2"/>
  <c r="V1457" i="2"/>
  <c r="V1458" i="2"/>
  <c r="V1459" i="2"/>
  <c r="V1460" i="2"/>
  <c r="V1461" i="2"/>
  <c r="V1462" i="2"/>
  <c r="V1463" i="2"/>
  <c r="V1464" i="2"/>
  <c r="V1465" i="2"/>
  <c r="V1466" i="2"/>
  <c r="V1467" i="2"/>
  <c r="V1468" i="2"/>
  <c r="V1469" i="2"/>
  <c r="V1470" i="2"/>
  <c r="V1471" i="2"/>
  <c r="V1472" i="2"/>
  <c r="V1473" i="2"/>
  <c r="V1474" i="2"/>
  <c r="V1475" i="2"/>
  <c r="V1476" i="2"/>
  <c r="V1477" i="2"/>
  <c r="V1478" i="2"/>
  <c r="V1479" i="2"/>
  <c r="V1480" i="2"/>
  <c r="V1481" i="2"/>
  <c r="V1482" i="2"/>
  <c r="V1483" i="2"/>
  <c r="V1484" i="2"/>
  <c r="V1485" i="2"/>
  <c r="V1486" i="2"/>
  <c r="V1487" i="2"/>
  <c r="V1488" i="2"/>
  <c r="V1489" i="2"/>
  <c r="V1490" i="2"/>
  <c r="V1491" i="2"/>
  <c r="V1492" i="2"/>
  <c r="V1493" i="2"/>
  <c r="V1494" i="2"/>
  <c r="V1495" i="2"/>
  <c r="V1496" i="2"/>
  <c r="V1497" i="2"/>
  <c r="V1498" i="2"/>
  <c r="V1499" i="2"/>
  <c r="V1500" i="2"/>
  <c r="V1501" i="2"/>
  <c r="V1502" i="2"/>
  <c r="V1503" i="2"/>
  <c r="V1504" i="2"/>
  <c r="V1505" i="2"/>
  <c r="V1506" i="2"/>
  <c r="V1507" i="2"/>
  <c r="V1508" i="2"/>
  <c r="V1509" i="2"/>
  <c r="V1510" i="2"/>
  <c r="V1511" i="2"/>
  <c r="V1512" i="2"/>
  <c r="V1513" i="2"/>
  <c r="V1514" i="2"/>
  <c r="V1515" i="2"/>
  <c r="V1516" i="2"/>
  <c r="V1517" i="2"/>
  <c r="V1518" i="2"/>
  <c r="V1519" i="2"/>
  <c r="V1520" i="2"/>
  <c r="V1521" i="2"/>
  <c r="V1522" i="2"/>
  <c r="V1523" i="2"/>
  <c r="V1524" i="2"/>
  <c r="V1525" i="2"/>
  <c r="V1526" i="2"/>
  <c r="R3" i="2" a="1"/>
  <c r="R3" i="2" s="1"/>
  <c r="R4" i="2" a="1"/>
  <c r="R4" i="2" s="1"/>
  <c r="R5" i="2" a="1"/>
  <c r="R5" i="2" s="1"/>
  <c r="R6" i="2" a="1"/>
  <c r="R6" i="2" s="1"/>
  <c r="R7" i="2" a="1"/>
  <c r="R7" i="2" s="1"/>
  <c r="R8" i="2" a="1"/>
  <c r="R8" i="2" s="1"/>
  <c r="R9" i="2" a="1"/>
  <c r="R9" i="2" s="1"/>
  <c r="R10" i="2" a="1"/>
  <c r="R10" i="2" s="1"/>
  <c r="R11" i="2" a="1"/>
  <c r="R11" i="2" s="1"/>
  <c r="R12" i="2" a="1"/>
  <c r="R12" i="2" s="1"/>
  <c r="R13" i="2" a="1"/>
  <c r="R13" i="2" s="1"/>
  <c r="R14" i="2" a="1"/>
  <c r="R14" i="2" s="1"/>
  <c r="R15" i="2" a="1"/>
  <c r="R15" i="2" s="1"/>
  <c r="R16" i="2" a="1"/>
  <c r="R16" i="2" s="1"/>
  <c r="R17" i="2" a="1"/>
  <c r="R17" i="2" s="1"/>
  <c r="R18" i="2" a="1"/>
  <c r="R18" i="2" s="1"/>
  <c r="R19" i="2" a="1"/>
  <c r="R19" i="2" s="1"/>
  <c r="R20" i="2" a="1"/>
  <c r="R20" i="2" s="1"/>
  <c r="R21" i="2" a="1"/>
  <c r="R21" i="2" s="1"/>
  <c r="R22" i="2" a="1"/>
  <c r="R22" i="2" s="1"/>
  <c r="R23" i="2" a="1"/>
  <c r="R23" i="2" s="1"/>
  <c r="R24" i="2" a="1"/>
  <c r="R24" i="2" s="1"/>
  <c r="R25" i="2" a="1"/>
  <c r="R25" i="2" s="1"/>
  <c r="R26" i="2" a="1"/>
  <c r="R26" i="2" s="1"/>
  <c r="R27" i="2" a="1"/>
  <c r="R27" i="2" s="1"/>
  <c r="R28" i="2" a="1"/>
  <c r="R28" i="2" s="1"/>
  <c r="R29" i="2" a="1"/>
  <c r="R29" i="2" s="1"/>
  <c r="R30" i="2" a="1"/>
  <c r="R30" i="2" s="1"/>
  <c r="R31" i="2" a="1"/>
  <c r="R31" i="2" s="1"/>
  <c r="R32" i="2" a="1"/>
  <c r="R32" i="2" s="1"/>
  <c r="R33" i="2" a="1"/>
  <c r="R33" i="2" s="1"/>
  <c r="R34" i="2" a="1"/>
  <c r="R34" i="2" s="1"/>
  <c r="R35" i="2" a="1"/>
  <c r="R35" i="2" s="1"/>
  <c r="R36" i="2" a="1"/>
  <c r="R36" i="2" s="1"/>
  <c r="R37" i="2" a="1"/>
  <c r="R37" i="2" s="1"/>
  <c r="R38" i="2" a="1"/>
  <c r="R38" i="2" s="1"/>
  <c r="R39" i="2" a="1"/>
  <c r="R39" i="2" s="1"/>
  <c r="R40" i="2" a="1"/>
  <c r="R40" i="2" s="1"/>
  <c r="R41" i="2" a="1"/>
  <c r="R41" i="2" s="1"/>
  <c r="R42" i="2" a="1"/>
  <c r="R42" i="2" s="1"/>
  <c r="R43" i="2" a="1"/>
  <c r="R43" i="2" s="1"/>
  <c r="R44" i="2" a="1"/>
  <c r="R44" i="2" s="1"/>
  <c r="R45" i="2" a="1"/>
  <c r="R45" i="2" s="1"/>
  <c r="R46" i="2" a="1"/>
  <c r="R46" i="2" s="1"/>
  <c r="R47" i="2" a="1"/>
  <c r="R47" i="2" s="1"/>
  <c r="R48" i="2" a="1"/>
  <c r="R48" i="2" s="1"/>
  <c r="R49" i="2" a="1"/>
  <c r="R49" i="2" s="1"/>
  <c r="R50" i="2" a="1"/>
  <c r="R50" i="2" s="1"/>
  <c r="R51" i="2" a="1"/>
  <c r="R51" i="2" s="1"/>
  <c r="R52" i="2" a="1"/>
  <c r="R52" i="2" s="1"/>
  <c r="R53" i="2" a="1"/>
  <c r="R53" i="2" s="1"/>
  <c r="R54" i="2" a="1"/>
  <c r="R54" i="2" s="1"/>
  <c r="R55" i="2" a="1"/>
  <c r="R55" i="2" s="1"/>
  <c r="R56" i="2" a="1"/>
  <c r="R56" i="2" s="1"/>
  <c r="R57" i="2" a="1"/>
  <c r="R57" i="2" s="1"/>
  <c r="R58" i="2" a="1"/>
  <c r="R58" i="2" s="1"/>
  <c r="R59" i="2" a="1"/>
  <c r="R59" i="2" s="1"/>
  <c r="R60" i="2" a="1"/>
  <c r="R60" i="2" s="1"/>
  <c r="R61" i="2" a="1"/>
  <c r="R61" i="2" s="1"/>
  <c r="R62" i="2" a="1"/>
  <c r="R62" i="2" s="1"/>
  <c r="R63" i="2" a="1"/>
  <c r="R63" i="2" s="1"/>
  <c r="R64" i="2" a="1"/>
  <c r="R64" i="2" s="1"/>
  <c r="R65" i="2" a="1"/>
  <c r="R65" i="2" s="1"/>
  <c r="R66" i="2" a="1"/>
  <c r="R66" i="2" s="1"/>
  <c r="R67" i="2" a="1"/>
  <c r="R67" i="2" s="1"/>
  <c r="R68" i="2" a="1"/>
  <c r="R68" i="2" s="1"/>
  <c r="R69" i="2" a="1"/>
  <c r="R69" i="2" s="1"/>
  <c r="R70" i="2" a="1"/>
  <c r="R70" i="2" s="1"/>
  <c r="R71" i="2" a="1"/>
  <c r="R71" i="2" s="1"/>
  <c r="R72" i="2" a="1"/>
  <c r="R72" i="2" s="1"/>
  <c r="R73" i="2" a="1"/>
  <c r="R73" i="2" s="1"/>
  <c r="R74" i="2" a="1"/>
  <c r="R74" i="2" s="1"/>
  <c r="R75" i="2" a="1"/>
  <c r="R75" i="2" s="1"/>
  <c r="R76" i="2" a="1"/>
  <c r="R76" i="2" s="1"/>
  <c r="R77" i="2" a="1"/>
  <c r="R77" i="2" s="1"/>
  <c r="R78" i="2" a="1"/>
  <c r="R78" i="2" s="1"/>
  <c r="R79" i="2" a="1"/>
  <c r="R79" i="2" s="1"/>
  <c r="R80" i="2" a="1"/>
  <c r="R80" i="2" s="1"/>
  <c r="R81" i="2" a="1"/>
  <c r="R81" i="2" s="1"/>
  <c r="R82" i="2" a="1"/>
  <c r="R82" i="2" s="1"/>
  <c r="R83" i="2" a="1"/>
  <c r="R83" i="2" s="1"/>
  <c r="R84" i="2" a="1"/>
  <c r="R84" i="2" s="1"/>
  <c r="R85" i="2" a="1"/>
  <c r="R85" i="2" s="1"/>
  <c r="R86" i="2" a="1"/>
  <c r="R86" i="2" s="1"/>
  <c r="R87" i="2" a="1"/>
  <c r="R87" i="2" s="1"/>
  <c r="R88" i="2" a="1"/>
  <c r="R88" i="2" s="1"/>
  <c r="R89" i="2" a="1"/>
  <c r="R89" i="2" s="1"/>
  <c r="R90" i="2" a="1"/>
  <c r="R90" i="2" s="1"/>
  <c r="R91" i="2" a="1"/>
  <c r="R91" i="2" s="1"/>
  <c r="R92" i="2" a="1"/>
  <c r="R92" i="2" s="1"/>
  <c r="R93" i="2" a="1"/>
  <c r="R93" i="2" s="1"/>
  <c r="R94" i="2" a="1"/>
  <c r="R94" i="2" s="1"/>
  <c r="R95" i="2" a="1"/>
  <c r="R95" i="2" s="1"/>
  <c r="R96" i="2" a="1"/>
  <c r="R96" i="2" s="1"/>
  <c r="R97" i="2" a="1"/>
  <c r="R97" i="2" s="1"/>
  <c r="R98" i="2" a="1"/>
  <c r="R98" i="2" s="1"/>
  <c r="R99" i="2" a="1"/>
  <c r="R99" i="2" s="1"/>
  <c r="R100" i="2" a="1"/>
  <c r="R100" i="2" s="1"/>
  <c r="R101" i="2" a="1"/>
  <c r="R101" i="2" s="1"/>
  <c r="R102" i="2" a="1"/>
  <c r="R102" i="2" s="1"/>
  <c r="R103" i="2" a="1"/>
  <c r="R103" i="2" s="1"/>
  <c r="R104" i="2" a="1"/>
  <c r="R104" i="2" s="1"/>
  <c r="R105" i="2" a="1"/>
  <c r="R105" i="2" s="1"/>
  <c r="R106" i="2" a="1"/>
  <c r="R106" i="2" s="1"/>
  <c r="R107" i="2" a="1"/>
  <c r="R107" i="2" s="1"/>
  <c r="R108" i="2" a="1"/>
  <c r="R108" i="2" s="1"/>
  <c r="R109" i="2" a="1"/>
  <c r="R109" i="2" s="1"/>
  <c r="R110" i="2" a="1"/>
  <c r="R110" i="2" s="1"/>
  <c r="R111" i="2" a="1"/>
  <c r="R111" i="2" s="1"/>
  <c r="R112" i="2" a="1"/>
  <c r="R112" i="2" s="1"/>
  <c r="R113" i="2" a="1"/>
  <c r="R113" i="2" s="1"/>
  <c r="R114" i="2" a="1"/>
  <c r="R114" i="2" s="1"/>
  <c r="R115" i="2" a="1"/>
  <c r="R115" i="2" s="1"/>
  <c r="R116" i="2" a="1"/>
  <c r="R116" i="2" s="1"/>
  <c r="R117" i="2" a="1"/>
  <c r="R117" i="2" s="1"/>
  <c r="R118" i="2" a="1"/>
  <c r="R118" i="2" s="1"/>
  <c r="R119" i="2" a="1"/>
  <c r="R119" i="2" s="1"/>
  <c r="R120" i="2" a="1"/>
  <c r="R120" i="2" s="1"/>
  <c r="R121" i="2" a="1"/>
  <c r="R121" i="2" s="1"/>
  <c r="R122" i="2" a="1"/>
  <c r="R122" i="2" s="1"/>
  <c r="R123" i="2" a="1"/>
  <c r="R123" i="2" s="1"/>
  <c r="R124" i="2" a="1"/>
  <c r="R124" i="2" s="1"/>
  <c r="R125" i="2" a="1"/>
  <c r="R125" i="2" s="1"/>
  <c r="R126" i="2" a="1"/>
  <c r="R126" i="2" s="1"/>
  <c r="R127" i="2" a="1"/>
  <c r="R127" i="2" s="1"/>
  <c r="R128" i="2" a="1"/>
  <c r="R128" i="2" s="1"/>
  <c r="R129" i="2" a="1"/>
  <c r="R129" i="2" s="1"/>
  <c r="R130" i="2" a="1"/>
  <c r="R130" i="2" s="1"/>
  <c r="R131" i="2" a="1"/>
  <c r="R131" i="2" s="1"/>
  <c r="R132" i="2" a="1"/>
  <c r="R132" i="2" s="1"/>
  <c r="R133" i="2" a="1"/>
  <c r="R133" i="2" s="1"/>
  <c r="R134" i="2" a="1"/>
  <c r="R134" i="2" s="1"/>
  <c r="R135" i="2" a="1"/>
  <c r="R135" i="2" s="1"/>
  <c r="R136" i="2" a="1"/>
  <c r="R136" i="2" s="1"/>
  <c r="R137" i="2" a="1"/>
  <c r="R137" i="2" s="1"/>
  <c r="R138" i="2" a="1"/>
  <c r="R138" i="2" s="1"/>
  <c r="R139" i="2" a="1"/>
  <c r="R139" i="2" s="1"/>
  <c r="R140" i="2" a="1"/>
  <c r="R140" i="2" s="1"/>
  <c r="R141" i="2" a="1"/>
  <c r="R141" i="2" s="1"/>
  <c r="R142" i="2" a="1"/>
  <c r="R142" i="2" s="1"/>
  <c r="R143" i="2" a="1"/>
  <c r="R143" i="2" s="1"/>
  <c r="R144" i="2" a="1"/>
  <c r="R144" i="2" s="1"/>
  <c r="R145" i="2" a="1"/>
  <c r="R145" i="2" s="1"/>
  <c r="R146" i="2" a="1"/>
  <c r="R146" i="2" s="1"/>
  <c r="R147" i="2" a="1"/>
  <c r="R147" i="2" s="1"/>
  <c r="R148" i="2" a="1"/>
  <c r="R148" i="2" s="1"/>
  <c r="R149" i="2" a="1"/>
  <c r="R149" i="2" s="1"/>
  <c r="R150" i="2" a="1"/>
  <c r="R150" i="2" s="1"/>
  <c r="R151" i="2" a="1"/>
  <c r="R151" i="2" s="1"/>
  <c r="R152" i="2" a="1"/>
  <c r="R152" i="2" s="1"/>
  <c r="R153" i="2" a="1"/>
  <c r="R153" i="2" s="1"/>
  <c r="R154" i="2" a="1"/>
  <c r="R154" i="2" s="1"/>
  <c r="R155" i="2" a="1"/>
  <c r="R155" i="2" s="1"/>
  <c r="R156" i="2" a="1"/>
  <c r="R156" i="2" s="1"/>
  <c r="R157" i="2" a="1"/>
  <c r="R157" i="2" s="1"/>
  <c r="R158" i="2" a="1"/>
  <c r="R158" i="2" s="1"/>
  <c r="R159" i="2" a="1"/>
  <c r="R159" i="2" s="1"/>
  <c r="R160" i="2" a="1"/>
  <c r="R160" i="2" s="1"/>
  <c r="R161" i="2" a="1"/>
  <c r="R161" i="2" s="1"/>
  <c r="R162" i="2" a="1"/>
  <c r="R162" i="2" s="1"/>
  <c r="R163" i="2" a="1"/>
  <c r="R163" i="2" s="1"/>
  <c r="R164" i="2" a="1"/>
  <c r="R164" i="2" s="1"/>
  <c r="R165" i="2" a="1"/>
  <c r="R165" i="2" s="1"/>
  <c r="R166" i="2" a="1"/>
  <c r="R166" i="2" s="1"/>
  <c r="R167" i="2" a="1"/>
  <c r="R167" i="2" s="1"/>
  <c r="R168" i="2" a="1"/>
  <c r="R168" i="2" s="1"/>
  <c r="R169" i="2" a="1"/>
  <c r="R169" i="2" s="1"/>
  <c r="R170" i="2" a="1"/>
  <c r="R170" i="2" s="1"/>
  <c r="R171" i="2" a="1"/>
  <c r="R171" i="2" s="1"/>
  <c r="R172" i="2" a="1"/>
  <c r="R172" i="2" s="1"/>
  <c r="R173" i="2" a="1"/>
  <c r="R173" i="2" s="1"/>
  <c r="R174" i="2" a="1"/>
  <c r="R174" i="2" s="1"/>
  <c r="R175" i="2" a="1"/>
  <c r="R175" i="2" s="1"/>
  <c r="R176" i="2" a="1"/>
  <c r="R176" i="2" s="1"/>
  <c r="R177" i="2" a="1"/>
  <c r="R177" i="2" s="1"/>
  <c r="R178" i="2" a="1"/>
  <c r="R178" i="2" s="1"/>
  <c r="R179" i="2" a="1"/>
  <c r="R179" i="2" s="1"/>
  <c r="R180" i="2" a="1"/>
  <c r="R180" i="2" s="1"/>
  <c r="R181" i="2" a="1"/>
  <c r="R181" i="2" s="1"/>
  <c r="R182" i="2" a="1"/>
  <c r="R182" i="2" s="1"/>
  <c r="R183" i="2" a="1"/>
  <c r="R183" i="2" s="1"/>
  <c r="R184" i="2" a="1"/>
  <c r="R184" i="2" s="1"/>
  <c r="R185" i="2" a="1"/>
  <c r="R185" i="2" s="1"/>
  <c r="R186" i="2" a="1"/>
  <c r="R186" i="2" s="1"/>
  <c r="R187" i="2" a="1"/>
  <c r="R187" i="2" s="1"/>
  <c r="R188" i="2" a="1"/>
  <c r="R188" i="2" s="1"/>
  <c r="R189" i="2" a="1"/>
  <c r="R189" i="2" s="1"/>
  <c r="R190" i="2" a="1"/>
  <c r="R190" i="2" s="1"/>
  <c r="R191" i="2" a="1"/>
  <c r="R191" i="2" s="1"/>
  <c r="R192" i="2" a="1"/>
  <c r="R192" i="2" s="1"/>
  <c r="R193" i="2" a="1"/>
  <c r="R193" i="2" s="1"/>
  <c r="R194" i="2" a="1"/>
  <c r="R194" i="2" s="1"/>
  <c r="R195" i="2" a="1"/>
  <c r="R195" i="2" s="1"/>
  <c r="R196" i="2" a="1"/>
  <c r="R196" i="2" s="1"/>
  <c r="R197" i="2" a="1"/>
  <c r="R197" i="2" s="1"/>
  <c r="R198" i="2" a="1"/>
  <c r="R198" i="2" s="1"/>
  <c r="R199" i="2" a="1"/>
  <c r="R199" i="2" s="1"/>
  <c r="R200" i="2" a="1"/>
  <c r="R200" i="2" s="1"/>
  <c r="R201" i="2" a="1"/>
  <c r="R201" i="2" s="1"/>
  <c r="R202" i="2" a="1"/>
  <c r="R202" i="2" s="1"/>
  <c r="R203" i="2" a="1"/>
  <c r="R203" i="2" s="1"/>
  <c r="R204" i="2" a="1"/>
  <c r="R204" i="2" s="1"/>
  <c r="R205" i="2" a="1"/>
  <c r="R205" i="2" s="1"/>
  <c r="R206" i="2" a="1"/>
  <c r="R206" i="2" s="1"/>
  <c r="R207" i="2" a="1"/>
  <c r="R207" i="2" s="1"/>
  <c r="R208" i="2" a="1"/>
  <c r="R208" i="2" s="1"/>
  <c r="R209" i="2" a="1"/>
  <c r="R209" i="2" s="1"/>
  <c r="R210" i="2" a="1"/>
  <c r="R210" i="2" s="1"/>
  <c r="R211" i="2" a="1"/>
  <c r="R211" i="2" s="1"/>
  <c r="R212" i="2" a="1"/>
  <c r="R212" i="2" s="1"/>
  <c r="R213" i="2" a="1"/>
  <c r="R213" i="2" s="1"/>
  <c r="R214" i="2" a="1"/>
  <c r="R214" i="2" s="1"/>
  <c r="R215" i="2" a="1"/>
  <c r="R215" i="2" s="1"/>
  <c r="R216" i="2" a="1"/>
  <c r="R216" i="2" s="1"/>
  <c r="R217" i="2" a="1"/>
  <c r="R217" i="2" s="1"/>
  <c r="R218" i="2" a="1"/>
  <c r="R218" i="2" s="1"/>
  <c r="R219" i="2" a="1"/>
  <c r="R219" i="2" s="1"/>
  <c r="R220" i="2" a="1"/>
  <c r="R220" i="2" s="1"/>
  <c r="R221" i="2" a="1"/>
  <c r="R221" i="2" s="1"/>
  <c r="R222" i="2" a="1"/>
  <c r="R222" i="2" s="1"/>
  <c r="R223" i="2" a="1"/>
  <c r="R223" i="2" s="1"/>
  <c r="R224" i="2" a="1"/>
  <c r="R224" i="2" s="1"/>
  <c r="R225" i="2" a="1"/>
  <c r="R225" i="2" s="1"/>
  <c r="R226" i="2" a="1"/>
  <c r="R226" i="2" s="1"/>
  <c r="R227" i="2" a="1"/>
  <c r="R227" i="2" s="1"/>
  <c r="R228" i="2" a="1"/>
  <c r="R228" i="2" s="1"/>
  <c r="R229" i="2" a="1"/>
  <c r="R229" i="2" s="1"/>
  <c r="R230" i="2" a="1"/>
  <c r="R230" i="2" s="1"/>
  <c r="R231" i="2" a="1"/>
  <c r="R231" i="2" s="1"/>
  <c r="R232" i="2" a="1"/>
  <c r="R232" i="2" s="1"/>
  <c r="R233" i="2" a="1"/>
  <c r="R233" i="2" s="1"/>
  <c r="R234" i="2" a="1"/>
  <c r="R234" i="2" s="1"/>
  <c r="R235" i="2" a="1"/>
  <c r="R235" i="2" s="1"/>
  <c r="R236" i="2" a="1"/>
  <c r="R236" i="2" s="1"/>
  <c r="R237" i="2" a="1"/>
  <c r="R237" i="2" s="1"/>
  <c r="R238" i="2" a="1"/>
  <c r="R238" i="2" s="1"/>
  <c r="R239" i="2" a="1"/>
  <c r="R239" i="2" s="1"/>
  <c r="R240" i="2" a="1"/>
  <c r="R240" i="2" s="1"/>
  <c r="R241" i="2" a="1"/>
  <c r="R241" i="2" s="1"/>
  <c r="R242" i="2" a="1"/>
  <c r="R242" i="2" s="1"/>
  <c r="R243" i="2" a="1"/>
  <c r="R243" i="2" s="1"/>
  <c r="R244" i="2" a="1"/>
  <c r="R244" i="2" s="1"/>
  <c r="R245" i="2" a="1"/>
  <c r="R245" i="2" s="1"/>
  <c r="R246" i="2" a="1"/>
  <c r="R246" i="2" s="1"/>
  <c r="R247" i="2" a="1"/>
  <c r="R247" i="2" s="1"/>
  <c r="R248" i="2" a="1"/>
  <c r="R248" i="2" s="1"/>
  <c r="R249" i="2" a="1"/>
  <c r="R249" i="2" s="1"/>
  <c r="R250" i="2" a="1"/>
  <c r="R250" i="2" s="1"/>
  <c r="R251" i="2" a="1"/>
  <c r="R251" i="2" s="1"/>
  <c r="R252" i="2" a="1"/>
  <c r="R252" i="2" s="1"/>
  <c r="R253" i="2" a="1"/>
  <c r="R253" i="2" s="1"/>
  <c r="R254" i="2" a="1"/>
  <c r="R254" i="2" s="1"/>
  <c r="R255" i="2" a="1"/>
  <c r="R255" i="2" s="1"/>
  <c r="R256" i="2" a="1"/>
  <c r="R256" i="2" s="1"/>
  <c r="R257" i="2" a="1"/>
  <c r="R257" i="2" s="1"/>
  <c r="R258" i="2" a="1"/>
  <c r="R258" i="2" s="1"/>
  <c r="R259" i="2" a="1"/>
  <c r="R259" i="2" s="1"/>
  <c r="R260" i="2" a="1"/>
  <c r="R260" i="2" s="1"/>
  <c r="R261" i="2" a="1"/>
  <c r="R261" i="2" s="1"/>
  <c r="R262" i="2" a="1"/>
  <c r="R262" i="2" s="1"/>
  <c r="R263" i="2" a="1"/>
  <c r="R263" i="2" s="1"/>
  <c r="R264" i="2" a="1"/>
  <c r="R264" i="2" s="1"/>
  <c r="R265" i="2" a="1"/>
  <c r="R265" i="2" s="1"/>
  <c r="R266" i="2" a="1"/>
  <c r="R266" i="2" s="1"/>
  <c r="R267" i="2" a="1"/>
  <c r="R267" i="2" s="1"/>
  <c r="R268" i="2" a="1"/>
  <c r="R268" i="2" s="1"/>
  <c r="R269" i="2" a="1"/>
  <c r="R269" i="2" s="1"/>
  <c r="R270" i="2" a="1"/>
  <c r="R270" i="2" s="1"/>
  <c r="R271" i="2" a="1"/>
  <c r="R271" i="2" s="1"/>
  <c r="R272" i="2" a="1"/>
  <c r="R272" i="2" s="1"/>
  <c r="R273" i="2" a="1"/>
  <c r="R273" i="2" s="1"/>
  <c r="R274" i="2" a="1"/>
  <c r="R274" i="2" s="1"/>
  <c r="R275" i="2" a="1"/>
  <c r="R275" i="2" s="1"/>
  <c r="R276" i="2" a="1"/>
  <c r="R276" i="2" s="1"/>
  <c r="R277" i="2" a="1"/>
  <c r="R277" i="2" s="1"/>
  <c r="R278" i="2" a="1"/>
  <c r="R278" i="2" s="1"/>
  <c r="R279" i="2" a="1"/>
  <c r="R279" i="2" s="1"/>
  <c r="R280" i="2" a="1"/>
  <c r="R280" i="2" s="1"/>
  <c r="R281" i="2" a="1"/>
  <c r="R281" i="2" s="1"/>
  <c r="R282" i="2" a="1"/>
  <c r="R282" i="2" s="1"/>
  <c r="R283" i="2" a="1"/>
  <c r="R283" i="2" s="1"/>
  <c r="R284" i="2" a="1"/>
  <c r="R284" i="2" s="1"/>
  <c r="R285" i="2" a="1"/>
  <c r="R285" i="2" s="1"/>
  <c r="R286" i="2" a="1"/>
  <c r="R286" i="2" s="1"/>
  <c r="R287" i="2" a="1"/>
  <c r="R287" i="2" s="1"/>
  <c r="R288" i="2" a="1"/>
  <c r="R288" i="2" s="1"/>
  <c r="R289" i="2" a="1"/>
  <c r="R289" i="2" s="1"/>
  <c r="R290" i="2" a="1"/>
  <c r="R290" i="2" s="1"/>
  <c r="R291" i="2" a="1"/>
  <c r="R291" i="2" s="1"/>
  <c r="R292" i="2" a="1"/>
  <c r="R292" i="2" s="1"/>
  <c r="R293" i="2" a="1"/>
  <c r="R293" i="2" s="1"/>
  <c r="R294" i="2" a="1"/>
  <c r="R294" i="2" s="1"/>
  <c r="R295" i="2" a="1"/>
  <c r="R295" i="2" s="1"/>
  <c r="R296" i="2" a="1"/>
  <c r="R296" i="2" s="1"/>
  <c r="R297" i="2" a="1"/>
  <c r="R297" i="2" s="1"/>
  <c r="R298" i="2" a="1"/>
  <c r="R298" i="2" s="1"/>
  <c r="R299" i="2" a="1"/>
  <c r="R299" i="2" s="1"/>
  <c r="R300" i="2" a="1"/>
  <c r="R300" i="2" s="1"/>
  <c r="R301" i="2" a="1"/>
  <c r="R301" i="2" s="1"/>
  <c r="R302" i="2" a="1"/>
  <c r="R302" i="2" s="1"/>
  <c r="R303" i="2" a="1"/>
  <c r="R303" i="2" s="1"/>
  <c r="R304" i="2" a="1"/>
  <c r="R304" i="2" s="1"/>
  <c r="R305" i="2" a="1"/>
  <c r="R305" i="2" s="1"/>
  <c r="R306" i="2" a="1"/>
  <c r="R306" i="2" s="1"/>
  <c r="R307" i="2" a="1"/>
  <c r="R307" i="2" s="1"/>
  <c r="R308" i="2" a="1"/>
  <c r="R308" i="2" s="1"/>
  <c r="R309" i="2" a="1"/>
  <c r="R309" i="2" s="1"/>
  <c r="R310" i="2" a="1"/>
  <c r="R310" i="2" s="1"/>
  <c r="R311" i="2" a="1"/>
  <c r="R311" i="2" s="1"/>
  <c r="R312" i="2" a="1"/>
  <c r="R312" i="2" s="1"/>
  <c r="R313" i="2" a="1"/>
  <c r="R313" i="2" s="1"/>
  <c r="R314" i="2" a="1"/>
  <c r="R314" i="2" s="1"/>
  <c r="R315" i="2" a="1"/>
  <c r="R315" i="2" s="1"/>
  <c r="R316" i="2" a="1"/>
  <c r="R316" i="2" s="1"/>
  <c r="R317" i="2" a="1"/>
  <c r="R317" i="2" s="1"/>
  <c r="R318" i="2" a="1"/>
  <c r="R318" i="2" s="1"/>
  <c r="R319" i="2" a="1"/>
  <c r="R319" i="2" s="1"/>
  <c r="R320" i="2" a="1"/>
  <c r="R320" i="2" s="1"/>
  <c r="R321" i="2" a="1"/>
  <c r="R321" i="2" s="1"/>
  <c r="R322" i="2" a="1"/>
  <c r="R322" i="2" s="1"/>
  <c r="R323" i="2" a="1"/>
  <c r="R323" i="2" s="1"/>
  <c r="R324" i="2" a="1"/>
  <c r="R324" i="2" s="1"/>
  <c r="R325" i="2" a="1"/>
  <c r="R325" i="2" s="1"/>
  <c r="R326" i="2" a="1"/>
  <c r="R326" i="2" s="1"/>
  <c r="R327" i="2" a="1"/>
  <c r="R327" i="2" s="1"/>
  <c r="R328" i="2" a="1"/>
  <c r="R328" i="2" s="1"/>
  <c r="R329" i="2" a="1"/>
  <c r="R329" i="2" s="1"/>
  <c r="R330" i="2" a="1"/>
  <c r="R330" i="2" s="1"/>
  <c r="R331" i="2" a="1"/>
  <c r="R331" i="2" s="1"/>
  <c r="R332" i="2" a="1"/>
  <c r="R332" i="2" s="1"/>
  <c r="R333" i="2" a="1"/>
  <c r="R333" i="2" s="1"/>
  <c r="R334" i="2" a="1"/>
  <c r="R334" i="2" s="1"/>
  <c r="R335" i="2" a="1"/>
  <c r="R335" i="2" s="1"/>
  <c r="R336" i="2" a="1"/>
  <c r="R336" i="2" s="1"/>
  <c r="R337" i="2" a="1"/>
  <c r="R337" i="2" s="1"/>
  <c r="R338" i="2" a="1"/>
  <c r="R338" i="2" s="1"/>
  <c r="R339" i="2" a="1"/>
  <c r="R339" i="2" s="1"/>
  <c r="R340" i="2" a="1"/>
  <c r="R340" i="2" s="1"/>
  <c r="R341" i="2" a="1"/>
  <c r="R341" i="2" s="1"/>
  <c r="R342" i="2" a="1"/>
  <c r="R342" i="2" s="1"/>
  <c r="R343" i="2" a="1"/>
  <c r="R343" i="2" s="1"/>
  <c r="R344" i="2" a="1"/>
  <c r="R344" i="2" s="1"/>
  <c r="R345" i="2" a="1"/>
  <c r="R345" i="2" s="1"/>
  <c r="R346" i="2" a="1"/>
  <c r="R346" i="2" s="1"/>
  <c r="R347" i="2" a="1"/>
  <c r="R347" i="2" s="1"/>
  <c r="R348" i="2" a="1"/>
  <c r="R348" i="2" s="1"/>
  <c r="R349" i="2" a="1"/>
  <c r="R349" i="2" s="1"/>
  <c r="R350" i="2" a="1"/>
  <c r="R350" i="2" s="1"/>
  <c r="R351" i="2" a="1"/>
  <c r="R351" i="2" s="1"/>
  <c r="R352" i="2" a="1"/>
  <c r="R352" i="2" s="1"/>
  <c r="R353" i="2" a="1"/>
  <c r="R353" i="2" s="1"/>
  <c r="R354" i="2" a="1"/>
  <c r="R354" i="2" s="1"/>
  <c r="R355" i="2" a="1"/>
  <c r="R355" i="2" s="1"/>
  <c r="R356" i="2" a="1"/>
  <c r="R356" i="2" s="1"/>
  <c r="R357" i="2" a="1"/>
  <c r="R357" i="2" s="1"/>
  <c r="R358" i="2" a="1"/>
  <c r="R358" i="2" s="1"/>
  <c r="R359" i="2" a="1"/>
  <c r="R359" i="2" s="1"/>
  <c r="R360" i="2" a="1"/>
  <c r="R360" i="2" s="1"/>
  <c r="R361" i="2" a="1"/>
  <c r="R361" i="2" s="1"/>
  <c r="R362" i="2" a="1"/>
  <c r="R362" i="2" s="1"/>
  <c r="R363" i="2" a="1"/>
  <c r="R363" i="2" s="1"/>
  <c r="R364" i="2" a="1"/>
  <c r="R364" i="2" s="1"/>
  <c r="R365" i="2" a="1"/>
  <c r="R365" i="2" s="1"/>
  <c r="R366" i="2" a="1"/>
  <c r="R366" i="2" s="1"/>
  <c r="R367" i="2" a="1"/>
  <c r="R367" i="2" s="1"/>
  <c r="R368" i="2" a="1"/>
  <c r="R368" i="2" s="1"/>
  <c r="R369" i="2" a="1"/>
  <c r="R369" i="2" s="1"/>
  <c r="R370" i="2" a="1"/>
  <c r="R370" i="2" s="1"/>
  <c r="R371" i="2" a="1"/>
  <c r="R371" i="2" s="1"/>
  <c r="R372" i="2" a="1"/>
  <c r="R372" i="2" s="1"/>
  <c r="R373" i="2" a="1"/>
  <c r="R373" i="2" s="1"/>
  <c r="R374" i="2" a="1"/>
  <c r="R374" i="2" s="1"/>
  <c r="R375" i="2" a="1"/>
  <c r="R375" i="2" s="1"/>
  <c r="R376" i="2" a="1"/>
  <c r="R376" i="2" s="1"/>
  <c r="R377" i="2" a="1"/>
  <c r="R377" i="2" s="1"/>
  <c r="R378" i="2" a="1"/>
  <c r="R378" i="2" s="1"/>
  <c r="R379" i="2" a="1"/>
  <c r="R379" i="2" s="1"/>
  <c r="R380" i="2" a="1"/>
  <c r="R380" i="2" s="1"/>
  <c r="R381" i="2" a="1"/>
  <c r="R381" i="2" s="1"/>
  <c r="R382" i="2" a="1"/>
  <c r="R382" i="2" s="1"/>
  <c r="R383" i="2" a="1"/>
  <c r="R383" i="2" s="1"/>
  <c r="R384" i="2" a="1"/>
  <c r="R384" i="2" s="1"/>
  <c r="R385" i="2" a="1"/>
  <c r="R385" i="2" s="1"/>
  <c r="R386" i="2" a="1"/>
  <c r="R386" i="2" s="1"/>
  <c r="R387" i="2" a="1"/>
  <c r="R387" i="2" s="1"/>
  <c r="R388" i="2" a="1"/>
  <c r="R388" i="2" s="1"/>
  <c r="R389" i="2" a="1"/>
  <c r="R389" i="2" s="1"/>
  <c r="R390" i="2" a="1"/>
  <c r="R390" i="2" s="1"/>
  <c r="R391" i="2" a="1"/>
  <c r="R391" i="2" s="1"/>
  <c r="R392" i="2" a="1"/>
  <c r="R392" i="2" s="1"/>
  <c r="R393" i="2" a="1"/>
  <c r="R393" i="2" s="1"/>
  <c r="R394" i="2" a="1"/>
  <c r="R394" i="2" s="1"/>
  <c r="R395" i="2" a="1"/>
  <c r="R395" i="2" s="1"/>
  <c r="R396" i="2" a="1"/>
  <c r="R396" i="2" s="1"/>
  <c r="R397" i="2" a="1"/>
  <c r="R397" i="2" s="1"/>
  <c r="R398" i="2" a="1"/>
  <c r="R398" i="2" s="1"/>
  <c r="R399" i="2" a="1"/>
  <c r="R399" i="2" s="1"/>
  <c r="R400" i="2" a="1"/>
  <c r="R400" i="2" s="1"/>
  <c r="R401" i="2" a="1"/>
  <c r="R401" i="2" s="1"/>
  <c r="R402" i="2" a="1"/>
  <c r="R402" i="2" s="1"/>
  <c r="R403" i="2" a="1"/>
  <c r="R403" i="2" s="1"/>
  <c r="R404" i="2" a="1"/>
  <c r="R404" i="2" s="1"/>
  <c r="R405" i="2" a="1"/>
  <c r="R405" i="2" s="1"/>
  <c r="R406" i="2" a="1"/>
  <c r="R406" i="2" s="1"/>
  <c r="R407" i="2" a="1"/>
  <c r="R407" i="2" s="1"/>
  <c r="R408" i="2" a="1"/>
  <c r="R408" i="2" s="1"/>
  <c r="R409" i="2" a="1"/>
  <c r="R409" i="2" s="1"/>
  <c r="R410" i="2" a="1"/>
  <c r="R410" i="2" s="1"/>
  <c r="R411" i="2" a="1"/>
  <c r="R411" i="2" s="1"/>
  <c r="R412" i="2" a="1"/>
  <c r="R412" i="2" s="1"/>
  <c r="R413" i="2" a="1"/>
  <c r="R413" i="2" s="1"/>
  <c r="R414" i="2" a="1"/>
  <c r="R414" i="2" s="1"/>
  <c r="R415" i="2" a="1"/>
  <c r="R415" i="2" s="1"/>
  <c r="R416" i="2" a="1"/>
  <c r="R416" i="2" s="1"/>
  <c r="R417" i="2" a="1"/>
  <c r="R417" i="2" s="1"/>
  <c r="R418" i="2" a="1"/>
  <c r="R418" i="2" s="1"/>
  <c r="R419" i="2" a="1"/>
  <c r="R419" i="2" s="1"/>
  <c r="R420" i="2" a="1"/>
  <c r="R420" i="2" s="1"/>
  <c r="R421" i="2" a="1"/>
  <c r="R421" i="2" s="1"/>
  <c r="R422" i="2" a="1"/>
  <c r="R422" i="2" s="1"/>
  <c r="R423" i="2" a="1"/>
  <c r="R423" i="2" s="1"/>
  <c r="R424" i="2" a="1"/>
  <c r="R424" i="2" s="1"/>
  <c r="R425" i="2" a="1"/>
  <c r="R425" i="2" s="1"/>
  <c r="R426" i="2" a="1"/>
  <c r="R426" i="2" s="1"/>
  <c r="R427" i="2" a="1"/>
  <c r="R427" i="2" s="1"/>
  <c r="R428" i="2" a="1"/>
  <c r="R428" i="2" s="1"/>
  <c r="R429" i="2" a="1"/>
  <c r="R429" i="2" s="1"/>
  <c r="R430" i="2" a="1"/>
  <c r="R430" i="2" s="1"/>
  <c r="R431" i="2" a="1"/>
  <c r="R431" i="2" s="1"/>
  <c r="R432" i="2" a="1"/>
  <c r="R432" i="2" s="1"/>
  <c r="R433" i="2" a="1"/>
  <c r="R433" i="2" s="1"/>
  <c r="R434" i="2" a="1"/>
  <c r="R434" i="2" s="1"/>
  <c r="R435" i="2" a="1"/>
  <c r="R435" i="2" s="1"/>
  <c r="R436" i="2" a="1"/>
  <c r="R436" i="2" s="1"/>
  <c r="R437" i="2" a="1"/>
  <c r="R437" i="2" s="1"/>
  <c r="R438" i="2" a="1"/>
  <c r="R438" i="2" s="1"/>
  <c r="R439" i="2" a="1"/>
  <c r="R439" i="2" s="1"/>
  <c r="R440" i="2" a="1"/>
  <c r="R440" i="2" s="1"/>
  <c r="R441" i="2" a="1"/>
  <c r="R441" i="2" s="1"/>
  <c r="R442" i="2" a="1"/>
  <c r="R442" i="2" s="1"/>
  <c r="R443" i="2" a="1"/>
  <c r="R443" i="2" s="1"/>
  <c r="R444" i="2" a="1"/>
  <c r="R444" i="2" s="1"/>
  <c r="R445" i="2" a="1"/>
  <c r="R445" i="2" s="1"/>
  <c r="R446" i="2" a="1"/>
  <c r="R446" i="2" s="1"/>
  <c r="R447" i="2" a="1"/>
  <c r="R447" i="2" s="1"/>
  <c r="R448" i="2" a="1"/>
  <c r="R448" i="2" s="1"/>
  <c r="R449" i="2" a="1"/>
  <c r="R449" i="2" s="1"/>
  <c r="R450" i="2" a="1"/>
  <c r="R450" i="2" s="1"/>
  <c r="R451" i="2" a="1"/>
  <c r="R451" i="2" s="1"/>
  <c r="R452" i="2" a="1"/>
  <c r="R452" i="2" s="1"/>
  <c r="R453" i="2" a="1"/>
  <c r="R453" i="2" s="1"/>
  <c r="R454" i="2" a="1"/>
  <c r="R454" i="2" s="1"/>
  <c r="R455" i="2" a="1"/>
  <c r="R455" i="2" s="1"/>
  <c r="R456" i="2" a="1"/>
  <c r="R456" i="2" s="1"/>
  <c r="R457" i="2" a="1"/>
  <c r="R457" i="2" s="1"/>
  <c r="R458" i="2" a="1"/>
  <c r="R458" i="2" s="1"/>
  <c r="R459" i="2" a="1"/>
  <c r="R459" i="2" s="1"/>
  <c r="R460" i="2" a="1"/>
  <c r="R460" i="2" s="1"/>
  <c r="R461" i="2" a="1"/>
  <c r="R461" i="2" s="1"/>
  <c r="R462" i="2" a="1"/>
  <c r="R462" i="2" s="1"/>
  <c r="R463" i="2" a="1"/>
  <c r="R463" i="2" s="1"/>
  <c r="R464" i="2" a="1"/>
  <c r="R464" i="2" s="1"/>
  <c r="R465" i="2" a="1"/>
  <c r="R465" i="2" s="1"/>
  <c r="R466" i="2" a="1"/>
  <c r="R466" i="2" s="1"/>
  <c r="R467" i="2" a="1"/>
  <c r="R467" i="2" s="1"/>
  <c r="R468" i="2" a="1"/>
  <c r="R468" i="2" s="1"/>
  <c r="R469" i="2" a="1"/>
  <c r="R469" i="2" s="1"/>
  <c r="R470" i="2" a="1"/>
  <c r="R470" i="2" s="1"/>
  <c r="R471" i="2" a="1"/>
  <c r="R471" i="2" s="1"/>
  <c r="R472" i="2" a="1"/>
  <c r="R472" i="2" s="1"/>
  <c r="R473" i="2" a="1"/>
  <c r="R473" i="2" s="1"/>
  <c r="R474" i="2" a="1"/>
  <c r="R474" i="2" s="1"/>
  <c r="R475" i="2" a="1"/>
  <c r="R475" i="2" s="1"/>
  <c r="R476" i="2" a="1"/>
  <c r="R476" i="2" s="1"/>
  <c r="R477" i="2" a="1"/>
  <c r="R477" i="2" s="1"/>
  <c r="R478" i="2" a="1"/>
  <c r="R478" i="2" s="1"/>
  <c r="R479" i="2" a="1"/>
  <c r="R479" i="2" s="1"/>
  <c r="R480" i="2" a="1"/>
  <c r="R480" i="2" s="1"/>
  <c r="R481" i="2" a="1"/>
  <c r="R481" i="2" s="1"/>
  <c r="R482" i="2" a="1"/>
  <c r="R482" i="2" s="1"/>
  <c r="R483" i="2" a="1"/>
  <c r="R483" i="2" s="1"/>
  <c r="R484" i="2" a="1"/>
  <c r="R484" i="2" s="1"/>
  <c r="R485" i="2" a="1"/>
  <c r="R485" i="2" s="1"/>
  <c r="R486" i="2" a="1"/>
  <c r="R486" i="2" s="1"/>
  <c r="R487" i="2" a="1"/>
  <c r="R487" i="2" s="1"/>
  <c r="R488" i="2" a="1"/>
  <c r="R488" i="2" s="1"/>
  <c r="R489" i="2" a="1"/>
  <c r="R489" i="2" s="1"/>
  <c r="R490" i="2" a="1"/>
  <c r="R490" i="2" s="1"/>
  <c r="R491" i="2" a="1"/>
  <c r="R491" i="2" s="1"/>
  <c r="R492" i="2" a="1"/>
  <c r="R492" i="2" s="1"/>
  <c r="R493" i="2" a="1"/>
  <c r="R493" i="2" s="1"/>
  <c r="R494" i="2" a="1"/>
  <c r="R494" i="2" s="1"/>
  <c r="R495" i="2" a="1"/>
  <c r="R495" i="2" s="1"/>
  <c r="R496" i="2" a="1"/>
  <c r="R496" i="2" s="1"/>
  <c r="R497" i="2" a="1"/>
  <c r="R497" i="2" s="1"/>
  <c r="R498" i="2" a="1"/>
  <c r="R498" i="2" s="1"/>
  <c r="R499" i="2" a="1"/>
  <c r="R499" i="2" s="1"/>
  <c r="R500" i="2" a="1"/>
  <c r="R500" i="2" s="1"/>
  <c r="R501" i="2" a="1"/>
  <c r="R501" i="2" s="1"/>
  <c r="R502" i="2" a="1"/>
  <c r="R502" i="2" s="1"/>
  <c r="R503" i="2" a="1"/>
  <c r="R503" i="2" s="1"/>
  <c r="R504" i="2" a="1"/>
  <c r="R504" i="2" s="1"/>
  <c r="R505" i="2" a="1"/>
  <c r="R505" i="2" s="1"/>
  <c r="R506" i="2" a="1"/>
  <c r="R506" i="2" s="1"/>
  <c r="R507" i="2" a="1"/>
  <c r="R507" i="2" s="1"/>
  <c r="R508" i="2" a="1"/>
  <c r="R508" i="2" s="1"/>
  <c r="R509" i="2" a="1"/>
  <c r="R509" i="2" s="1"/>
  <c r="R510" i="2" a="1"/>
  <c r="R510" i="2" s="1"/>
  <c r="R511" i="2" a="1"/>
  <c r="R511" i="2" s="1"/>
  <c r="R512" i="2" a="1"/>
  <c r="R512" i="2" s="1"/>
  <c r="R513" i="2" a="1"/>
  <c r="R513" i="2" s="1"/>
  <c r="R514" i="2" a="1"/>
  <c r="R514" i="2" s="1"/>
  <c r="R515" i="2" a="1"/>
  <c r="R515" i="2" s="1"/>
  <c r="R516" i="2" a="1"/>
  <c r="R516" i="2" s="1"/>
  <c r="R517" i="2" a="1"/>
  <c r="R517" i="2" s="1"/>
  <c r="R518" i="2" a="1"/>
  <c r="R518" i="2" s="1"/>
  <c r="R519" i="2" a="1"/>
  <c r="R519" i="2" s="1"/>
  <c r="R520" i="2" a="1"/>
  <c r="R520" i="2" s="1"/>
  <c r="R521" i="2" a="1"/>
  <c r="R521" i="2" s="1"/>
  <c r="R522" i="2" a="1"/>
  <c r="R522" i="2" s="1"/>
  <c r="R523" i="2" a="1"/>
  <c r="R523" i="2" s="1"/>
  <c r="R524" i="2" a="1"/>
  <c r="R524" i="2" s="1"/>
  <c r="R525" i="2" a="1"/>
  <c r="R525" i="2" s="1"/>
  <c r="R526" i="2" a="1"/>
  <c r="R526" i="2" s="1"/>
  <c r="R527" i="2" a="1"/>
  <c r="R527" i="2" s="1"/>
  <c r="R528" i="2" a="1"/>
  <c r="R528" i="2" s="1"/>
  <c r="R529" i="2" a="1"/>
  <c r="R529" i="2" s="1"/>
  <c r="R530" i="2" a="1"/>
  <c r="R530" i="2" s="1"/>
  <c r="R531" i="2" a="1"/>
  <c r="R531" i="2" s="1"/>
  <c r="R532" i="2" a="1"/>
  <c r="R532" i="2" s="1"/>
  <c r="R533" i="2" a="1"/>
  <c r="R533" i="2" s="1"/>
  <c r="R534" i="2" a="1"/>
  <c r="R534" i="2" s="1"/>
  <c r="R535" i="2" a="1"/>
  <c r="R535" i="2" s="1"/>
  <c r="R536" i="2" a="1"/>
  <c r="R536" i="2" s="1"/>
  <c r="R537" i="2" a="1"/>
  <c r="R537" i="2" s="1"/>
  <c r="R538" i="2" a="1"/>
  <c r="R538" i="2" s="1"/>
  <c r="R539" i="2" a="1"/>
  <c r="R539" i="2" s="1"/>
  <c r="R540" i="2" a="1"/>
  <c r="R540" i="2" s="1"/>
  <c r="R541" i="2" a="1"/>
  <c r="R541" i="2" s="1"/>
  <c r="R542" i="2" a="1"/>
  <c r="R542" i="2" s="1"/>
  <c r="R543" i="2" a="1"/>
  <c r="R543" i="2" s="1"/>
  <c r="R544" i="2" a="1"/>
  <c r="R544" i="2" s="1"/>
  <c r="R545" i="2" a="1"/>
  <c r="R545" i="2" s="1"/>
  <c r="R546" i="2" a="1"/>
  <c r="R546" i="2" s="1"/>
  <c r="R547" i="2" a="1"/>
  <c r="R547" i="2" s="1"/>
  <c r="R548" i="2" a="1"/>
  <c r="R548" i="2" s="1"/>
  <c r="R549" i="2" a="1"/>
  <c r="R549" i="2" s="1"/>
  <c r="R550" i="2" a="1"/>
  <c r="R550" i="2" s="1"/>
  <c r="R551" i="2" a="1"/>
  <c r="R551" i="2" s="1"/>
  <c r="R552" i="2" a="1"/>
  <c r="R552" i="2" s="1"/>
  <c r="R553" i="2" a="1"/>
  <c r="R553" i="2" s="1"/>
  <c r="R554" i="2" a="1"/>
  <c r="R554" i="2" s="1"/>
  <c r="R555" i="2" a="1"/>
  <c r="R555" i="2" s="1"/>
  <c r="R556" i="2" a="1"/>
  <c r="R556" i="2" s="1"/>
  <c r="R557" i="2" a="1"/>
  <c r="R557" i="2" s="1"/>
  <c r="R558" i="2" a="1"/>
  <c r="R558" i="2" s="1"/>
  <c r="R559" i="2" a="1"/>
  <c r="R559" i="2" s="1"/>
  <c r="R560" i="2" a="1"/>
  <c r="R560" i="2" s="1"/>
  <c r="R561" i="2" a="1"/>
  <c r="R561" i="2" s="1"/>
  <c r="R562" i="2" a="1"/>
  <c r="R562" i="2" s="1"/>
  <c r="R563" i="2" a="1"/>
  <c r="R563" i="2" s="1"/>
  <c r="R564" i="2" a="1"/>
  <c r="R564" i="2" s="1"/>
  <c r="R565" i="2" a="1"/>
  <c r="R565" i="2" s="1"/>
  <c r="R566" i="2" a="1"/>
  <c r="R566" i="2" s="1"/>
  <c r="R567" i="2" a="1"/>
  <c r="R567" i="2" s="1"/>
  <c r="R568" i="2" a="1"/>
  <c r="R568" i="2" s="1"/>
  <c r="R569" i="2" a="1"/>
  <c r="R569" i="2" s="1"/>
  <c r="R570" i="2" a="1"/>
  <c r="R570" i="2" s="1"/>
  <c r="R571" i="2" a="1"/>
  <c r="R571" i="2" s="1"/>
  <c r="R572" i="2" a="1"/>
  <c r="R572" i="2" s="1"/>
  <c r="R573" i="2" a="1"/>
  <c r="R573" i="2" s="1"/>
  <c r="R574" i="2" a="1"/>
  <c r="R574" i="2" s="1"/>
  <c r="R575" i="2" a="1"/>
  <c r="R575" i="2" s="1"/>
  <c r="R576" i="2" a="1"/>
  <c r="R576" i="2" s="1"/>
  <c r="R577" i="2" a="1"/>
  <c r="R577" i="2" s="1"/>
  <c r="R578" i="2" a="1"/>
  <c r="R578" i="2" s="1"/>
  <c r="R579" i="2" a="1"/>
  <c r="R579" i="2" s="1"/>
  <c r="R580" i="2" a="1"/>
  <c r="R580" i="2" s="1"/>
  <c r="R581" i="2" a="1"/>
  <c r="R581" i="2" s="1"/>
  <c r="R582" i="2" a="1"/>
  <c r="R582" i="2" s="1"/>
  <c r="R583" i="2" a="1"/>
  <c r="R583" i="2" s="1"/>
  <c r="R584" i="2" a="1"/>
  <c r="R584" i="2" s="1"/>
  <c r="R585" i="2" a="1"/>
  <c r="R585" i="2" s="1"/>
  <c r="R586" i="2" a="1"/>
  <c r="R586" i="2" s="1"/>
  <c r="R587" i="2" a="1"/>
  <c r="R587" i="2" s="1"/>
  <c r="R588" i="2" a="1"/>
  <c r="R588" i="2" s="1"/>
  <c r="R589" i="2" a="1"/>
  <c r="R589" i="2" s="1"/>
  <c r="R590" i="2" a="1"/>
  <c r="R590" i="2" s="1"/>
  <c r="R591" i="2" a="1"/>
  <c r="R591" i="2" s="1"/>
  <c r="R592" i="2" a="1"/>
  <c r="R592" i="2" s="1"/>
  <c r="R593" i="2" a="1"/>
  <c r="R593" i="2" s="1"/>
  <c r="R594" i="2" a="1"/>
  <c r="R594" i="2" s="1"/>
  <c r="R595" i="2" a="1"/>
  <c r="R595" i="2" s="1"/>
  <c r="R596" i="2" a="1"/>
  <c r="R596" i="2" s="1"/>
  <c r="R597" i="2" a="1"/>
  <c r="R597" i="2" s="1"/>
  <c r="R598" i="2" a="1"/>
  <c r="R598" i="2" s="1"/>
  <c r="R599" i="2" a="1"/>
  <c r="R599" i="2" s="1"/>
  <c r="R600" i="2" a="1"/>
  <c r="R600" i="2" s="1"/>
  <c r="R601" i="2" a="1"/>
  <c r="R601" i="2" s="1"/>
  <c r="R602" i="2" a="1"/>
  <c r="R602" i="2" s="1"/>
  <c r="R603" i="2" a="1"/>
  <c r="R603" i="2" s="1"/>
  <c r="R604" i="2" a="1"/>
  <c r="R604" i="2" s="1"/>
  <c r="R605" i="2" a="1"/>
  <c r="R605" i="2" s="1"/>
  <c r="R606" i="2" a="1"/>
  <c r="R606" i="2" s="1"/>
  <c r="R607" i="2" a="1"/>
  <c r="R607" i="2" s="1"/>
  <c r="R608" i="2" a="1"/>
  <c r="R608" i="2" s="1"/>
  <c r="R609" i="2" a="1"/>
  <c r="R609" i="2" s="1"/>
  <c r="R610" i="2" a="1"/>
  <c r="R610" i="2" s="1"/>
  <c r="R611" i="2" a="1"/>
  <c r="R611" i="2" s="1"/>
  <c r="R612" i="2" a="1"/>
  <c r="R612" i="2" s="1"/>
  <c r="R613" i="2" a="1"/>
  <c r="R613" i="2" s="1"/>
  <c r="R614" i="2" a="1"/>
  <c r="R614" i="2" s="1"/>
  <c r="R615" i="2" a="1"/>
  <c r="R615" i="2" s="1"/>
  <c r="R616" i="2" a="1"/>
  <c r="R616" i="2" s="1"/>
  <c r="R617" i="2" a="1"/>
  <c r="R617" i="2" s="1"/>
  <c r="R618" i="2" a="1"/>
  <c r="R618" i="2" s="1"/>
  <c r="R619" i="2" a="1"/>
  <c r="R619" i="2" s="1"/>
  <c r="R620" i="2" a="1"/>
  <c r="R620" i="2" s="1"/>
  <c r="R621" i="2" a="1"/>
  <c r="R621" i="2" s="1"/>
  <c r="R622" i="2" a="1"/>
  <c r="R622" i="2" s="1"/>
  <c r="R623" i="2" a="1"/>
  <c r="R623" i="2" s="1"/>
  <c r="R624" i="2" a="1"/>
  <c r="R624" i="2" s="1"/>
  <c r="R625" i="2" a="1"/>
  <c r="R625" i="2" s="1"/>
  <c r="R626" i="2" a="1"/>
  <c r="R626" i="2" s="1"/>
  <c r="R627" i="2" a="1"/>
  <c r="R627" i="2" s="1"/>
  <c r="R628" i="2" a="1"/>
  <c r="R628" i="2" s="1"/>
  <c r="R629" i="2" a="1"/>
  <c r="R629" i="2" s="1"/>
  <c r="R630" i="2" a="1"/>
  <c r="R630" i="2" s="1"/>
  <c r="R631" i="2" a="1"/>
  <c r="R631" i="2" s="1"/>
  <c r="R632" i="2" a="1"/>
  <c r="R632" i="2" s="1"/>
  <c r="R633" i="2" a="1"/>
  <c r="R633" i="2" s="1"/>
  <c r="R634" i="2" a="1"/>
  <c r="R634" i="2" s="1"/>
  <c r="R635" i="2" a="1"/>
  <c r="R635" i="2" s="1"/>
  <c r="R636" i="2" a="1"/>
  <c r="R636" i="2" s="1"/>
  <c r="R637" i="2" a="1"/>
  <c r="R637" i="2" s="1"/>
  <c r="R638" i="2" a="1"/>
  <c r="R638" i="2" s="1"/>
  <c r="R639" i="2" a="1"/>
  <c r="R639" i="2" s="1"/>
  <c r="R640" i="2" a="1"/>
  <c r="R640" i="2" s="1"/>
  <c r="R641" i="2" a="1"/>
  <c r="R641" i="2" s="1"/>
  <c r="R642" i="2" a="1"/>
  <c r="R642" i="2" s="1"/>
  <c r="R643" i="2" a="1"/>
  <c r="R643" i="2" s="1"/>
  <c r="R644" i="2" a="1"/>
  <c r="R644" i="2" s="1"/>
  <c r="R645" i="2" a="1"/>
  <c r="R645" i="2" s="1"/>
  <c r="R646" i="2" a="1"/>
  <c r="R646" i="2" s="1"/>
  <c r="R647" i="2" a="1"/>
  <c r="R647" i="2" s="1"/>
  <c r="R648" i="2" a="1"/>
  <c r="R648" i="2" s="1"/>
  <c r="R649" i="2" a="1"/>
  <c r="R649" i="2" s="1"/>
  <c r="R650" i="2" a="1"/>
  <c r="R650" i="2" s="1"/>
  <c r="R651" i="2" a="1"/>
  <c r="R651" i="2" s="1"/>
  <c r="R652" i="2" a="1"/>
  <c r="R652" i="2" s="1"/>
  <c r="R653" i="2" a="1"/>
  <c r="R653" i="2" s="1"/>
  <c r="R654" i="2" a="1"/>
  <c r="R654" i="2" s="1"/>
  <c r="R655" i="2" a="1"/>
  <c r="R655" i="2" s="1"/>
  <c r="R656" i="2" a="1"/>
  <c r="R656" i="2" s="1"/>
  <c r="R657" i="2" a="1"/>
  <c r="R657" i="2" s="1"/>
  <c r="R658" i="2" a="1"/>
  <c r="R658" i="2" s="1"/>
  <c r="R659" i="2" a="1"/>
  <c r="R659" i="2" s="1"/>
  <c r="R660" i="2" a="1"/>
  <c r="R660" i="2" s="1"/>
  <c r="R661" i="2" a="1"/>
  <c r="R661" i="2" s="1"/>
  <c r="R662" i="2" a="1"/>
  <c r="R662" i="2" s="1"/>
  <c r="R663" i="2" a="1"/>
  <c r="R663" i="2" s="1"/>
  <c r="R664" i="2" a="1"/>
  <c r="R664" i="2" s="1"/>
  <c r="R665" i="2" a="1"/>
  <c r="R665" i="2" s="1"/>
  <c r="R666" i="2" a="1"/>
  <c r="R666" i="2" s="1"/>
  <c r="R667" i="2" a="1"/>
  <c r="R667" i="2" s="1"/>
  <c r="R668" i="2" a="1"/>
  <c r="R668" i="2" s="1"/>
  <c r="R669" i="2" a="1"/>
  <c r="R669" i="2" s="1"/>
  <c r="R670" i="2" a="1"/>
  <c r="R670" i="2" s="1"/>
  <c r="R671" i="2" a="1"/>
  <c r="R671" i="2" s="1"/>
  <c r="R672" i="2" a="1"/>
  <c r="R672" i="2" s="1"/>
  <c r="R673" i="2" a="1"/>
  <c r="R673" i="2" s="1"/>
  <c r="R674" i="2" a="1"/>
  <c r="R674" i="2" s="1"/>
  <c r="R675" i="2" a="1"/>
  <c r="R675" i="2" s="1"/>
  <c r="R676" i="2" a="1"/>
  <c r="R676" i="2" s="1"/>
  <c r="R677" i="2" a="1"/>
  <c r="R677" i="2" s="1"/>
  <c r="R678" i="2" a="1"/>
  <c r="R678" i="2" s="1"/>
  <c r="R679" i="2" a="1"/>
  <c r="R679" i="2" s="1"/>
  <c r="R680" i="2" a="1"/>
  <c r="R680" i="2" s="1"/>
  <c r="R681" i="2" a="1"/>
  <c r="R681" i="2" s="1"/>
  <c r="R682" i="2" a="1"/>
  <c r="R682" i="2" s="1"/>
  <c r="R683" i="2" a="1"/>
  <c r="R683" i="2" s="1"/>
  <c r="R684" i="2" a="1"/>
  <c r="R684" i="2" s="1"/>
  <c r="R685" i="2" a="1"/>
  <c r="R685" i="2" s="1"/>
  <c r="R686" i="2" a="1"/>
  <c r="R686" i="2" s="1"/>
  <c r="R687" i="2" a="1"/>
  <c r="R687" i="2" s="1"/>
  <c r="R688" i="2" a="1"/>
  <c r="R688" i="2" s="1"/>
  <c r="R689" i="2" a="1"/>
  <c r="R689" i="2" s="1"/>
  <c r="R690" i="2" a="1"/>
  <c r="R690" i="2" s="1"/>
  <c r="R691" i="2" a="1"/>
  <c r="R691" i="2" s="1"/>
  <c r="R692" i="2" a="1"/>
  <c r="R692" i="2" s="1"/>
  <c r="R693" i="2" a="1"/>
  <c r="R693" i="2" s="1"/>
  <c r="R694" i="2" a="1"/>
  <c r="R694" i="2" s="1"/>
  <c r="R695" i="2" a="1"/>
  <c r="R695" i="2" s="1"/>
  <c r="R696" i="2" a="1"/>
  <c r="R696" i="2" s="1"/>
  <c r="R697" i="2" a="1"/>
  <c r="R697" i="2" s="1"/>
  <c r="R698" i="2" a="1"/>
  <c r="R698" i="2" s="1"/>
  <c r="R699" i="2" a="1"/>
  <c r="R699" i="2" s="1"/>
  <c r="R700" i="2" a="1"/>
  <c r="R700" i="2" s="1"/>
  <c r="R701" i="2" a="1"/>
  <c r="R701" i="2" s="1"/>
  <c r="R702" i="2" a="1"/>
  <c r="R702" i="2" s="1"/>
  <c r="R703" i="2" a="1"/>
  <c r="R703" i="2" s="1"/>
  <c r="R704" i="2" a="1"/>
  <c r="R704" i="2" s="1"/>
  <c r="R705" i="2" a="1"/>
  <c r="R705" i="2" s="1"/>
  <c r="R706" i="2" a="1"/>
  <c r="R706" i="2" s="1"/>
  <c r="R707" i="2" a="1"/>
  <c r="R707" i="2" s="1"/>
  <c r="R708" i="2" a="1"/>
  <c r="R708" i="2" s="1"/>
  <c r="R709" i="2" a="1"/>
  <c r="R709" i="2" s="1"/>
  <c r="R710" i="2" a="1"/>
  <c r="R710" i="2" s="1"/>
  <c r="R711" i="2" a="1"/>
  <c r="R711" i="2" s="1"/>
  <c r="R712" i="2" a="1"/>
  <c r="R712" i="2" s="1"/>
  <c r="R713" i="2" a="1"/>
  <c r="R713" i="2" s="1"/>
  <c r="R714" i="2" a="1"/>
  <c r="R714" i="2" s="1"/>
  <c r="R715" i="2" a="1"/>
  <c r="R715" i="2" s="1"/>
  <c r="R716" i="2" a="1"/>
  <c r="R716" i="2" s="1"/>
  <c r="R717" i="2" a="1"/>
  <c r="R717" i="2" s="1"/>
  <c r="R718" i="2" a="1"/>
  <c r="R718" i="2" s="1"/>
  <c r="R719" i="2" a="1"/>
  <c r="R719" i="2" s="1"/>
  <c r="R720" i="2" a="1"/>
  <c r="R720" i="2" s="1"/>
  <c r="R721" i="2" a="1"/>
  <c r="R721" i="2" s="1"/>
  <c r="R722" i="2" a="1"/>
  <c r="R722" i="2" s="1"/>
  <c r="R723" i="2" a="1"/>
  <c r="R723" i="2" s="1"/>
  <c r="R724" i="2" a="1"/>
  <c r="R724" i="2" s="1"/>
  <c r="R725" i="2" a="1"/>
  <c r="R725" i="2" s="1"/>
  <c r="R726" i="2" a="1"/>
  <c r="R726" i="2" s="1"/>
  <c r="R727" i="2" a="1"/>
  <c r="R727" i="2" s="1"/>
  <c r="R728" i="2" a="1"/>
  <c r="R728" i="2" s="1"/>
  <c r="R729" i="2" a="1"/>
  <c r="R729" i="2" s="1"/>
  <c r="R730" i="2" a="1"/>
  <c r="R730" i="2" s="1"/>
  <c r="R731" i="2" a="1"/>
  <c r="R731" i="2" s="1"/>
  <c r="R732" i="2" a="1"/>
  <c r="R732" i="2" s="1"/>
  <c r="R733" i="2" a="1"/>
  <c r="R733" i="2" s="1"/>
  <c r="R734" i="2" a="1"/>
  <c r="R734" i="2" s="1"/>
  <c r="R735" i="2" a="1"/>
  <c r="R735" i="2" s="1"/>
  <c r="R736" i="2" a="1"/>
  <c r="R736" i="2" s="1"/>
  <c r="R737" i="2" a="1"/>
  <c r="R737" i="2" s="1"/>
  <c r="R738" i="2" a="1"/>
  <c r="R738" i="2" s="1"/>
  <c r="R739" i="2" a="1"/>
  <c r="R739" i="2" s="1"/>
  <c r="R740" i="2" a="1"/>
  <c r="R740" i="2" s="1"/>
  <c r="R741" i="2" a="1"/>
  <c r="R741" i="2" s="1"/>
  <c r="R742" i="2" a="1"/>
  <c r="R742" i="2" s="1"/>
  <c r="R743" i="2" a="1"/>
  <c r="R743" i="2" s="1"/>
  <c r="R744" i="2" a="1"/>
  <c r="R744" i="2" s="1"/>
  <c r="R745" i="2" a="1"/>
  <c r="R745" i="2" s="1"/>
  <c r="R746" i="2" a="1"/>
  <c r="R746" i="2" s="1"/>
  <c r="R747" i="2" a="1"/>
  <c r="R747" i="2" s="1"/>
  <c r="R748" i="2" a="1"/>
  <c r="R748" i="2" s="1"/>
  <c r="R749" i="2" a="1"/>
  <c r="R749" i="2" s="1"/>
  <c r="R750" i="2" a="1"/>
  <c r="R750" i="2" s="1"/>
  <c r="R751" i="2" a="1"/>
  <c r="R751" i="2" s="1"/>
  <c r="R752" i="2" a="1"/>
  <c r="R752" i="2" s="1"/>
  <c r="R753" i="2" a="1"/>
  <c r="R753" i="2" s="1"/>
  <c r="R754" i="2" a="1"/>
  <c r="R754" i="2" s="1"/>
  <c r="R755" i="2" a="1"/>
  <c r="R755" i="2" s="1"/>
  <c r="R756" i="2" a="1"/>
  <c r="R756" i="2" s="1"/>
  <c r="R757" i="2" a="1"/>
  <c r="R757" i="2" s="1"/>
  <c r="R758" i="2" a="1"/>
  <c r="R758" i="2" s="1"/>
  <c r="R759" i="2" a="1"/>
  <c r="R759" i="2" s="1"/>
  <c r="R760" i="2" a="1"/>
  <c r="R760" i="2" s="1"/>
  <c r="R761" i="2" a="1"/>
  <c r="R761" i="2" s="1"/>
  <c r="R762" i="2" a="1"/>
  <c r="R762" i="2" s="1"/>
  <c r="R763" i="2" a="1"/>
  <c r="R763" i="2" s="1"/>
  <c r="R764" i="2" a="1"/>
  <c r="R764" i="2" s="1"/>
  <c r="R765" i="2" a="1"/>
  <c r="R765" i="2" s="1"/>
  <c r="R766" i="2" a="1"/>
  <c r="R766" i="2" s="1"/>
  <c r="R767" i="2" a="1"/>
  <c r="R767" i="2" s="1"/>
  <c r="R768" i="2" a="1"/>
  <c r="R768" i="2" s="1"/>
  <c r="R769" i="2" a="1"/>
  <c r="R769" i="2" s="1"/>
  <c r="R770" i="2" a="1"/>
  <c r="R770" i="2" s="1"/>
  <c r="R771" i="2" a="1"/>
  <c r="R771" i="2" s="1"/>
  <c r="R772" i="2" a="1"/>
  <c r="R772" i="2" s="1"/>
  <c r="R773" i="2" a="1"/>
  <c r="R773" i="2" s="1"/>
  <c r="R774" i="2" a="1"/>
  <c r="R774" i="2" s="1"/>
  <c r="R775" i="2" a="1"/>
  <c r="R775" i="2" s="1"/>
  <c r="R776" i="2" a="1"/>
  <c r="R776" i="2" s="1"/>
  <c r="R777" i="2" a="1"/>
  <c r="R777" i="2" s="1"/>
  <c r="R778" i="2" a="1"/>
  <c r="R778" i="2" s="1"/>
  <c r="R779" i="2" a="1"/>
  <c r="R779" i="2" s="1"/>
  <c r="R780" i="2" a="1"/>
  <c r="R780" i="2" s="1"/>
  <c r="R781" i="2" a="1"/>
  <c r="R781" i="2" s="1"/>
  <c r="R782" i="2" a="1"/>
  <c r="R782" i="2" s="1"/>
  <c r="R783" i="2" a="1"/>
  <c r="R783" i="2" s="1"/>
  <c r="R784" i="2" a="1"/>
  <c r="R784" i="2" s="1"/>
  <c r="R785" i="2" a="1"/>
  <c r="R785" i="2" s="1"/>
  <c r="R786" i="2" a="1"/>
  <c r="R786" i="2" s="1"/>
  <c r="R787" i="2" a="1"/>
  <c r="R787" i="2" s="1"/>
  <c r="R788" i="2" a="1"/>
  <c r="R788" i="2" s="1"/>
  <c r="R789" i="2" a="1"/>
  <c r="R789" i="2" s="1"/>
  <c r="R790" i="2" a="1"/>
  <c r="R790" i="2" s="1"/>
  <c r="R791" i="2" a="1"/>
  <c r="R791" i="2" s="1"/>
  <c r="R792" i="2" a="1"/>
  <c r="R792" i="2" s="1"/>
  <c r="R793" i="2" a="1"/>
  <c r="R793" i="2" s="1"/>
  <c r="R794" i="2" a="1"/>
  <c r="R794" i="2" s="1"/>
  <c r="R795" i="2" a="1"/>
  <c r="R795" i="2" s="1"/>
  <c r="R796" i="2" a="1"/>
  <c r="R796" i="2" s="1"/>
  <c r="R797" i="2" a="1"/>
  <c r="R797" i="2" s="1"/>
  <c r="R798" i="2" a="1"/>
  <c r="R798" i="2" s="1"/>
  <c r="R799" i="2" a="1"/>
  <c r="R799" i="2" s="1"/>
  <c r="R800" i="2" a="1"/>
  <c r="R800" i="2" s="1"/>
  <c r="R801" i="2" a="1"/>
  <c r="R801" i="2" s="1"/>
  <c r="R802" i="2" a="1"/>
  <c r="R802" i="2" s="1"/>
  <c r="R803" i="2" a="1"/>
  <c r="R803" i="2" s="1"/>
  <c r="R804" i="2" a="1"/>
  <c r="R804" i="2" s="1"/>
  <c r="R805" i="2" a="1"/>
  <c r="R805" i="2" s="1"/>
  <c r="R806" i="2" a="1"/>
  <c r="R806" i="2" s="1"/>
  <c r="R807" i="2" a="1"/>
  <c r="R807" i="2" s="1"/>
  <c r="R808" i="2" a="1"/>
  <c r="R808" i="2" s="1"/>
  <c r="R809" i="2" a="1"/>
  <c r="R809" i="2" s="1"/>
  <c r="R810" i="2" a="1"/>
  <c r="R810" i="2" s="1"/>
  <c r="R811" i="2" a="1"/>
  <c r="R811" i="2" s="1"/>
  <c r="R812" i="2" a="1"/>
  <c r="R812" i="2" s="1"/>
  <c r="R813" i="2" a="1"/>
  <c r="R813" i="2" s="1"/>
  <c r="R814" i="2" a="1"/>
  <c r="R814" i="2" s="1"/>
  <c r="R815" i="2" a="1"/>
  <c r="R815" i="2" s="1"/>
  <c r="R816" i="2" a="1"/>
  <c r="R816" i="2" s="1"/>
  <c r="R817" i="2" a="1"/>
  <c r="R817" i="2" s="1"/>
  <c r="R818" i="2" a="1"/>
  <c r="R818" i="2" s="1"/>
  <c r="R819" i="2" a="1"/>
  <c r="R819" i="2" s="1"/>
  <c r="R820" i="2" a="1"/>
  <c r="R820" i="2" s="1"/>
  <c r="R821" i="2" a="1"/>
  <c r="R821" i="2" s="1"/>
  <c r="R822" i="2" a="1"/>
  <c r="R822" i="2" s="1"/>
  <c r="R823" i="2" a="1"/>
  <c r="R823" i="2" s="1"/>
  <c r="R824" i="2" a="1"/>
  <c r="R824" i="2" s="1"/>
  <c r="R825" i="2" a="1"/>
  <c r="R825" i="2" s="1"/>
  <c r="R826" i="2" a="1"/>
  <c r="R826" i="2" s="1"/>
  <c r="R827" i="2" a="1"/>
  <c r="R827" i="2" s="1"/>
  <c r="R828" i="2" a="1"/>
  <c r="R828" i="2" s="1"/>
  <c r="R829" i="2" a="1"/>
  <c r="R829" i="2" s="1"/>
  <c r="R830" i="2" a="1"/>
  <c r="R830" i="2" s="1"/>
  <c r="R831" i="2" a="1"/>
  <c r="R831" i="2" s="1"/>
  <c r="R832" i="2" a="1"/>
  <c r="R832" i="2" s="1"/>
  <c r="R833" i="2" a="1"/>
  <c r="R833" i="2" s="1"/>
  <c r="R834" i="2" a="1"/>
  <c r="R834" i="2" s="1"/>
  <c r="R835" i="2" a="1"/>
  <c r="R835" i="2" s="1"/>
  <c r="R836" i="2" a="1"/>
  <c r="R836" i="2" s="1"/>
  <c r="R837" i="2" a="1"/>
  <c r="R837" i="2" s="1"/>
  <c r="R838" i="2" a="1"/>
  <c r="R838" i="2" s="1"/>
  <c r="R839" i="2" a="1"/>
  <c r="R839" i="2" s="1"/>
  <c r="R840" i="2" a="1"/>
  <c r="R840" i="2" s="1"/>
  <c r="R841" i="2" a="1"/>
  <c r="R841" i="2" s="1"/>
  <c r="R842" i="2" a="1"/>
  <c r="R842" i="2" s="1"/>
  <c r="R843" i="2" a="1"/>
  <c r="R843" i="2" s="1"/>
  <c r="R844" i="2" a="1"/>
  <c r="R844" i="2" s="1"/>
  <c r="R845" i="2" a="1"/>
  <c r="R845" i="2" s="1"/>
  <c r="R846" i="2" a="1"/>
  <c r="R846" i="2" s="1"/>
  <c r="R847" i="2" a="1"/>
  <c r="R847" i="2" s="1"/>
  <c r="R848" i="2" a="1"/>
  <c r="R848" i="2" s="1"/>
  <c r="R849" i="2" a="1"/>
  <c r="R849" i="2" s="1"/>
  <c r="R850" i="2" a="1"/>
  <c r="R850" i="2" s="1"/>
  <c r="R851" i="2" a="1"/>
  <c r="R851" i="2" s="1"/>
  <c r="R852" i="2" a="1"/>
  <c r="R852" i="2" s="1"/>
  <c r="R853" i="2" a="1"/>
  <c r="R853" i="2" s="1"/>
  <c r="R854" i="2" a="1"/>
  <c r="R854" i="2" s="1"/>
  <c r="R855" i="2" a="1"/>
  <c r="R855" i="2" s="1"/>
  <c r="R856" i="2" a="1"/>
  <c r="R856" i="2" s="1"/>
  <c r="R857" i="2" a="1"/>
  <c r="R857" i="2" s="1"/>
  <c r="R858" i="2" a="1"/>
  <c r="R858" i="2" s="1"/>
  <c r="R859" i="2" a="1"/>
  <c r="R859" i="2" s="1"/>
  <c r="R860" i="2" a="1"/>
  <c r="R860" i="2" s="1"/>
  <c r="R861" i="2" a="1"/>
  <c r="R861" i="2" s="1"/>
  <c r="R862" i="2" a="1"/>
  <c r="R862" i="2" s="1"/>
  <c r="R863" i="2" a="1"/>
  <c r="R863" i="2" s="1"/>
  <c r="R864" i="2" a="1"/>
  <c r="R864" i="2" s="1"/>
  <c r="R865" i="2" a="1"/>
  <c r="R865" i="2" s="1"/>
  <c r="R866" i="2" a="1"/>
  <c r="R866" i="2" s="1"/>
  <c r="R867" i="2" a="1"/>
  <c r="R867" i="2" s="1"/>
  <c r="R868" i="2" a="1"/>
  <c r="R868" i="2" s="1"/>
  <c r="R869" i="2" a="1"/>
  <c r="R869" i="2" s="1"/>
  <c r="R870" i="2" a="1"/>
  <c r="R870" i="2" s="1"/>
  <c r="R871" i="2" a="1"/>
  <c r="R871" i="2" s="1"/>
  <c r="R872" i="2" a="1"/>
  <c r="R872" i="2" s="1"/>
  <c r="R873" i="2" a="1"/>
  <c r="R873" i="2" s="1"/>
  <c r="R874" i="2" a="1"/>
  <c r="R874" i="2" s="1"/>
  <c r="R875" i="2" a="1"/>
  <c r="R875" i="2" s="1"/>
  <c r="R876" i="2" a="1"/>
  <c r="R876" i="2" s="1"/>
  <c r="R877" i="2" a="1"/>
  <c r="R877" i="2" s="1"/>
  <c r="R878" i="2" a="1"/>
  <c r="R878" i="2" s="1"/>
  <c r="R879" i="2" a="1"/>
  <c r="R879" i="2" s="1"/>
  <c r="R880" i="2" a="1"/>
  <c r="R880" i="2" s="1"/>
  <c r="R881" i="2" a="1"/>
  <c r="R881" i="2" s="1"/>
  <c r="R882" i="2" a="1"/>
  <c r="R882" i="2" s="1"/>
  <c r="R883" i="2" a="1"/>
  <c r="R883" i="2" s="1"/>
  <c r="R884" i="2" a="1"/>
  <c r="R884" i="2" s="1"/>
  <c r="R885" i="2" a="1"/>
  <c r="R885" i="2" s="1"/>
  <c r="R886" i="2" a="1"/>
  <c r="R886" i="2" s="1"/>
  <c r="R887" i="2" a="1"/>
  <c r="R887" i="2" s="1"/>
  <c r="R888" i="2" a="1"/>
  <c r="R888" i="2" s="1"/>
  <c r="R889" i="2" a="1"/>
  <c r="R889" i="2" s="1"/>
  <c r="R890" i="2" a="1"/>
  <c r="R890" i="2" s="1"/>
  <c r="R891" i="2" a="1"/>
  <c r="R891" i="2" s="1"/>
  <c r="R892" i="2" a="1"/>
  <c r="R892" i="2" s="1"/>
  <c r="R893" i="2" a="1"/>
  <c r="R893" i="2" s="1"/>
  <c r="R894" i="2" a="1"/>
  <c r="R894" i="2" s="1"/>
  <c r="R895" i="2" a="1"/>
  <c r="R895" i="2" s="1"/>
  <c r="R896" i="2" a="1"/>
  <c r="R896" i="2" s="1"/>
  <c r="R897" i="2" a="1"/>
  <c r="R897" i="2" s="1"/>
  <c r="R898" i="2" a="1"/>
  <c r="R898" i="2" s="1"/>
  <c r="R899" i="2" a="1"/>
  <c r="R899" i="2" s="1"/>
  <c r="R900" i="2" a="1"/>
  <c r="R900" i="2" s="1"/>
  <c r="R901" i="2" a="1"/>
  <c r="R901" i="2" s="1"/>
  <c r="R902" i="2" a="1"/>
  <c r="R902" i="2" s="1"/>
  <c r="R903" i="2" a="1"/>
  <c r="R903" i="2" s="1"/>
  <c r="R904" i="2" a="1"/>
  <c r="R904" i="2" s="1"/>
  <c r="R905" i="2" a="1"/>
  <c r="R905" i="2" s="1"/>
  <c r="R906" i="2" a="1"/>
  <c r="R906" i="2" s="1"/>
  <c r="R907" i="2" a="1"/>
  <c r="R907" i="2" s="1"/>
  <c r="R908" i="2" a="1"/>
  <c r="R908" i="2" s="1"/>
  <c r="R909" i="2" a="1"/>
  <c r="R909" i="2" s="1"/>
  <c r="R910" i="2" a="1"/>
  <c r="R910" i="2" s="1"/>
  <c r="R911" i="2" a="1"/>
  <c r="R911" i="2" s="1"/>
  <c r="R912" i="2" a="1"/>
  <c r="R912" i="2" s="1"/>
  <c r="R913" i="2" a="1"/>
  <c r="R913" i="2" s="1"/>
  <c r="R914" i="2" a="1"/>
  <c r="R914" i="2" s="1"/>
  <c r="R915" i="2" a="1"/>
  <c r="R915" i="2" s="1"/>
  <c r="R916" i="2" a="1"/>
  <c r="R916" i="2" s="1"/>
  <c r="R917" i="2" a="1"/>
  <c r="R917" i="2" s="1"/>
  <c r="R918" i="2" a="1"/>
  <c r="R918" i="2" s="1"/>
  <c r="R919" i="2" a="1"/>
  <c r="R919" i="2" s="1"/>
  <c r="R920" i="2" a="1"/>
  <c r="R920" i="2" s="1"/>
  <c r="R921" i="2" a="1"/>
  <c r="R921" i="2" s="1"/>
  <c r="R922" i="2" a="1"/>
  <c r="R922" i="2" s="1"/>
  <c r="R923" i="2" a="1"/>
  <c r="R923" i="2" s="1"/>
  <c r="R924" i="2" a="1"/>
  <c r="R924" i="2" s="1"/>
  <c r="R925" i="2" a="1"/>
  <c r="R925" i="2" s="1"/>
  <c r="R926" i="2" a="1"/>
  <c r="R926" i="2" s="1"/>
  <c r="R927" i="2" a="1"/>
  <c r="R927" i="2" s="1"/>
  <c r="R928" i="2" a="1"/>
  <c r="R928" i="2" s="1"/>
  <c r="R929" i="2" a="1"/>
  <c r="R929" i="2" s="1"/>
  <c r="R930" i="2" a="1"/>
  <c r="R930" i="2" s="1"/>
  <c r="R931" i="2" a="1"/>
  <c r="R931" i="2" s="1"/>
  <c r="R932" i="2" a="1"/>
  <c r="R932" i="2" s="1"/>
  <c r="R933" i="2" a="1"/>
  <c r="R933" i="2" s="1"/>
  <c r="R934" i="2" a="1"/>
  <c r="R934" i="2" s="1"/>
  <c r="R935" i="2" a="1"/>
  <c r="R935" i="2" s="1"/>
  <c r="R936" i="2" a="1"/>
  <c r="R936" i="2" s="1"/>
  <c r="R937" i="2" a="1"/>
  <c r="R937" i="2" s="1"/>
  <c r="R938" i="2" a="1"/>
  <c r="R938" i="2" s="1"/>
  <c r="R939" i="2" a="1"/>
  <c r="R939" i="2" s="1"/>
  <c r="R940" i="2" a="1"/>
  <c r="R940" i="2" s="1"/>
  <c r="R941" i="2" a="1"/>
  <c r="R941" i="2" s="1"/>
  <c r="R942" i="2" a="1"/>
  <c r="R942" i="2" s="1"/>
  <c r="R943" i="2" a="1"/>
  <c r="R943" i="2" s="1"/>
  <c r="R944" i="2" a="1"/>
  <c r="R944" i="2" s="1"/>
  <c r="R945" i="2" a="1"/>
  <c r="R945" i="2" s="1"/>
  <c r="R946" i="2" a="1"/>
  <c r="R946" i="2" s="1"/>
  <c r="R947" i="2" a="1"/>
  <c r="R947" i="2" s="1"/>
  <c r="R948" i="2" a="1"/>
  <c r="R948" i="2" s="1"/>
  <c r="R949" i="2" a="1"/>
  <c r="R949" i="2" s="1"/>
  <c r="R950" i="2" a="1"/>
  <c r="R950" i="2" s="1"/>
  <c r="R951" i="2" a="1"/>
  <c r="R951" i="2" s="1"/>
  <c r="R952" i="2" a="1"/>
  <c r="R952" i="2" s="1"/>
  <c r="R953" i="2" a="1"/>
  <c r="R953" i="2" s="1"/>
  <c r="R954" i="2" a="1"/>
  <c r="R954" i="2" s="1"/>
  <c r="R955" i="2" a="1"/>
  <c r="R955" i="2" s="1"/>
  <c r="R956" i="2" a="1"/>
  <c r="R956" i="2" s="1"/>
  <c r="R957" i="2" a="1"/>
  <c r="R957" i="2" s="1"/>
  <c r="R958" i="2" a="1"/>
  <c r="R958" i="2" s="1"/>
  <c r="R959" i="2" a="1"/>
  <c r="R959" i="2" s="1"/>
  <c r="R960" i="2" a="1"/>
  <c r="R960" i="2" s="1"/>
  <c r="R961" i="2" a="1"/>
  <c r="R961" i="2" s="1"/>
  <c r="R962" i="2" a="1"/>
  <c r="R962" i="2" s="1"/>
  <c r="R963" i="2" a="1"/>
  <c r="R963" i="2" s="1"/>
  <c r="R964" i="2" a="1"/>
  <c r="R964" i="2" s="1"/>
  <c r="R965" i="2" a="1"/>
  <c r="R965" i="2" s="1"/>
  <c r="R966" i="2" a="1"/>
  <c r="R966" i="2" s="1"/>
  <c r="R967" i="2" a="1"/>
  <c r="R967" i="2" s="1"/>
  <c r="R968" i="2" a="1"/>
  <c r="R968" i="2" s="1"/>
  <c r="R969" i="2" a="1"/>
  <c r="R969" i="2" s="1"/>
  <c r="R970" i="2" a="1"/>
  <c r="R970" i="2" s="1"/>
  <c r="R971" i="2" a="1"/>
  <c r="R971" i="2" s="1"/>
  <c r="R972" i="2" a="1"/>
  <c r="R972" i="2" s="1"/>
  <c r="R973" i="2" a="1"/>
  <c r="R973" i="2" s="1"/>
  <c r="R974" i="2" a="1"/>
  <c r="R974" i="2" s="1"/>
  <c r="R975" i="2" a="1"/>
  <c r="R975" i="2" s="1"/>
  <c r="R976" i="2" a="1"/>
  <c r="R976" i="2" s="1"/>
  <c r="R977" i="2" a="1"/>
  <c r="R977" i="2" s="1"/>
  <c r="R978" i="2" a="1"/>
  <c r="R978" i="2" s="1"/>
  <c r="R979" i="2" a="1"/>
  <c r="R979" i="2" s="1"/>
  <c r="R980" i="2" a="1"/>
  <c r="R980" i="2" s="1"/>
  <c r="R981" i="2" a="1"/>
  <c r="R981" i="2" s="1"/>
  <c r="R982" i="2" a="1"/>
  <c r="R982" i="2" s="1"/>
  <c r="R983" i="2" a="1"/>
  <c r="R983" i="2" s="1"/>
  <c r="R984" i="2" a="1"/>
  <c r="R984" i="2" s="1"/>
  <c r="R985" i="2" a="1"/>
  <c r="R985" i="2" s="1"/>
  <c r="R986" i="2" a="1"/>
  <c r="R986" i="2" s="1"/>
  <c r="R987" i="2" a="1"/>
  <c r="R987" i="2" s="1"/>
  <c r="R988" i="2" a="1"/>
  <c r="R988" i="2" s="1"/>
  <c r="R989" i="2" a="1"/>
  <c r="R989" i="2" s="1"/>
  <c r="R990" i="2" a="1"/>
  <c r="R990" i="2" s="1"/>
  <c r="R991" i="2" a="1"/>
  <c r="R991" i="2" s="1"/>
  <c r="R992" i="2" a="1"/>
  <c r="R992" i="2" s="1"/>
  <c r="R993" i="2" a="1"/>
  <c r="R993" i="2" s="1"/>
  <c r="R994" i="2" a="1"/>
  <c r="R994" i="2" s="1"/>
  <c r="R995" i="2" a="1"/>
  <c r="R995" i="2" s="1"/>
  <c r="R996" i="2" a="1"/>
  <c r="R996" i="2" s="1"/>
  <c r="R997" i="2" a="1"/>
  <c r="R997" i="2" s="1"/>
  <c r="R998" i="2" a="1"/>
  <c r="R998" i="2" s="1"/>
  <c r="R999" i="2" a="1"/>
  <c r="R999" i="2" s="1"/>
  <c r="R1000" i="2" a="1"/>
  <c r="R1000" i="2" s="1"/>
  <c r="R1001" i="2" a="1"/>
  <c r="R1001" i="2" s="1"/>
  <c r="R1002" i="2" a="1"/>
  <c r="R1002" i="2" s="1"/>
  <c r="R1003" i="2" a="1"/>
  <c r="R1003" i="2" s="1"/>
  <c r="R1004" i="2" a="1"/>
  <c r="R1004" i="2" s="1"/>
  <c r="R1005" i="2" a="1"/>
  <c r="R1005" i="2" s="1"/>
  <c r="R1006" i="2" a="1"/>
  <c r="R1006" i="2" s="1"/>
  <c r="R1007" i="2" a="1"/>
  <c r="R1007" i="2" s="1"/>
  <c r="R1008" i="2" a="1"/>
  <c r="R1008" i="2" s="1"/>
  <c r="R1009" i="2" a="1"/>
  <c r="R1009" i="2" s="1"/>
  <c r="R1010" i="2" a="1"/>
  <c r="R1010" i="2" s="1"/>
  <c r="R1011" i="2" a="1"/>
  <c r="R1011" i="2" s="1"/>
  <c r="R1012" i="2" a="1"/>
  <c r="R1012" i="2" s="1"/>
  <c r="R1013" i="2" a="1"/>
  <c r="R1013" i="2" s="1"/>
  <c r="R1014" i="2" a="1"/>
  <c r="R1014" i="2" s="1"/>
  <c r="R1015" i="2" a="1"/>
  <c r="R1015" i="2" s="1"/>
  <c r="R1016" i="2" a="1"/>
  <c r="R1016" i="2" s="1"/>
  <c r="R1017" i="2" a="1"/>
  <c r="R1017" i="2" s="1"/>
  <c r="R1018" i="2" a="1"/>
  <c r="R1018" i="2" s="1"/>
  <c r="R1019" i="2" a="1"/>
  <c r="R1019" i="2" s="1"/>
  <c r="R1020" i="2" a="1"/>
  <c r="R1020" i="2" s="1"/>
  <c r="R1021" i="2" a="1"/>
  <c r="R1021" i="2" s="1"/>
  <c r="R1022" i="2" a="1"/>
  <c r="R1022" i="2" s="1"/>
  <c r="R1023" i="2" a="1"/>
  <c r="R1023" i="2" s="1"/>
  <c r="R1024" i="2" a="1"/>
  <c r="R1024" i="2" s="1"/>
  <c r="R1025" i="2" a="1"/>
  <c r="R1025" i="2" s="1"/>
  <c r="R1026" i="2" a="1"/>
  <c r="R1026" i="2" s="1"/>
  <c r="R1027" i="2" a="1"/>
  <c r="R1027" i="2" s="1"/>
  <c r="R1028" i="2" a="1"/>
  <c r="R1028" i="2" s="1"/>
  <c r="R1029" i="2" a="1"/>
  <c r="R1029" i="2" s="1"/>
  <c r="R1030" i="2" a="1"/>
  <c r="R1030" i="2" s="1"/>
  <c r="R1031" i="2" a="1"/>
  <c r="R1031" i="2" s="1"/>
  <c r="R1032" i="2" a="1"/>
  <c r="R1032" i="2" s="1"/>
  <c r="R1033" i="2" a="1"/>
  <c r="R1033" i="2" s="1"/>
  <c r="R1034" i="2" a="1"/>
  <c r="R1034" i="2" s="1"/>
  <c r="R1035" i="2" a="1"/>
  <c r="R1035" i="2" s="1"/>
  <c r="R1036" i="2" a="1"/>
  <c r="R1036" i="2" s="1"/>
  <c r="R1037" i="2" a="1"/>
  <c r="R1037" i="2" s="1"/>
  <c r="R1038" i="2" a="1"/>
  <c r="R1038" i="2" s="1"/>
  <c r="R1039" i="2" a="1"/>
  <c r="R1039" i="2" s="1"/>
  <c r="R1040" i="2" a="1"/>
  <c r="R1040" i="2" s="1"/>
  <c r="R1041" i="2" a="1"/>
  <c r="R1041" i="2" s="1"/>
  <c r="R1042" i="2" a="1"/>
  <c r="R1042" i="2" s="1"/>
  <c r="R1043" i="2" a="1"/>
  <c r="R1043" i="2" s="1"/>
  <c r="R1044" i="2" a="1"/>
  <c r="R1044" i="2" s="1"/>
  <c r="R1045" i="2" a="1"/>
  <c r="R1045" i="2" s="1"/>
  <c r="R1046" i="2" a="1"/>
  <c r="R1046" i="2" s="1"/>
  <c r="R1047" i="2" a="1"/>
  <c r="R1047" i="2" s="1"/>
  <c r="R1048" i="2" a="1"/>
  <c r="R1048" i="2" s="1"/>
  <c r="R1049" i="2" a="1"/>
  <c r="R1049" i="2" s="1"/>
  <c r="R1050" i="2" a="1"/>
  <c r="R1050" i="2" s="1"/>
  <c r="R1051" i="2" a="1"/>
  <c r="R1051" i="2" s="1"/>
  <c r="R1052" i="2" a="1"/>
  <c r="R1052" i="2" s="1"/>
  <c r="R1053" i="2" a="1"/>
  <c r="R1053" i="2" s="1"/>
  <c r="R1054" i="2" a="1"/>
  <c r="R1054" i="2" s="1"/>
  <c r="R1055" i="2" a="1"/>
  <c r="R1055" i="2" s="1"/>
  <c r="R1056" i="2" a="1"/>
  <c r="R1056" i="2" s="1"/>
  <c r="R1057" i="2" a="1"/>
  <c r="R1057" i="2" s="1"/>
  <c r="R1058" i="2" a="1"/>
  <c r="R1058" i="2" s="1"/>
  <c r="R1059" i="2" a="1"/>
  <c r="R1059" i="2" s="1"/>
  <c r="R1060" i="2" a="1"/>
  <c r="R1060" i="2" s="1"/>
  <c r="R1061" i="2" a="1"/>
  <c r="R1061" i="2" s="1"/>
  <c r="R1062" i="2" a="1"/>
  <c r="R1062" i="2" s="1"/>
  <c r="R1063" i="2" a="1"/>
  <c r="R1063" i="2" s="1"/>
  <c r="R1064" i="2" a="1"/>
  <c r="R1064" i="2" s="1"/>
  <c r="R1065" i="2" a="1"/>
  <c r="R1065" i="2" s="1"/>
  <c r="R1066" i="2" a="1"/>
  <c r="R1066" i="2" s="1"/>
  <c r="R1067" i="2" a="1"/>
  <c r="R1067" i="2" s="1"/>
  <c r="R1068" i="2" a="1"/>
  <c r="R1068" i="2" s="1"/>
  <c r="R1069" i="2" a="1"/>
  <c r="R1069" i="2" s="1"/>
  <c r="R1070" i="2" a="1"/>
  <c r="R1070" i="2" s="1"/>
  <c r="R1071" i="2" a="1"/>
  <c r="R1071" i="2" s="1"/>
  <c r="R1072" i="2" a="1"/>
  <c r="R1072" i="2" s="1"/>
  <c r="R1073" i="2" a="1"/>
  <c r="R1073" i="2" s="1"/>
  <c r="R1074" i="2" a="1"/>
  <c r="R1074" i="2" s="1"/>
  <c r="R1075" i="2" a="1"/>
  <c r="R1075" i="2" s="1"/>
  <c r="R1076" i="2" a="1"/>
  <c r="R1076" i="2" s="1"/>
  <c r="R1077" i="2" a="1"/>
  <c r="R1077" i="2" s="1"/>
  <c r="R1078" i="2" a="1"/>
  <c r="R1078" i="2" s="1"/>
  <c r="R1079" i="2" a="1"/>
  <c r="R1079" i="2" s="1"/>
  <c r="R1080" i="2" a="1"/>
  <c r="R1080" i="2" s="1"/>
  <c r="R1081" i="2" a="1"/>
  <c r="R1081" i="2" s="1"/>
  <c r="R1082" i="2" a="1"/>
  <c r="R1082" i="2" s="1"/>
  <c r="R1083" i="2" a="1"/>
  <c r="R1083" i="2" s="1"/>
  <c r="R1084" i="2" a="1"/>
  <c r="R1084" i="2" s="1"/>
  <c r="R1085" i="2" a="1"/>
  <c r="R1085" i="2" s="1"/>
  <c r="R1086" i="2" a="1"/>
  <c r="R1086" i="2" s="1"/>
  <c r="R1087" i="2" a="1"/>
  <c r="R1087" i="2" s="1"/>
  <c r="R1088" i="2" a="1"/>
  <c r="R1088" i="2" s="1"/>
  <c r="R1089" i="2" a="1"/>
  <c r="R1089" i="2" s="1"/>
  <c r="R1090" i="2" a="1"/>
  <c r="R1090" i="2" s="1"/>
  <c r="R1091" i="2" a="1"/>
  <c r="R1091" i="2" s="1"/>
  <c r="R1092" i="2" a="1"/>
  <c r="R1092" i="2" s="1"/>
  <c r="R1093" i="2" a="1"/>
  <c r="R1093" i="2" s="1"/>
  <c r="R1094" i="2" a="1"/>
  <c r="R1094" i="2" s="1"/>
  <c r="R1095" i="2" a="1"/>
  <c r="R1095" i="2" s="1"/>
  <c r="R1096" i="2" a="1"/>
  <c r="R1096" i="2" s="1"/>
  <c r="R1097" i="2" a="1"/>
  <c r="R1097" i="2" s="1"/>
  <c r="R1098" i="2" a="1"/>
  <c r="R1098" i="2" s="1"/>
  <c r="R1099" i="2" a="1"/>
  <c r="R1099" i="2" s="1"/>
  <c r="R1100" i="2" a="1"/>
  <c r="R1100" i="2" s="1"/>
  <c r="R1101" i="2" a="1"/>
  <c r="R1101" i="2" s="1"/>
  <c r="R1102" i="2" a="1"/>
  <c r="R1102" i="2" s="1"/>
  <c r="R1103" i="2" a="1"/>
  <c r="R1103" i="2" s="1"/>
  <c r="R1104" i="2" a="1"/>
  <c r="R1104" i="2" s="1"/>
  <c r="R1105" i="2" a="1"/>
  <c r="R1105" i="2" s="1"/>
  <c r="R1106" i="2" a="1"/>
  <c r="R1106" i="2" s="1"/>
  <c r="R1107" i="2" a="1"/>
  <c r="R1107" i="2" s="1"/>
  <c r="R1108" i="2" a="1"/>
  <c r="R1108" i="2" s="1"/>
  <c r="R1109" i="2" a="1"/>
  <c r="R1109" i="2" s="1"/>
  <c r="R1110" i="2" a="1"/>
  <c r="R1110" i="2" s="1"/>
  <c r="R1111" i="2" a="1"/>
  <c r="R1111" i="2" s="1"/>
  <c r="R1112" i="2" a="1"/>
  <c r="R1112" i="2" s="1"/>
  <c r="R1113" i="2" a="1"/>
  <c r="R1113" i="2" s="1"/>
  <c r="R1114" i="2" a="1"/>
  <c r="R1114" i="2" s="1"/>
  <c r="R1115" i="2" a="1"/>
  <c r="R1115" i="2" s="1"/>
  <c r="R1116" i="2" a="1"/>
  <c r="R1116" i="2" s="1"/>
  <c r="R1117" i="2" a="1"/>
  <c r="R1117" i="2" s="1"/>
  <c r="R1118" i="2" a="1"/>
  <c r="R1118" i="2" s="1"/>
  <c r="R1119" i="2" a="1"/>
  <c r="R1119" i="2" s="1"/>
  <c r="R1120" i="2" a="1"/>
  <c r="R1120" i="2" s="1"/>
  <c r="R1121" i="2" a="1"/>
  <c r="R1121" i="2" s="1"/>
  <c r="R1122" i="2" a="1"/>
  <c r="R1122" i="2" s="1"/>
  <c r="R1123" i="2" a="1"/>
  <c r="R1123" i="2" s="1"/>
  <c r="R1124" i="2" a="1"/>
  <c r="R1124" i="2" s="1"/>
  <c r="R1125" i="2" a="1"/>
  <c r="R1125" i="2" s="1"/>
  <c r="R1126" i="2" a="1"/>
  <c r="R1126" i="2" s="1"/>
  <c r="R1127" i="2" a="1"/>
  <c r="R1127" i="2" s="1"/>
  <c r="R1128" i="2" a="1"/>
  <c r="R1128" i="2" s="1"/>
  <c r="R1129" i="2" a="1"/>
  <c r="R1129" i="2" s="1"/>
  <c r="R1130" i="2" a="1"/>
  <c r="R1130" i="2" s="1"/>
  <c r="R1131" i="2" a="1"/>
  <c r="R1131" i="2" s="1"/>
  <c r="R1132" i="2" a="1"/>
  <c r="R1132" i="2" s="1"/>
  <c r="R1133" i="2" a="1"/>
  <c r="R1133" i="2" s="1"/>
  <c r="R1134" i="2" a="1"/>
  <c r="R1134" i="2" s="1"/>
  <c r="R1135" i="2" a="1"/>
  <c r="R1135" i="2" s="1"/>
  <c r="R1136" i="2" a="1"/>
  <c r="R1136" i="2" s="1"/>
  <c r="R1137" i="2" a="1"/>
  <c r="R1137" i="2" s="1"/>
  <c r="R1138" i="2" a="1"/>
  <c r="R1138" i="2" s="1"/>
  <c r="R1139" i="2" a="1"/>
  <c r="R1139" i="2" s="1"/>
  <c r="R1140" i="2" a="1"/>
  <c r="R1140" i="2" s="1"/>
  <c r="R1141" i="2" a="1"/>
  <c r="R1141" i="2" s="1"/>
  <c r="R1142" i="2" a="1"/>
  <c r="R1142" i="2" s="1"/>
  <c r="R1143" i="2" a="1"/>
  <c r="R1143" i="2" s="1"/>
  <c r="R1144" i="2" a="1"/>
  <c r="R1144" i="2" s="1"/>
  <c r="R1145" i="2" a="1"/>
  <c r="R1145" i="2" s="1"/>
  <c r="R1146" i="2" a="1"/>
  <c r="R1146" i="2" s="1"/>
  <c r="R1147" i="2" a="1"/>
  <c r="R1147" i="2" s="1"/>
  <c r="R1148" i="2" a="1"/>
  <c r="R1148" i="2" s="1"/>
  <c r="R1149" i="2" a="1"/>
  <c r="R1149" i="2" s="1"/>
  <c r="R1150" i="2" a="1"/>
  <c r="R1150" i="2" s="1"/>
  <c r="R1151" i="2" a="1"/>
  <c r="R1151" i="2" s="1"/>
  <c r="R1152" i="2" a="1"/>
  <c r="R1152" i="2" s="1"/>
  <c r="R1153" i="2" a="1"/>
  <c r="R1153" i="2" s="1"/>
  <c r="R1154" i="2" a="1"/>
  <c r="R1154" i="2" s="1"/>
  <c r="R1155" i="2" a="1"/>
  <c r="R1155" i="2" s="1"/>
  <c r="R1156" i="2" a="1"/>
  <c r="R1156" i="2" s="1"/>
  <c r="R1157" i="2" a="1"/>
  <c r="R1157" i="2" s="1"/>
  <c r="R1158" i="2" a="1"/>
  <c r="R1158" i="2" s="1"/>
  <c r="R1159" i="2" a="1"/>
  <c r="R1159" i="2" s="1"/>
  <c r="R1160" i="2" a="1"/>
  <c r="R1160" i="2" s="1"/>
  <c r="R1161" i="2" a="1"/>
  <c r="R1161" i="2" s="1"/>
  <c r="R1162" i="2" a="1"/>
  <c r="R1162" i="2" s="1"/>
  <c r="R1163" i="2" a="1"/>
  <c r="R1163" i="2" s="1"/>
  <c r="R1164" i="2" a="1"/>
  <c r="R1164" i="2" s="1"/>
  <c r="R1165" i="2" a="1"/>
  <c r="R1165" i="2" s="1"/>
  <c r="R1166" i="2" a="1"/>
  <c r="R1166" i="2" s="1"/>
  <c r="R1167" i="2" a="1"/>
  <c r="R1167" i="2" s="1"/>
  <c r="R1168" i="2" a="1"/>
  <c r="R1168" i="2" s="1"/>
  <c r="R1169" i="2" a="1"/>
  <c r="R1169" i="2" s="1"/>
  <c r="R1170" i="2" a="1"/>
  <c r="R1170" i="2" s="1"/>
  <c r="R1171" i="2" a="1"/>
  <c r="R1171" i="2" s="1"/>
  <c r="R1172" i="2" a="1"/>
  <c r="R1172" i="2" s="1"/>
  <c r="R1173" i="2" a="1"/>
  <c r="R1173" i="2" s="1"/>
  <c r="R1174" i="2" a="1"/>
  <c r="R1174" i="2" s="1"/>
  <c r="R1175" i="2" a="1"/>
  <c r="R1175" i="2" s="1"/>
  <c r="R1176" i="2" a="1"/>
  <c r="R1176" i="2" s="1"/>
  <c r="R1177" i="2" a="1"/>
  <c r="R1177" i="2" s="1"/>
  <c r="R1178" i="2" a="1"/>
  <c r="R1178" i="2" s="1"/>
  <c r="R1179" i="2" a="1"/>
  <c r="R1179" i="2" s="1"/>
  <c r="R1180" i="2" a="1"/>
  <c r="R1180" i="2" s="1"/>
  <c r="R1181" i="2" a="1"/>
  <c r="R1181" i="2" s="1"/>
  <c r="R1182" i="2" a="1"/>
  <c r="R1182" i="2" s="1"/>
  <c r="R1183" i="2" a="1"/>
  <c r="R1183" i="2" s="1"/>
  <c r="R1184" i="2" a="1"/>
  <c r="R1184" i="2" s="1"/>
  <c r="R1185" i="2" a="1"/>
  <c r="R1185" i="2" s="1"/>
  <c r="R1186" i="2" a="1"/>
  <c r="R1186" i="2" s="1"/>
  <c r="R1187" i="2" a="1"/>
  <c r="R1187" i="2" s="1"/>
  <c r="R1188" i="2" a="1"/>
  <c r="R1188" i="2" s="1"/>
  <c r="R1189" i="2" a="1"/>
  <c r="R1189" i="2" s="1"/>
  <c r="R1190" i="2" a="1"/>
  <c r="R1190" i="2" s="1"/>
  <c r="R1191" i="2" a="1"/>
  <c r="R1191" i="2" s="1"/>
  <c r="R1192" i="2" a="1"/>
  <c r="R1192" i="2" s="1"/>
  <c r="R1193" i="2" a="1"/>
  <c r="R1193" i="2" s="1"/>
  <c r="R1194" i="2" a="1"/>
  <c r="R1194" i="2" s="1"/>
  <c r="R1195" i="2" a="1"/>
  <c r="R1195" i="2" s="1"/>
  <c r="R1196" i="2" a="1"/>
  <c r="R1196" i="2" s="1"/>
  <c r="R1197" i="2" a="1"/>
  <c r="R1197" i="2" s="1"/>
  <c r="R1198" i="2" a="1"/>
  <c r="R1198" i="2" s="1"/>
  <c r="R1199" i="2" a="1"/>
  <c r="R1199" i="2" s="1"/>
  <c r="R1200" i="2" a="1"/>
  <c r="R1200" i="2" s="1"/>
  <c r="R1201" i="2" a="1"/>
  <c r="R1201" i="2" s="1"/>
  <c r="R1202" i="2" a="1"/>
  <c r="R1202" i="2" s="1"/>
  <c r="R1203" i="2" a="1"/>
  <c r="R1203" i="2" s="1"/>
  <c r="R1204" i="2" a="1"/>
  <c r="R1204" i="2" s="1"/>
  <c r="R1205" i="2" a="1"/>
  <c r="R1205" i="2" s="1"/>
  <c r="R1206" i="2" a="1"/>
  <c r="R1206" i="2" s="1"/>
  <c r="R1207" i="2" a="1"/>
  <c r="R1207" i="2" s="1"/>
  <c r="R1208" i="2" a="1"/>
  <c r="R1208" i="2" s="1"/>
  <c r="R1209" i="2" a="1"/>
  <c r="R1209" i="2" s="1"/>
  <c r="R1210" i="2" a="1"/>
  <c r="R1210" i="2" s="1"/>
  <c r="R1211" i="2" a="1"/>
  <c r="R1211" i="2" s="1"/>
  <c r="R1212" i="2" a="1"/>
  <c r="R1212" i="2" s="1"/>
  <c r="R1213" i="2" a="1"/>
  <c r="R1213" i="2" s="1"/>
  <c r="R1214" i="2" a="1"/>
  <c r="R1214" i="2" s="1"/>
  <c r="R1215" i="2" a="1"/>
  <c r="R1215" i="2" s="1"/>
  <c r="R1216" i="2" a="1"/>
  <c r="R1216" i="2" s="1"/>
  <c r="R1217" i="2" a="1"/>
  <c r="R1217" i="2" s="1"/>
  <c r="R1218" i="2" a="1"/>
  <c r="R1218" i="2" s="1"/>
  <c r="R1219" i="2" a="1"/>
  <c r="R1219" i="2" s="1"/>
  <c r="R1220" i="2" a="1"/>
  <c r="R1220" i="2" s="1"/>
  <c r="R1221" i="2" a="1"/>
  <c r="R1221" i="2" s="1"/>
  <c r="R1222" i="2" a="1"/>
  <c r="R1222" i="2" s="1"/>
  <c r="R1223" i="2" a="1"/>
  <c r="R1223" i="2" s="1"/>
  <c r="R1224" i="2" a="1"/>
  <c r="R1224" i="2" s="1"/>
  <c r="R1225" i="2" a="1"/>
  <c r="R1225" i="2" s="1"/>
  <c r="R1226" i="2" a="1"/>
  <c r="R1226" i="2" s="1"/>
  <c r="R1227" i="2" a="1"/>
  <c r="R1227" i="2" s="1"/>
  <c r="R1228" i="2" a="1"/>
  <c r="R1228" i="2" s="1"/>
  <c r="R1229" i="2" a="1"/>
  <c r="R1229" i="2" s="1"/>
  <c r="R1230" i="2" a="1"/>
  <c r="R1230" i="2" s="1"/>
  <c r="R1231" i="2" a="1"/>
  <c r="R1231" i="2" s="1"/>
  <c r="R1232" i="2" a="1"/>
  <c r="R1232" i="2" s="1"/>
  <c r="R1233" i="2" a="1"/>
  <c r="R1233" i="2" s="1"/>
  <c r="R1234" i="2" a="1"/>
  <c r="R1234" i="2" s="1"/>
  <c r="R1235" i="2" a="1"/>
  <c r="R1235" i="2" s="1"/>
  <c r="R1236" i="2" a="1"/>
  <c r="R1236" i="2" s="1"/>
  <c r="R1237" i="2" a="1"/>
  <c r="R1237" i="2" s="1"/>
  <c r="R1238" i="2" a="1"/>
  <c r="R1238" i="2" s="1"/>
  <c r="R1239" i="2" a="1"/>
  <c r="R1239" i="2" s="1"/>
  <c r="R1240" i="2" a="1"/>
  <c r="R1240" i="2" s="1"/>
  <c r="R1241" i="2" a="1"/>
  <c r="R1241" i="2" s="1"/>
  <c r="R1242" i="2" a="1"/>
  <c r="R1242" i="2" s="1"/>
  <c r="R1243" i="2" a="1"/>
  <c r="R1243" i="2" s="1"/>
  <c r="R1244" i="2" a="1"/>
  <c r="R1244" i="2" s="1"/>
  <c r="R1245" i="2" a="1"/>
  <c r="R1245" i="2" s="1"/>
  <c r="R1246" i="2" a="1"/>
  <c r="R1246" i="2" s="1"/>
  <c r="R1247" i="2" a="1"/>
  <c r="R1247" i="2" s="1"/>
  <c r="R1248" i="2" a="1"/>
  <c r="R1248" i="2" s="1"/>
  <c r="R1249" i="2" a="1"/>
  <c r="R1249" i="2" s="1"/>
  <c r="R1250" i="2" a="1"/>
  <c r="R1250" i="2" s="1"/>
  <c r="R1251" i="2" a="1"/>
  <c r="R1251" i="2" s="1"/>
  <c r="R1252" i="2" a="1"/>
  <c r="R1252" i="2" s="1"/>
  <c r="R1253" i="2" a="1"/>
  <c r="R1253" i="2" s="1"/>
  <c r="R1254" i="2" a="1"/>
  <c r="R1254" i="2" s="1"/>
  <c r="R1255" i="2" a="1"/>
  <c r="R1255" i="2" s="1"/>
  <c r="R1256" i="2" a="1"/>
  <c r="R1256" i="2" s="1"/>
  <c r="R1257" i="2" a="1"/>
  <c r="R1257" i="2" s="1"/>
  <c r="R1258" i="2" a="1"/>
  <c r="R1258" i="2" s="1"/>
  <c r="R1259" i="2" a="1"/>
  <c r="R1259" i="2" s="1"/>
  <c r="R1260" i="2" a="1"/>
  <c r="R1260" i="2" s="1"/>
  <c r="R1261" i="2" a="1"/>
  <c r="R1261" i="2" s="1"/>
  <c r="R1262" i="2" a="1"/>
  <c r="R1262" i="2" s="1"/>
  <c r="R1263" i="2" a="1"/>
  <c r="R1263" i="2" s="1"/>
  <c r="R1264" i="2" a="1"/>
  <c r="R1264" i="2" s="1"/>
  <c r="R1265" i="2" a="1"/>
  <c r="R1265" i="2" s="1"/>
  <c r="R1266" i="2" a="1"/>
  <c r="R1266" i="2" s="1"/>
  <c r="R1267" i="2" a="1"/>
  <c r="R1267" i="2" s="1"/>
  <c r="R1268" i="2" a="1"/>
  <c r="R1268" i="2" s="1"/>
  <c r="R1269" i="2" a="1"/>
  <c r="R1269" i="2" s="1"/>
  <c r="R1270" i="2" a="1"/>
  <c r="R1270" i="2" s="1"/>
  <c r="R1271" i="2" a="1"/>
  <c r="R1271" i="2" s="1"/>
  <c r="R1272" i="2" a="1"/>
  <c r="R1272" i="2" s="1"/>
  <c r="R1273" i="2" a="1"/>
  <c r="R1273" i="2" s="1"/>
  <c r="R1274" i="2" a="1"/>
  <c r="R1274" i="2" s="1"/>
  <c r="R1275" i="2" a="1"/>
  <c r="R1275" i="2" s="1"/>
  <c r="R1276" i="2" a="1"/>
  <c r="R1276" i="2" s="1"/>
  <c r="R1277" i="2" a="1"/>
  <c r="R1277" i="2" s="1"/>
  <c r="R1278" i="2" a="1"/>
  <c r="R1278" i="2" s="1"/>
  <c r="R1279" i="2" a="1"/>
  <c r="R1279" i="2" s="1"/>
  <c r="R1280" i="2" a="1"/>
  <c r="R1280" i="2" s="1"/>
  <c r="R1281" i="2" a="1"/>
  <c r="R1281" i="2" s="1"/>
  <c r="R1282" i="2" a="1"/>
  <c r="R1282" i="2" s="1"/>
  <c r="R1283" i="2" a="1"/>
  <c r="R1283" i="2" s="1"/>
  <c r="R1284" i="2" a="1"/>
  <c r="R1284" i="2" s="1"/>
  <c r="R1285" i="2" a="1"/>
  <c r="R1285" i="2" s="1"/>
  <c r="R1286" i="2" a="1"/>
  <c r="R1286" i="2" s="1"/>
  <c r="R1287" i="2" a="1"/>
  <c r="R1287" i="2" s="1"/>
  <c r="R1288" i="2" a="1"/>
  <c r="R1288" i="2" s="1"/>
  <c r="R1289" i="2" a="1"/>
  <c r="R1289" i="2" s="1"/>
  <c r="R1290" i="2" a="1"/>
  <c r="R1290" i="2" s="1"/>
  <c r="R1291" i="2" a="1"/>
  <c r="R1291" i="2" s="1"/>
  <c r="R1292" i="2" a="1"/>
  <c r="R1292" i="2" s="1"/>
  <c r="R1293" i="2" a="1"/>
  <c r="R1293" i="2" s="1"/>
  <c r="R1294" i="2" a="1"/>
  <c r="R1294" i="2" s="1"/>
  <c r="R1295" i="2" a="1"/>
  <c r="R1295" i="2" s="1"/>
  <c r="R1296" i="2" a="1"/>
  <c r="R1296" i="2" s="1"/>
  <c r="R1297" i="2" a="1"/>
  <c r="R1297" i="2" s="1"/>
  <c r="R1298" i="2" a="1"/>
  <c r="R1298" i="2" s="1"/>
  <c r="R1299" i="2" a="1"/>
  <c r="R1299" i="2" s="1"/>
  <c r="R1300" i="2" a="1"/>
  <c r="R1300" i="2" s="1"/>
  <c r="R1301" i="2" a="1"/>
  <c r="R1301" i="2" s="1"/>
  <c r="R1302" i="2" a="1"/>
  <c r="R1302" i="2" s="1"/>
  <c r="R1303" i="2" a="1"/>
  <c r="R1303" i="2" s="1"/>
  <c r="R1304" i="2" a="1"/>
  <c r="R1304" i="2" s="1"/>
  <c r="R1305" i="2" a="1"/>
  <c r="R1305" i="2" s="1"/>
  <c r="R1306" i="2" a="1"/>
  <c r="R1306" i="2" s="1"/>
  <c r="R1307" i="2" a="1"/>
  <c r="R1307" i="2" s="1"/>
  <c r="R1308" i="2" a="1"/>
  <c r="R1308" i="2" s="1"/>
  <c r="R1309" i="2" a="1"/>
  <c r="R1309" i="2" s="1"/>
  <c r="R1310" i="2" a="1"/>
  <c r="R1310" i="2" s="1"/>
  <c r="R1311" i="2" a="1"/>
  <c r="R1311" i="2" s="1"/>
  <c r="R1312" i="2" a="1"/>
  <c r="R1312" i="2" s="1"/>
  <c r="R1313" i="2" a="1"/>
  <c r="R1313" i="2" s="1"/>
  <c r="R1314" i="2" a="1"/>
  <c r="R1314" i="2" s="1"/>
  <c r="R1315" i="2" a="1"/>
  <c r="R1315" i="2" s="1"/>
  <c r="R1316" i="2" a="1"/>
  <c r="R1316" i="2" s="1"/>
  <c r="R1317" i="2" a="1"/>
  <c r="R1317" i="2" s="1"/>
  <c r="R1318" i="2" a="1"/>
  <c r="R1318" i="2" s="1"/>
  <c r="R1319" i="2" a="1"/>
  <c r="R1319" i="2" s="1"/>
  <c r="R1320" i="2" a="1"/>
  <c r="R1320" i="2" s="1"/>
  <c r="R1321" i="2" a="1"/>
  <c r="R1321" i="2" s="1"/>
  <c r="R1322" i="2" a="1"/>
  <c r="R1322" i="2" s="1"/>
  <c r="R1323" i="2" a="1"/>
  <c r="R1323" i="2" s="1"/>
  <c r="R1324" i="2" a="1"/>
  <c r="R1324" i="2" s="1"/>
  <c r="R1325" i="2" a="1"/>
  <c r="R1325" i="2" s="1"/>
  <c r="R1326" i="2" a="1"/>
  <c r="R1326" i="2" s="1"/>
  <c r="R1327" i="2" a="1"/>
  <c r="R1327" i="2" s="1"/>
  <c r="R1328" i="2" a="1"/>
  <c r="R1328" i="2" s="1"/>
  <c r="R1329" i="2" a="1"/>
  <c r="R1329" i="2" s="1"/>
  <c r="R1330" i="2" a="1"/>
  <c r="R1330" i="2" s="1"/>
  <c r="R1331" i="2" a="1"/>
  <c r="R1331" i="2" s="1"/>
  <c r="R1332" i="2" a="1"/>
  <c r="R1332" i="2" s="1"/>
  <c r="R1333" i="2" a="1"/>
  <c r="R1333" i="2" s="1"/>
  <c r="R1334" i="2" a="1"/>
  <c r="R1334" i="2" s="1"/>
  <c r="R1335" i="2" a="1"/>
  <c r="R1335" i="2" s="1"/>
  <c r="R1336" i="2" a="1"/>
  <c r="R1336" i="2" s="1"/>
  <c r="R1337" i="2" a="1"/>
  <c r="R1337" i="2" s="1"/>
  <c r="R1338" i="2" a="1"/>
  <c r="R1338" i="2" s="1"/>
  <c r="R1339" i="2" a="1"/>
  <c r="R1339" i="2" s="1"/>
  <c r="R1340" i="2" a="1"/>
  <c r="R1340" i="2" s="1"/>
  <c r="R1341" i="2" a="1"/>
  <c r="R1341" i="2" s="1"/>
  <c r="R1342" i="2" a="1"/>
  <c r="R1342" i="2" s="1"/>
  <c r="R1343" i="2" a="1"/>
  <c r="R1343" i="2" s="1"/>
  <c r="R1344" i="2" a="1"/>
  <c r="R1344" i="2" s="1"/>
  <c r="R1345" i="2" a="1"/>
  <c r="R1345" i="2" s="1"/>
  <c r="R1346" i="2" a="1"/>
  <c r="R1346" i="2" s="1"/>
  <c r="R1347" i="2" a="1"/>
  <c r="R1347" i="2" s="1"/>
  <c r="R1348" i="2" a="1"/>
  <c r="R1348" i="2" s="1"/>
  <c r="R1349" i="2" a="1"/>
  <c r="R1349" i="2" s="1"/>
  <c r="R1350" i="2" a="1"/>
  <c r="R1350" i="2" s="1"/>
  <c r="R1351" i="2" a="1"/>
  <c r="R1351" i="2" s="1"/>
  <c r="R1352" i="2" a="1"/>
  <c r="R1352" i="2" s="1"/>
  <c r="R1353" i="2" a="1"/>
  <c r="R1353" i="2" s="1"/>
  <c r="R1354" i="2" a="1"/>
  <c r="R1354" i="2" s="1"/>
  <c r="R1355" i="2" a="1"/>
  <c r="R1355" i="2" s="1"/>
  <c r="R1356" i="2" a="1"/>
  <c r="R1356" i="2" s="1"/>
  <c r="R1357" i="2" a="1"/>
  <c r="R1357" i="2" s="1"/>
  <c r="R1358" i="2" a="1"/>
  <c r="R1358" i="2" s="1"/>
  <c r="R1359" i="2" a="1"/>
  <c r="R1359" i="2" s="1"/>
  <c r="R1360" i="2" a="1"/>
  <c r="R1360" i="2" s="1"/>
  <c r="R1361" i="2" a="1"/>
  <c r="R1361" i="2" s="1"/>
  <c r="R1362" i="2" a="1"/>
  <c r="R1362" i="2" s="1"/>
  <c r="R1363" i="2" a="1"/>
  <c r="R1363" i="2" s="1"/>
  <c r="R1364" i="2" a="1"/>
  <c r="R1364" i="2" s="1"/>
  <c r="R1365" i="2" a="1"/>
  <c r="R1365" i="2" s="1"/>
  <c r="R1366" i="2" a="1"/>
  <c r="R1366" i="2" s="1"/>
  <c r="R1367" i="2" a="1"/>
  <c r="R1367" i="2" s="1"/>
  <c r="R1368" i="2" a="1"/>
  <c r="R1368" i="2" s="1"/>
  <c r="R1369" i="2" a="1"/>
  <c r="R1369" i="2" s="1"/>
  <c r="R1370" i="2" a="1"/>
  <c r="R1370" i="2" s="1"/>
  <c r="R1371" i="2" a="1"/>
  <c r="R1371" i="2" s="1"/>
  <c r="R1372" i="2" a="1"/>
  <c r="R1372" i="2" s="1"/>
  <c r="R1373" i="2" a="1"/>
  <c r="R1373" i="2" s="1"/>
  <c r="R1374" i="2" a="1"/>
  <c r="R1374" i="2" s="1"/>
  <c r="R1375" i="2" a="1"/>
  <c r="R1375" i="2" s="1"/>
  <c r="R1376" i="2" a="1"/>
  <c r="R1376" i="2" s="1"/>
  <c r="R1377" i="2" a="1"/>
  <c r="R1377" i="2" s="1"/>
  <c r="R1378" i="2" a="1"/>
  <c r="R1378" i="2" s="1"/>
  <c r="R1379" i="2" a="1"/>
  <c r="R1379" i="2" s="1"/>
  <c r="R1380" i="2" a="1"/>
  <c r="R1380" i="2" s="1"/>
  <c r="R1381" i="2" a="1"/>
  <c r="R1381" i="2" s="1"/>
  <c r="R1382" i="2" a="1"/>
  <c r="R1382" i="2" s="1"/>
  <c r="R1383" i="2" a="1"/>
  <c r="R1383" i="2" s="1"/>
  <c r="R1384" i="2" a="1"/>
  <c r="R1384" i="2" s="1"/>
  <c r="R1385" i="2" a="1"/>
  <c r="R1385" i="2" s="1"/>
  <c r="R1386" i="2" a="1"/>
  <c r="R1386" i="2" s="1"/>
  <c r="R1387" i="2" a="1"/>
  <c r="R1387" i="2" s="1"/>
  <c r="R1388" i="2" a="1"/>
  <c r="R1388" i="2" s="1"/>
  <c r="R1389" i="2" a="1"/>
  <c r="R1389" i="2" s="1"/>
  <c r="R1390" i="2" a="1"/>
  <c r="R1390" i="2" s="1"/>
  <c r="R1391" i="2" a="1"/>
  <c r="R1391" i="2" s="1"/>
  <c r="R1392" i="2" a="1"/>
  <c r="R1392" i="2" s="1"/>
  <c r="R1393" i="2" a="1"/>
  <c r="R1393" i="2" s="1"/>
  <c r="R1394" i="2" a="1"/>
  <c r="R1394" i="2" s="1"/>
  <c r="R1395" i="2" a="1"/>
  <c r="R1395" i="2" s="1"/>
  <c r="R1396" i="2" a="1"/>
  <c r="R1396" i="2" s="1"/>
  <c r="R1397" i="2" a="1"/>
  <c r="R1397" i="2" s="1"/>
  <c r="R1398" i="2" a="1"/>
  <c r="R1398" i="2" s="1"/>
  <c r="R1399" i="2" a="1"/>
  <c r="R1399" i="2" s="1"/>
  <c r="R1400" i="2" a="1"/>
  <c r="R1400" i="2" s="1"/>
  <c r="R1401" i="2" a="1"/>
  <c r="R1401" i="2" s="1"/>
  <c r="R1402" i="2" a="1"/>
  <c r="R1402" i="2" s="1"/>
  <c r="R1403" i="2" a="1"/>
  <c r="R1403" i="2" s="1"/>
  <c r="R1404" i="2" a="1"/>
  <c r="R1404" i="2" s="1"/>
  <c r="R1405" i="2" a="1"/>
  <c r="R1405" i="2" s="1"/>
  <c r="R1406" i="2" a="1"/>
  <c r="R1406" i="2" s="1"/>
  <c r="R1407" i="2" a="1"/>
  <c r="R1407" i="2" s="1"/>
  <c r="R1408" i="2" a="1"/>
  <c r="R1408" i="2" s="1"/>
  <c r="R1409" i="2" a="1"/>
  <c r="R1409" i="2" s="1"/>
  <c r="R1410" i="2" a="1"/>
  <c r="R1410" i="2" s="1"/>
  <c r="R1411" i="2" a="1"/>
  <c r="R1411" i="2" s="1"/>
  <c r="R1412" i="2" a="1"/>
  <c r="R1412" i="2" s="1"/>
  <c r="R1413" i="2" a="1"/>
  <c r="R1413" i="2" s="1"/>
  <c r="R1414" i="2" a="1"/>
  <c r="R1414" i="2" s="1"/>
  <c r="R1415" i="2" a="1"/>
  <c r="R1415" i="2" s="1"/>
  <c r="R1416" i="2" a="1"/>
  <c r="R1416" i="2" s="1"/>
  <c r="R1417" i="2" a="1"/>
  <c r="R1417" i="2" s="1"/>
  <c r="R1418" i="2" a="1"/>
  <c r="R1418" i="2" s="1"/>
  <c r="R1419" i="2" a="1"/>
  <c r="R1419" i="2" s="1"/>
  <c r="R1420" i="2" a="1"/>
  <c r="R1420" i="2" s="1"/>
  <c r="R1421" i="2" a="1"/>
  <c r="R1421" i="2" s="1"/>
  <c r="R1422" i="2" a="1"/>
  <c r="R1422" i="2" s="1"/>
  <c r="R1423" i="2" a="1"/>
  <c r="R1423" i="2" s="1"/>
  <c r="R1424" i="2" a="1"/>
  <c r="R1424" i="2" s="1"/>
  <c r="R1425" i="2" a="1"/>
  <c r="R1425" i="2" s="1"/>
  <c r="R1426" i="2" a="1"/>
  <c r="R1426" i="2" s="1"/>
  <c r="R1427" i="2" a="1"/>
  <c r="R1427" i="2" s="1"/>
  <c r="R1428" i="2" a="1"/>
  <c r="R1428" i="2" s="1"/>
  <c r="R1429" i="2" a="1"/>
  <c r="R1429" i="2" s="1"/>
  <c r="R1430" i="2" a="1"/>
  <c r="R1430" i="2" s="1"/>
  <c r="R1431" i="2" a="1"/>
  <c r="R1431" i="2" s="1"/>
  <c r="R1432" i="2" a="1"/>
  <c r="R1432" i="2" s="1"/>
  <c r="R1433" i="2" a="1"/>
  <c r="R1433" i="2" s="1"/>
  <c r="R1434" i="2" a="1"/>
  <c r="R1434" i="2" s="1"/>
  <c r="R1435" i="2" a="1"/>
  <c r="R1435" i="2" s="1"/>
  <c r="R1436" i="2" a="1"/>
  <c r="R1436" i="2" s="1"/>
  <c r="R1437" i="2" a="1"/>
  <c r="R1437" i="2" s="1"/>
  <c r="R1438" i="2" a="1"/>
  <c r="R1438" i="2" s="1"/>
  <c r="R1439" i="2" a="1"/>
  <c r="R1439" i="2" s="1"/>
  <c r="R1440" i="2" a="1"/>
  <c r="R1440" i="2" s="1"/>
  <c r="R1441" i="2" a="1"/>
  <c r="R1441" i="2" s="1"/>
  <c r="R1442" i="2" a="1"/>
  <c r="R1442" i="2" s="1"/>
  <c r="R1443" i="2" a="1"/>
  <c r="R1443" i="2" s="1"/>
  <c r="R1444" i="2" a="1"/>
  <c r="R1444" i="2" s="1"/>
  <c r="R1445" i="2" a="1"/>
  <c r="R1445" i="2" s="1"/>
  <c r="R1446" i="2" a="1"/>
  <c r="R1446" i="2" s="1"/>
  <c r="R1447" i="2" a="1"/>
  <c r="R1447" i="2" s="1"/>
  <c r="R1448" i="2" a="1"/>
  <c r="R1448" i="2" s="1"/>
  <c r="R1449" i="2" a="1"/>
  <c r="R1449" i="2" s="1"/>
  <c r="R1450" i="2" a="1"/>
  <c r="R1450" i="2" s="1"/>
  <c r="R1451" i="2" a="1"/>
  <c r="R1451" i="2" s="1"/>
  <c r="R1452" i="2" a="1"/>
  <c r="R1452" i="2" s="1"/>
  <c r="R1453" i="2" a="1"/>
  <c r="R1453" i="2" s="1"/>
  <c r="R1454" i="2" a="1"/>
  <c r="R1454" i="2" s="1"/>
  <c r="R1455" i="2" a="1"/>
  <c r="R1455" i="2" s="1"/>
  <c r="R1456" i="2" a="1"/>
  <c r="R1456" i="2" s="1"/>
  <c r="R1457" i="2" a="1"/>
  <c r="R1457" i="2" s="1"/>
  <c r="R1458" i="2" a="1"/>
  <c r="R1458" i="2" s="1"/>
  <c r="R1459" i="2" a="1"/>
  <c r="R1459" i="2" s="1"/>
  <c r="R1460" i="2" a="1"/>
  <c r="R1460" i="2" s="1"/>
  <c r="R1461" i="2" a="1"/>
  <c r="R1461" i="2" s="1"/>
  <c r="R1462" i="2" a="1"/>
  <c r="R1462" i="2" s="1"/>
  <c r="R1463" i="2" a="1"/>
  <c r="R1463" i="2" s="1"/>
  <c r="R1464" i="2" a="1"/>
  <c r="R1464" i="2" s="1"/>
  <c r="R1465" i="2" a="1"/>
  <c r="R1465" i="2" s="1"/>
  <c r="R1466" i="2" a="1"/>
  <c r="R1466" i="2" s="1"/>
  <c r="R1467" i="2" a="1"/>
  <c r="R1467" i="2" s="1"/>
  <c r="R1468" i="2" a="1"/>
  <c r="R1468" i="2" s="1"/>
  <c r="R1469" i="2" a="1"/>
  <c r="R1469" i="2" s="1"/>
  <c r="R1470" i="2" a="1"/>
  <c r="R1470" i="2" s="1"/>
  <c r="R1471" i="2" a="1"/>
  <c r="R1471" i="2" s="1"/>
  <c r="R1472" i="2" a="1"/>
  <c r="R1472" i="2" s="1"/>
  <c r="R1473" i="2" a="1"/>
  <c r="R1473" i="2" s="1"/>
  <c r="R1474" i="2" a="1"/>
  <c r="R1474" i="2" s="1"/>
  <c r="R1475" i="2" a="1"/>
  <c r="R1475" i="2" s="1"/>
  <c r="R1476" i="2" a="1"/>
  <c r="R1476" i="2" s="1"/>
  <c r="R1477" i="2" a="1"/>
  <c r="R1477" i="2" s="1"/>
  <c r="R1478" i="2" a="1"/>
  <c r="R1478" i="2" s="1"/>
  <c r="R1479" i="2" a="1"/>
  <c r="R1479" i="2" s="1"/>
  <c r="R1480" i="2" a="1"/>
  <c r="R1480" i="2" s="1"/>
  <c r="R1481" i="2" a="1"/>
  <c r="R1481" i="2" s="1"/>
  <c r="R1482" i="2" a="1"/>
  <c r="R1482" i="2" s="1"/>
  <c r="R1483" i="2" a="1"/>
  <c r="R1483" i="2" s="1"/>
  <c r="R1484" i="2" a="1"/>
  <c r="R1484" i="2" s="1"/>
  <c r="R1485" i="2" a="1"/>
  <c r="R1485" i="2" s="1"/>
  <c r="R1486" i="2" a="1"/>
  <c r="R1486" i="2" s="1"/>
  <c r="R1487" i="2" a="1"/>
  <c r="R1487" i="2" s="1"/>
  <c r="R1488" i="2" a="1"/>
  <c r="R1488" i="2" s="1"/>
  <c r="R1489" i="2" a="1"/>
  <c r="R1489" i="2" s="1"/>
  <c r="R1490" i="2" a="1"/>
  <c r="R1490" i="2" s="1"/>
  <c r="R1491" i="2" a="1"/>
  <c r="R1491" i="2" s="1"/>
  <c r="R1492" i="2" a="1"/>
  <c r="R1492" i="2" s="1"/>
  <c r="R1493" i="2" a="1"/>
  <c r="R1493" i="2" s="1"/>
  <c r="R1494" i="2" a="1"/>
  <c r="R1494" i="2" s="1"/>
  <c r="R1495" i="2" a="1"/>
  <c r="R1495" i="2" s="1"/>
  <c r="R1496" i="2" a="1"/>
  <c r="R1496" i="2" s="1"/>
  <c r="R1497" i="2" a="1"/>
  <c r="R1497" i="2" s="1"/>
  <c r="R1498" i="2" a="1"/>
  <c r="R1498" i="2" s="1"/>
  <c r="R1499" i="2" a="1"/>
  <c r="R1499" i="2" s="1"/>
  <c r="R1500" i="2" a="1"/>
  <c r="R1500" i="2" s="1"/>
  <c r="R1501" i="2" a="1"/>
  <c r="R1501" i="2" s="1"/>
  <c r="R1502" i="2" a="1"/>
  <c r="R1502" i="2" s="1"/>
  <c r="R1503" i="2" a="1"/>
  <c r="R1503" i="2" s="1"/>
  <c r="R1504" i="2" a="1"/>
  <c r="R1504" i="2" s="1"/>
  <c r="R1505" i="2" a="1"/>
  <c r="R1505" i="2" s="1"/>
  <c r="R1506" i="2" a="1"/>
  <c r="R1506" i="2" s="1"/>
  <c r="R1507" i="2" a="1"/>
  <c r="R1507" i="2" s="1"/>
  <c r="R1508" i="2" a="1"/>
  <c r="R1508" i="2" s="1"/>
  <c r="R1509" i="2" a="1"/>
  <c r="R1509" i="2" s="1"/>
  <c r="R1510" i="2" a="1"/>
  <c r="R1510" i="2" s="1"/>
  <c r="R1511" i="2" a="1"/>
  <c r="R1511" i="2" s="1"/>
  <c r="R1512" i="2" a="1"/>
  <c r="R1512" i="2" s="1"/>
  <c r="R1513" i="2" a="1"/>
  <c r="R1513" i="2" s="1"/>
  <c r="R1514" i="2" a="1"/>
  <c r="R1514" i="2" s="1"/>
  <c r="R1515" i="2" a="1"/>
  <c r="R1515" i="2" s="1"/>
  <c r="R1516" i="2" a="1"/>
  <c r="R1516" i="2" s="1"/>
  <c r="R1517" i="2" a="1"/>
  <c r="R1517" i="2" s="1"/>
  <c r="R1518" i="2" a="1"/>
  <c r="R1518" i="2" s="1"/>
  <c r="R1519" i="2" a="1"/>
  <c r="R1519" i="2" s="1"/>
  <c r="R1520" i="2" a="1"/>
  <c r="R1520" i="2" s="1"/>
  <c r="R1521" i="2" a="1"/>
  <c r="R1521" i="2" s="1"/>
  <c r="R1522" i="2" a="1"/>
  <c r="R1522" i="2" s="1"/>
  <c r="R1523" i="2" a="1"/>
  <c r="R1523" i="2" s="1"/>
  <c r="R1524" i="2" a="1"/>
  <c r="R1524" i="2" s="1"/>
  <c r="R1525" i="2" a="1"/>
  <c r="R1525" i="2" s="1"/>
  <c r="R1526" i="2" a="1"/>
  <c r="R1526" i="2" s="1"/>
  <c r="S2" i="2"/>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T307" i="2" s="1"/>
  <c r="U307" i="2" s="1"/>
  <c r="S308" i="2"/>
  <c r="S309" i="2"/>
  <c r="S310" i="2"/>
  <c r="S311" i="2"/>
  <c r="T311" i="2" s="1"/>
  <c r="U311" i="2" s="1"/>
  <c r="S312" i="2"/>
  <c r="S313" i="2"/>
  <c r="S314" i="2"/>
  <c r="S315" i="2"/>
  <c r="S316" i="2"/>
  <c r="S317" i="2"/>
  <c r="S318" i="2"/>
  <c r="S319" i="2"/>
  <c r="S320" i="2"/>
  <c r="S321" i="2"/>
  <c r="S322" i="2"/>
  <c r="S323" i="2"/>
  <c r="T323" i="2" s="1"/>
  <c r="U323" i="2" s="1"/>
  <c r="S324" i="2"/>
  <c r="S325" i="2"/>
  <c r="S326" i="2"/>
  <c r="S327" i="2"/>
  <c r="T327" i="2" s="1"/>
  <c r="U327" i="2" s="1"/>
  <c r="S328" i="2"/>
  <c r="S329" i="2"/>
  <c r="S330" i="2"/>
  <c r="S331" i="2"/>
  <c r="T331" i="2" s="1"/>
  <c r="U331" i="2" s="1"/>
  <c r="S332" i="2"/>
  <c r="S333" i="2"/>
  <c r="S334" i="2"/>
  <c r="T334" i="2" s="1"/>
  <c r="U334" i="2" s="1"/>
  <c r="S335" i="2"/>
  <c r="T335" i="2" s="1"/>
  <c r="U335" i="2" s="1"/>
  <c r="S336" i="2"/>
  <c r="S337" i="2"/>
  <c r="S338" i="2"/>
  <c r="S339" i="2"/>
  <c r="S340" i="2"/>
  <c r="S341" i="2"/>
  <c r="S342" i="2"/>
  <c r="T342" i="2" s="1"/>
  <c r="U342" i="2" s="1"/>
  <c r="S343" i="2"/>
  <c r="S344" i="2"/>
  <c r="S345" i="2"/>
  <c r="S346" i="2"/>
  <c r="S347" i="2"/>
  <c r="S348" i="2"/>
  <c r="S349" i="2"/>
  <c r="S350" i="2"/>
  <c r="S351" i="2"/>
  <c r="S352" i="2"/>
  <c r="S353" i="2"/>
  <c r="S354" i="2"/>
  <c r="S355" i="2"/>
  <c r="T355" i="2" s="1"/>
  <c r="U355" i="2" s="1"/>
  <c r="S356" i="2"/>
  <c r="S357" i="2"/>
  <c r="S358" i="2"/>
  <c r="S359" i="2"/>
  <c r="T359" i="2" s="1"/>
  <c r="U359" i="2" s="1"/>
  <c r="S360" i="2"/>
  <c r="S361" i="2"/>
  <c r="S362" i="2"/>
  <c r="S363" i="2"/>
  <c r="T363" i="2" s="1"/>
  <c r="U363" i="2" s="1"/>
  <c r="S364" i="2"/>
  <c r="S365" i="2"/>
  <c r="S366" i="2"/>
  <c r="S367" i="2"/>
  <c r="T367" i="2" s="1"/>
  <c r="U367" i="2" s="1"/>
  <c r="S368" i="2"/>
  <c r="S369" i="2"/>
  <c r="S370" i="2"/>
  <c r="S371" i="2"/>
  <c r="T371" i="2" s="1"/>
  <c r="U371" i="2" s="1"/>
  <c r="S372" i="2"/>
  <c r="S373" i="2"/>
  <c r="S374" i="2"/>
  <c r="T374" i="2" s="1"/>
  <c r="U374" i="2" s="1"/>
  <c r="S375" i="2"/>
  <c r="T375" i="2" s="1"/>
  <c r="U375" i="2" s="1"/>
  <c r="S376" i="2"/>
  <c r="S377" i="2"/>
  <c r="S378" i="2"/>
  <c r="S379" i="2"/>
  <c r="T379" i="2" s="1"/>
  <c r="U379" i="2" s="1"/>
  <c r="S380" i="2"/>
  <c r="S381" i="2"/>
  <c r="S382" i="2"/>
  <c r="T382" i="2" s="1"/>
  <c r="U382" i="2" s="1"/>
  <c r="S383" i="2"/>
  <c r="T383" i="2" s="1"/>
  <c r="U383" i="2" s="1"/>
  <c r="S384" i="2"/>
  <c r="S385" i="2"/>
  <c r="S386" i="2"/>
  <c r="S387" i="2"/>
  <c r="S388" i="2"/>
  <c r="S389" i="2"/>
  <c r="S390" i="2"/>
  <c r="T390" i="2" s="1"/>
  <c r="U390" i="2" s="1"/>
  <c r="S391" i="2"/>
  <c r="S392" i="2"/>
  <c r="S393" i="2"/>
  <c r="S394" i="2"/>
  <c r="S395" i="2"/>
  <c r="T395" i="2" s="1"/>
  <c r="U395" i="2" s="1"/>
  <c r="S396" i="2"/>
  <c r="S397" i="2"/>
  <c r="S398" i="2"/>
  <c r="S399" i="2"/>
  <c r="T399" i="2" s="1"/>
  <c r="U399" i="2" s="1"/>
  <c r="S400" i="2"/>
  <c r="S401" i="2"/>
  <c r="S402" i="2"/>
  <c r="S403" i="2"/>
  <c r="T403" i="2" s="1"/>
  <c r="U403" i="2" s="1"/>
  <c r="S404" i="2"/>
  <c r="S405" i="2"/>
  <c r="S406" i="2"/>
  <c r="S407" i="2"/>
  <c r="T407" i="2" s="1"/>
  <c r="U407" i="2" s="1"/>
  <c r="S408" i="2"/>
  <c r="S409" i="2"/>
  <c r="S410" i="2"/>
  <c r="S411" i="2"/>
  <c r="T411" i="2" s="1"/>
  <c r="U411" i="2" s="1"/>
  <c r="S412" i="2"/>
  <c r="S413" i="2"/>
  <c r="S414" i="2"/>
  <c r="T414" i="2" s="1"/>
  <c r="U414" i="2" s="1"/>
  <c r="S415" i="2"/>
  <c r="T415" i="2" s="1"/>
  <c r="U415" i="2" s="1"/>
  <c r="S416" i="2"/>
  <c r="S417" i="2"/>
  <c r="S418" i="2"/>
  <c r="S419" i="2"/>
  <c r="T419" i="2" s="1"/>
  <c r="U419" i="2" s="1"/>
  <c r="S420" i="2"/>
  <c r="S421" i="2"/>
  <c r="S422" i="2"/>
  <c r="T422" i="2" s="1"/>
  <c r="U422" i="2" s="1"/>
  <c r="S423" i="2"/>
  <c r="S424" i="2"/>
  <c r="S425" i="2"/>
  <c r="S426" i="2"/>
  <c r="S427" i="2"/>
  <c r="T427" i="2" s="1"/>
  <c r="U427" i="2" s="1"/>
  <c r="S428" i="2"/>
  <c r="S429" i="2"/>
  <c r="S430" i="2"/>
  <c r="S431" i="2"/>
  <c r="T431" i="2" s="1"/>
  <c r="U431" i="2" s="1"/>
  <c r="S432" i="2"/>
  <c r="S433" i="2"/>
  <c r="S434" i="2"/>
  <c r="S435" i="2"/>
  <c r="T435" i="2" s="1"/>
  <c r="U435" i="2" s="1"/>
  <c r="S436" i="2"/>
  <c r="S437" i="2"/>
  <c r="S438" i="2"/>
  <c r="T438" i="2" s="1"/>
  <c r="U438" i="2" s="1"/>
  <c r="S439" i="2"/>
  <c r="T439" i="2" s="1"/>
  <c r="U439" i="2" s="1"/>
  <c r="S440" i="2"/>
  <c r="S441" i="2"/>
  <c r="S442" i="2"/>
  <c r="T442" i="2" s="1"/>
  <c r="U442" i="2" s="1"/>
  <c r="S443" i="2"/>
  <c r="T443" i="2" s="1"/>
  <c r="U443" i="2" s="1"/>
  <c r="S444" i="2"/>
  <c r="S445" i="2"/>
  <c r="S446" i="2"/>
  <c r="T446" i="2" s="1"/>
  <c r="U446" i="2" s="1"/>
  <c r="S447" i="2"/>
  <c r="T447" i="2" s="1"/>
  <c r="U447" i="2" s="1"/>
  <c r="S448" i="2"/>
  <c r="S449" i="2"/>
  <c r="S450" i="2"/>
  <c r="S451" i="2"/>
  <c r="T451" i="2" s="1"/>
  <c r="U451" i="2" s="1"/>
  <c r="S452" i="2"/>
  <c r="S453" i="2"/>
  <c r="S454" i="2"/>
  <c r="T454" i="2" s="1"/>
  <c r="U454" i="2" s="1"/>
  <c r="S455" i="2"/>
  <c r="T455" i="2" s="1"/>
  <c r="U455" i="2" s="1"/>
  <c r="S456" i="2"/>
  <c r="S457" i="2"/>
  <c r="S458" i="2"/>
  <c r="S459" i="2"/>
  <c r="T459" i="2" s="1"/>
  <c r="U459" i="2" s="1"/>
  <c r="S460" i="2"/>
  <c r="S461" i="2"/>
  <c r="S462" i="2"/>
  <c r="S463" i="2"/>
  <c r="T463" i="2" s="1"/>
  <c r="U463" i="2" s="1"/>
  <c r="S464" i="2"/>
  <c r="S465" i="2"/>
  <c r="S466" i="2"/>
  <c r="S467" i="2"/>
  <c r="S468" i="2"/>
  <c r="S469" i="2"/>
  <c r="S470" i="2"/>
  <c r="S471" i="2"/>
  <c r="S472" i="2"/>
  <c r="S473" i="2"/>
  <c r="S474" i="2"/>
  <c r="S475" i="2"/>
  <c r="S476" i="2"/>
  <c r="S477" i="2"/>
  <c r="S478" i="2"/>
  <c r="S479" i="2"/>
  <c r="S480" i="2"/>
  <c r="S481" i="2"/>
  <c r="S482" i="2"/>
  <c r="S483" i="2"/>
  <c r="S484" i="2"/>
  <c r="S485" i="2"/>
  <c r="S486" i="2"/>
  <c r="S487" i="2"/>
  <c r="T487" i="2" s="1"/>
  <c r="U487" i="2" s="1"/>
  <c r="S488" i="2"/>
  <c r="S489" i="2"/>
  <c r="S490" i="2"/>
  <c r="S491" i="2"/>
  <c r="S492" i="2"/>
  <c r="S493" i="2"/>
  <c r="S494" i="2"/>
  <c r="S495" i="2"/>
  <c r="S496" i="2"/>
  <c r="S497" i="2"/>
  <c r="S498" i="2"/>
  <c r="S499" i="2"/>
  <c r="T499" i="2" s="1"/>
  <c r="U499" i="2" s="1"/>
  <c r="S500" i="2"/>
  <c r="S501" i="2"/>
  <c r="S502" i="2"/>
  <c r="S503" i="2"/>
  <c r="T503" i="2" s="1"/>
  <c r="U503" i="2" s="1"/>
  <c r="S504" i="2"/>
  <c r="S505" i="2"/>
  <c r="S506" i="2"/>
  <c r="S507" i="2"/>
  <c r="T507" i="2" s="1"/>
  <c r="U507" i="2" s="1"/>
  <c r="S508" i="2"/>
  <c r="S509" i="2"/>
  <c r="S510" i="2"/>
  <c r="S511" i="2"/>
  <c r="T511" i="2" s="1"/>
  <c r="U511" i="2" s="1"/>
  <c r="S512" i="2"/>
  <c r="S513" i="2"/>
  <c r="S514" i="2"/>
  <c r="S515" i="2"/>
  <c r="T515" i="2" s="1"/>
  <c r="U515" i="2" s="1"/>
  <c r="S516" i="2"/>
  <c r="S517" i="2"/>
  <c r="S518" i="2"/>
  <c r="S519" i="2"/>
  <c r="T519" i="2" s="1"/>
  <c r="U519" i="2" s="1"/>
  <c r="S520" i="2"/>
  <c r="S521" i="2"/>
  <c r="S522" i="2"/>
  <c r="S523" i="2"/>
  <c r="T523" i="2" s="1"/>
  <c r="U523" i="2" s="1"/>
  <c r="S524" i="2"/>
  <c r="S525" i="2"/>
  <c r="T525" i="2" s="1"/>
  <c r="U525" i="2" s="1"/>
  <c r="S526" i="2"/>
  <c r="S527" i="2"/>
  <c r="T527" i="2" s="1"/>
  <c r="U527" i="2" s="1"/>
  <c r="S528" i="2"/>
  <c r="S529" i="2"/>
  <c r="T529" i="2" s="1"/>
  <c r="U529" i="2" s="1"/>
  <c r="S530" i="2"/>
  <c r="S531" i="2"/>
  <c r="T531" i="2" s="1"/>
  <c r="U531" i="2" s="1"/>
  <c r="S532" i="2"/>
  <c r="S533" i="2"/>
  <c r="T533" i="2" s="1"/>
  <c r="U533" i="2" s="1"/>
  <c r="S534" i="2"/>
  <c r="S535" i="2"/>
  <c r="T535" i="2" s="1"/>
  <c r="U535" i="2" s="1"/>
  <c r="S536" i="2"/>
  <c r="S537" i="2"/>
  <c r="T537" i="2" s="1"/>
  <c r="U537" i="2" s="1"/>
  <c r="S538" i="2"/>
  <c r="S539" i="2"/>
  <c r="T539" i="2" s="1"/>
  <c r="U539" i="2" s="1"/>
  <c r="S540" i="2"/>
  <c r="S541" i="2"/>
  <c r="T541" i="2" s="1"/>
  <c r="U541" i="2" s="1"/>
  <c r="S542" i="2"/>
  <c r="S543" i="2"/>
  <c r="T543" i="2" s="1"/>
  <c r="U543" i="2" s="1"/>
  <c r="S544" i="2"/>
  <c r="S545" i="2"/>
  <c r="T545" i="2" s="1"/>
  <c r="U545" i="2" s="1"/>
  <c r="S546" i="2"/>
  <c r="S547" i="2"/>
  <c r="T547" i="2" s="1"/>
  <c r="U547" i="2" s="1"/>
  <c r="S548" i="2"/>
  <c r="S549" i="2"/>
  <c r="T549" i="2" s="1"/>
  <c r="U549" i="2" s="1"/>
  <c r="S550" i="2"/>
  <c r="S551" i="2"/>
  <c r="S552" i="2"/>
  <c r="S553" i="2"/>
  <c r="T553" i="2" s="1"/>
  <c r="U553" i="2" s="1"/>
  <c r="S554" i="2"/>
  <c r="S555" i="2"/>
  <c r="S556" i="2"/>
  <c r="S557" i="2"/>
  <c r="S558" i="2"/>
  <c r="S559" i="2"/>
  <c r="T559" i="2" s="1"/>
  <c r="U559" i="2" s="1"/>
  <c r="S560" i="2"/>
  <c r="S561" i="2"/>
  <c r="S562" i="2"/>
  <c r="S563" i="2"/>
  <c r="T563" i="2" s="1"/>
  <c r="U563" i="2" s="1"/>
  <c r="S564" i="2"/>
  <c r="S565" i="2"/>
  <c r="S566" i="2"/>
  <c r="S567" i="2"/>
  <c r="T567" i="2" s="1"/>
  <c r="U567" i="2" s="1"/>
  <c r="S568" i="2"/>
  <c r="S569" i="2"/>
  <c r="S570" i="2"/>
  <c r="S571" i="2"/>
  <c r="S572" i="2"/>
  <c r="S573" i="2"/>
  <c r="T573" i="2" s="1"/>
  <c r="U573" i="2" s="1"/>
  <c r="S574" i="2"/>
  <c r="S575" i="2"/>
  <c r="T575" i="2" s="1"/>
  <c r="U575" i="2" s="1"/>
  <c r="S576" i="2"/>
  <c r="S577" i="2"/>
  <c r="T577" i="2" s="1"/>
  <c r="U577" i="2" s="1"/>
  <c r="S578" i="2"/>
  <c r="S579" i="2"/>
  <c r="T579" i="2" s="1"/>
  <c r="U579" i="2" s="1"/>
  <c r="S580" i="2"/>
  <c r="S581" i="2"/>
  <c r="T581" i="2" s="1"/>
  <c r="U581" i="2" s="1"/>
  <c r="S582" i="2"/>
  <c r="S583" i="2"/>
  <c r="T583" i="2" s="1"/>
  <c r="U583" i="2" s="1"/>
  <c r="S584" i="2"/>
  <c r="S585" i="2"/>
  <c r="T585" i="2" s="1"/>
  <c r="U585" i="2" s="1"/>
  <c r="S586" i="2"/>
  <c r="S587" i="2"/>
  <c r="T587" i="2" s="1"/>
  <c r="U587" i="2" s="1"/>
  <c r="S588" i="2"/>
  <c r="S589" i="2"/>
  <c r="T589" i="2" s="1"/>
  <c r="U589" i="2" s="1"/>
  <c r="S590" i="2"/>
  <c r="S591" i="2"/>
  <c r="S592" i="2"/>
  <c r="S593" i="2"/>
  <c r="T593" i="2" s="1"/>
  <c r="U593" i="2" s="1"/>
  <c r="S594" i="2"/>
  <c r="S595" i="2"/>
  <c r="T595" i="2" s="1"/>
  <c r="U595" i="2" s="1"/>
  <c r="S596" i="2"/>
  <c r="S597" i="2"/>
  <c r="S598" i="2"/>
  <c r="S599" i="2"/>
  <c r="S600" i="2"/>
  <c r="S601" i="2"/>
  <c r="S602" i="2"/>
  <c r="S603" i="2"/>
  <c r="S604" i="2"/>
  <c r="S605" i="2"/>
  <c r="T605" i="2" s="1"/>
  <c r="U605" i="2" s="1"/>
  <c r="S606" i="2"/>
  <c r="S607" i="2"/>
  <c r="S608" i="2"/>
  <c r="S609" i="2"/>
  <c r="T609" i="2" s="1"/>
  <c r="U609" i="2" s="1"/>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940" i="2"/>
  <c r="S941" i="2"/>
  <c r="S942" i="2"/>
  <c r="S943"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07" i="2"/>
  <c r="S1408" i="2"/>
  <c r="S1409" i="2"/>
  <c r="S1410" i="2"/>
  <c r="S1411" i="2"/>
  <c r="S1412" i="2"/>
  <c r="S1413" i="2"/>
  <c r="S1414" i="2"/>
  <c r="S1415" i="2"/>
  <c r="S1416" i="2"/>
  <c r="S1417" i="2"/>
  <c r="S1418" i="2"/>
  <c r="S1419" i="2"/>
  <c r="S1420" i="2"/>
  <c r="S1421" i="2"/>
  <c r="S1422" i="2"/>
  <c r="S1423" i="2"/>
  <c r="S1424" i="2"/>
  <c r="S1425" i="2"/>
  <c r="S1426" i="2"/>
  <c r="S1427" i="2"/>
  <c r="S1428" i="2"/>
  <c r="S1429" i="2"/>
  <c r="S1430" i="2"/>
  <c r="S1431" i="2"/>
  <c r="S1432" i="2"/>
  <c r="S1433" i="2"/>
  <c r="S1434" i="2"/>
  <c r="S1435" i="2"/>
  <c r="S1436" i="2"/>
  <c r="S1437" i="2"/>
  <c r="S1438" i="2"/>
  <c r="S1439" i="2"/>
  <c r="S1440"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64" i="2"/>
  <c r="S1465" i="2"/>
  <c r="S1466" i="2"/>
  <c r="S1467" i="2"/>
  <c r="S1468" i="2"/>
  <c r="S1469" i="2"/>
  <c r="S1470" i="2"/>
  <c r="S1471" i="2"/>
  <c r="S1472" i="2"/>
  <c r="S1473" i="2"/>
  <c r="S1474" i="2"/>
  <c r="S1475" i="2"/>
  <c r="S1476" i="2"/>
  <c r="S1477" i="2"/>
  <c r="S1478" i="2"/>
  <c r="S1479" i="2"/>
  <c r="S1480" i="2"/>
  <c r="S1481" i="2"/>
  <c r="S1482" i="2"/>
  <c r="S1483" i="2"/>
  <c r="S1484" i="2"/>
  <c r="S1485" i="2"/>
  <c r="S1486" i="2"/>
  <c r="S1487" i="2"/>
  <c r="S1488" i="2"/>
  <c r="S1489" i="2"/>
  <c r="S1490" i="2"/>
  <c r="S1491" i="2"/>
  <c r="S1492" i="2"/>
  <c r="S1493" i="2"/>
  <c r="S1494" i="2"/>
  <c r="S1495" i="2"/>
  <c r="S1496" i="2"/>
  <c r="S1497" i="2"/>
  <c r="S1498" i="2"/>
  <c r="S1499" i="2"/>
  <c r="S1500" i="2"/>
  <c r="S1501" i="2"/>
  <c r="S1502" i="2"/>
  <c r="S1503" i="2"/>
  <c r="S1504" i="2"/>
  <c r="S1505" i="2"/>
  <c r="S1506" i="2"/>
  <c r="S1507" i="2"/>
  <c r="S1508" i="2"/>
  <c r="S1509" i="2"/>
  <c r="S1510" i="2"/>
  <c r="S1511" i="2"/>
  <c r="S1512" i="2"/>
  <c r="S1513" i="2"/>
  <c r="S1514" i="2"/>
  <c r="S1515" i="2"/>
  <c r="S1516" i="2"/>
  <c r="S1517" i="2"/>
  <c r="S1518" i="2"/>
  <c r="S1519" i="2"/>
  <c r="S1520" i="2"/>
  <c r="S1521" i="2"/>
  <c r="S1522" i="2"/>
  <c r="S1523" i="2"/>
  <c r="S1524" i="2"/>
  <c r="S1525" i="2"/>
  <c r="S1526"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97" i="2"/>
  <c r="Z98" i="2"/>
  <c r="Z99" i="2"/>
  <c r="Z100" i="2"/>
  <c r="Z101" i="2"/>
  <c r="Z102" i="2"/>
  <c r="Z103" i="2"/>
  <c r="Z104" i="2"/>
  <c r="Z105" i="2"/>
  <c r="Z106" i="2"/>
  <c r="Z107" i="2"/>
  <c r="Z108" i="2"/>
  <c r="Z109" i="2"/>
  <c r="Z110" i="2"/>
  <c r="Z111" i="2"/>
  <c r="Z112" i="2"/>
  <c r="Z113" i="2"/>
  <c r="Z114" i="2"/>
  <c r="Z115" i="2"/>
  <c r="Z116" i="2"/>
  <c r="Z117" i="2"/>
  <c r="Z118" i="2"/>
  <c r="Z119" i="2"/>
  <c r="Z120" i="2"/>
  <c r="Z121" i="2"/>
  <c r="Z122" i="2"/>
  <c r="Z123" i="2"/>
  <c r="Z124" i="2"/>
  <c r="Z125" i="2"/>
  <c r="Z126" i="2"/>
  <c r="Z127" i="2"/>
  <c r="Z128" i="2"/>
  <c r="Z129" i="2"/>
  <c r="Z130" i="2"/>
  <c r="Z131" i="2"/>
  <c r="Z132" i="2"/>
  <c r="Z133" i="2"/>
  <c r="Z134" i="2"/>
  <c r="Z135" i="2"/>
  <c r="Z136" i="2"/>
  <c r="Z137" i="2"/>
  <c r="Z138" i="2"/>
  <c r="Z139" i="2"/>
  <c r="Z140" i="2"/>
  <c r="Z141" i="2"/>
  <c r="Z142" i="2"/>
  <c r="Z143" i="2"/>
  <c r="Z144" i="2"/>
  <c r="Z145" i="2"/>
  <c r="Z146" i="2"/>
  <c r="Z147" i="2"/>
  <c r="Z148" i="2"/>
  <c r="Z149" i="2"/>
  <c r="Z150" i="2"/>
  <c r="Z151" i="2"/>
  <c r="Z152" i="2"/>
  <c r="Z153" i="2"/>
  <c r="Z154" i="2"/>
  <c r="Z155" i="2"/>
  <c r="Z156" i="2"/>
  <c r="Z157" i="2"/>
  <c r="Z158" i="2"/>
  <c r="Z159" i="2"/>
  <c r="Z160" i="2"/>
  <c r="Z161" i="2"/>
  <c r="Z162" i="2"/>
  <c r="Z163" i="2"/>
  <c r="Z164" i="2"/>
  <c r="Z165" i="2"/>
  <c r="Z166" i="2"/>
  <c r="Z167" i="2"/>
  <c r="Z168" i="2"/>
  <c r="Z169" i="2"/>
  <c r="Z170" i="2"/>
  <c r="Z171" i="2"/>
  <c r="Z172" i="2"/>
  <c r="Z173" i="2"/>
  <c r="Z174" i="2"/>
  <c r="Z175" i="2"/>
  <c r="Z176" i="2"/>
  <c r="Z177" i="2"/>
  <c r="Z178" i="2"/>
  <c r="Z179" i="2"/>
  <c r="Z180" i="2"/>
  <c r="Z181" i="2"/>
  <c r="Z182" i="2"/>
  <c r="Z183" i="2"/>
  <c r="Z184" i="2"/>
  <c r="Z185" i="2"/>
  <c r="Z186" i="2"/>
  <c r="Z187" i="2"/>
  <c r="Z188" i="2"/>
  <c r="Z189" i="2"/>
  <c r="Z190" i="2"/>
  <c r="Z191" i="2"/>
  <c r="Z192" i="2"/>
  <c r="Z193" i="2"/>
  <c r="Z194" i="2"/>
  <c r="Z195" i="2"/>
  <c r="Z196" i="2"/>
  <c r="Z197" i="2"/>
  <c r="Z198" i="2"/>
  <c r="Z199" i="2"/>
  <c r="Z200" i="2"/>
  <c r="Z201" i="2"/>
  <c r="Z202" i="2"/>
  <c r="Z203" i="2"/>
  <c r="Z204" i="2"/>
  <c r="Z205" i="2"/>
  <c r="Z206" i="2"/>
  <c r="Z207" i="2"/>
  <c r="Z208" i="2"/>
  <c r="Z209" i="2"/>
  <c r="Z210" i="2"/>
  <c r="Z211" i="2"/>
  <c r="Z212" i="2"/>
  <c r="Z213" i="2"/>
  <c r="Z214" i="2"/>
  <c r="Z215" i="2"/>
  <c r="Z216" i="2"/>
  <c r="Z217" i="2"/>
  <c r="Z218" i="2"/>
  <c r="Z219" i="2"/>
  <c r="Z220" i="2"/>
  <c r="Z221" i="2"/>
  <c r="Z222" i="2"/>
  <c r="Z223" i="2"/>
  <c r="Z224" i="2"/>
  <c r="Z225" i="2"/>
  <c r="Z226" i="2"/>
  <c r="Z227" i="2"/>
  <c r="Z228" i="2"/>
  <c r="Z229" i="2"/>
  <c r="Z230" i="2"/>
  <c r="Z231" i="2"/>
  <c r="Z232" i="2"/>
  <c r="Z233" i="2"/>
  <c r="Z234" i="2"/>
  <c r="Z235" i="2"/>
  <c r="Z236" i="2"/>
  <c r="Z237" i="2"/>
  <c r="Z238" i="2"/>
  <c r="Z239" i="2"/>
  <c r="Z240" i="2"/>
  <c r="Z241" i="2"/>
  <c r="Z242" i="2"/>
  <c r="Z243" i="2"/>
  <c r="Z244" i="2"/>
  <c r="Z245" i="2"/>
  <c r="Z246" i="2"/>
  <c r="Z247" i="2"/>
  <c r="Z248" i="2"/>
  <c r="Z249" i="2"/>
  <c r="Z250" i="2"/>
  <c r="Z251" i="2"/>
  <c r="Z252" i="2"/>
  <c r="Z253" i="2"/>
  <c r="Z254" i="2"/>
  <c r="Z255" i="2"/>
  <c r="Z256" i="2"/>
  <c r="Z257" i="2"/>
  <c r="Z258" i="2"/>
  <c r="Z259" i="2"/>
  <c r="Z260" i="2"/>
  <c r="Z261" i="2"/>
  <c r="Z262" i="2"/>
  <c r="Z263" i="2"/>
  <c r="Z264" i="2"/>
  <c r="Z265" i="2"/>
  <c r="Z266" i="2"/>
  <c r="Z267" i="2"/>
  <c r="Z268" i="2"/>
  <c r="Z269" i="2"/>
  <c r="Z270" i="2"/>
  <c r="Z271" i="2"/>
  <c r="Z272" i="2"/>
  <c r="Z273" i="2"/>
  <c r="Z274" i="2"/>
  <c r="Z275" i="2"/>
  <c r="Z276" i="2"/>
  <c r="Z277" i="2"/>
  <c r="Z278" i="2"/>
  <c r="Z279" i="2"/>
  <c r="Z280" i="2"/>
  <c r="Z281" i="2"/>
  <c r="Z282" i="2"/>
  <c r="Z283" i="2"/>
  <c r="Z284" i="2"/>
  <c r="Z285" i="2"/>
  <c r="Z286" i="2"/>
  <c r="Z287" i="2"/>
  <c r="Z288" i="2"/>
  <c r="Z289" i="2"/>
  <c r="Z290" i="2"/>
  <c r="Z291" i="2"/>
  <c r="Z292" i="2"/>
  <c r="Z293" i="2"/>
  <c r="Z294" i="2"/>
  <c r="Z295" i="2"/>
  <c r="Z296" i="2"/>
  <c r="Z297" i="2"/>
  <c r="Z298" i="2"/>
  <c r="Z299" i="2"/>
  <c r="Z300" i="2"/>
  <c r="Z301" i="2"/>
  <c r="Z302" i="2"/>
  <c r="Z303" i="2"/>
  <c r="Z304" i="2"/>
  <c r="Z305" i="2"/>
  <c r="Z306" i="2"/>
  <c r="Z307" i="2"/>
  <c r="Z308" i="2"/>
  <c r="Z309" i="2"/>
  <c r="Z310" i="2"/>
  <c r="Z311" i="2"/>
  <c r="Z312" i="2"/>
  <c r="Z313" i="2"/>
  <c r="Z314" i="2"/>
  <c r="Z315" i="2"/>
  <c r="Z316" i="2"/>
  <c r="Z317" i="2"/>
  <c r="Z318" i="2"/>
  <c r="Z319" i="2"/>
  <c r="Z320" i="2"/>
  <c r="Z321" i="2"/>
  <c r="Z322" i="2"/>
  <c r="Z323" i="2"/>
  <c r="Z324" i="2"/>
  <c r="Z325" i="2"/>
  <c r="Z326" i="2"/>
  <c r="Z327" i="2"/>
  <c r="Z328" i="2"/>
  <c r="Z329" i="2"/>
  <c r="Z330" i="2"/>
  <c r="Z331" i="2"/>
  <c r="Z332" i="2"/>
  <c r="Z333" i="2"/>
  <c r="Z334" i="2"/>
  <c r="Z335" i="2"/>
  <c r="Z336" i="2"/>
  <c r="Z337" i="2"/>
  <c r="Z338" i="2"/>
  <c r="Z339" i="2"/>
  <c r="Z340" i="2"/>
  <c r="Z341" i="2"/>
  <c r="Z342" i="2"/>
  <c r="Z343" i="2"/>
  <c r="Z344" i="2"/>
  <c r="Z345" i="2"/>
  <c r="Z346" i="2"/>
  <c r="Z347" i="2"/>
  <c r="Z348" i="2"/>
  <c r="Z349" i="2"/>
  <c r="Z350" i="2"/>
  <c r="Z351" i="2"/>
  <c r="Z352" i="2"/>
  <c r="Z353" i="2"/>
  <c r="Z354" i="2"/>
  <c r="Z355" i="2"/>
  <c r="Z356" i="2"/>
  <c r="Z357" i="2"/>
  <c r="Z358" i="2"/>
  <c r="Z359" i="2"/>
  <c r="Z360" i="2"/>
  <c r="Z361" i="2"/>
  <c r="Z362" i="2"/>
  <c r="Z363" i="2"/>
  <c r="Z364" i="2"/>
  <c r="Z365" i="2"/>
  <c r="Z366" i="2"/>
  <c r="Z367" i="2"/>
  <c r="Z368" i="2"/>
  <c r="Z369" i="2"/>
  <c r="Z370" i="2"/>
  <c r="Z371" i="2"/>
  <c r="Z372" i="2"/>
  <c r="Z373" i="2"/>
  <c r="Z374" i="2"/>
  <c r="Z375" i="2"/>
  <c r="Z376" i="2"/>
  <c r="Z377" i="2"/>
  <c r="Z378" i="2"/>
  <c r="Z379" i="2"/>
  <c r="Z380" i="2"/>
  <c r="Z381" i="2"/>
  <c r="Z382" i="2"/>
  <c r="Z383" i="2"/>
  <c r="Z384" i="2"/>
  <c r="Z385" i="2"/>
  <c r="Z386" i="2"/>
  <c r="Z387" i="2"/>
  <c r="Z388" i="2"/>
  <c r="Z389" i="2"/>
  <c r="Z390" i="2"/>
  <c r="Z391" i="2"/>
  <c r="Z392" i="2"/>
  <c r="Z393" i="2"/>
  <c r="Z394" i="2"/>
  <c r="Z395" i="2"/>
  <c r="Z396" i="2"/>
  <c r="Z397" i="2"/>
  <c r="Z398" i="2"/>
  <c r="Z399" i="2"/>
  <c r="Z400" i="2"/>
  <c r="Z401" i="2"/>
  <c r="Z402" i="2"/>
  <c r="Z403" i="2"/>
  <c r="Z404" i="2"/>
  <c r="Z405" i="2"/>
  <c r="Z406" i="2"/>
  <c r="Z407" i="2"/>
  <c r="Z408" i="2"/>
  <c r="Z409" i="2"/>
  <c r="Z410" i="2"/>
  <c r="Z411" i="2"/>
  <c r="Z412" i="2"/>
  <c r="Z413" i="2"/>
  <c r="Z414" i="2"/>
  <c r="Z415" i="2"/>
  <c r="Z416" i="2"/>
  <c r="Z417" i="2"/>
  <c r="Z418" i="2"/>
  <c r="Z419" i="2"/>
  <c r="Z420" i="2"/>
  <c r="Z421" i="2"/>
  <c r="Z422" i="2"/>
  <c r="Z423" i="2"/>
  <c r="Z424" i="2"/>
  <c r="Z425" i="2"/>
  <c r="Z426" i="2"/>
  <c r="Z427" i="2"/>
  <c r="Z428" i="2"/>
  <c r="Z429" i="2"/>
  <c r="Z430" i="2"/>
  <c r="Z431" i="2"/>
  <c r="Z432" i="2"/>
  <c r="Z433" i="2"/>
  <c r="Z434" i="2"/>
  <c r="Z435" i="2"/>
  <c r="Z436" i="2"/>
  <c r="Z437" i="2"/>
  <c r="Z438" i="2"/>
  <c r="Z439" i="2"/>
  <c r="Z440" i="2"/>
  <c r="Z441" i="2"/>
  <c r="Z442" i="2"/>
  <c r="Z443" i="2"/>
  <c r="Z444" i="2"/>
  <c r="Z445" i="2"/>
  <c r="Z446" i="2"/>
  <c r="Z447" i="2"/>
  <c r="Z448" i="2"/>
  <c r="Z449" i="2"/>
  <c r="Z450" i="2"/>
  <c r="Z451" i="2"/>
  <c r="Z452" i="2"/>
  <c r="Z453" i="2"/>
  <c r="Z454" i="2"/>
  <c r="Z455" i="2"/>
  <c r="Z456" i="2"/>
  <c r="Z457" i="2"/>
  <c r="Z458" i="2"/>
  <c r="Z459" i="2"/>
  <c r="Z460" i="2"/>
  <c r="Z461" i="2"/>
  <c r="Z462" i="2"/>
  <c r="Z463" i="2"/>
  <c r="Z464" i="2"/>
  <c r="Z465" i="2"/>
  <c r="Z466" i="2"/>
  <c r="Z467" i="2"/>
  <c r="Z468" i="2"/>
  <c r="Z469" i="2"/>
  <c r="Z470" i="2"/>
  <c r="Z471" i="2"/>
  <c r="Z472" i="2"/>
  <c r="Z473" i="2"/>
  <c r="Z474" i="2"/>
  <c r="Z475" i="2"/>
  <c r="Z476" i="2"/>
  <c r="Z477" i="2"/>
  <c r="Z478" i="2"/>
  <c r="Z479" i="2"/>
  <c r="Z480" i="2"/>
  <c r="Z481" i="2"/>
  <c r="Z482" i="2"/>
  <c r="Z483" i="2"/>
  <c r="Z484" i="2"/>
  <c r="Z485" i="2"/>
  <c r="Z486" i="2"/>
  <c r="Z487" i="2"/>
  <c r="Z488" i="2"/>
  <c r="Z489" i="2"/>
  <c r="Z490" i="2"/>
  <c r="Z491" i="2"/>
  <c r="Z492" i="2"/>
  <c r="Z493" i="2"/>
  <c r="Z494" i="2"/>
  <c r="Z495" i="2"/>
  <c r="Z496" i="2"/>
  <c r="Z497" i="2"/>
  <c r="Z498" i="2"/>
  <c r="Z499" i="2"/>
  <c r="Z500" i="2"/>
  <c r="Z501" i="2"/>
  <c r="Z502" i="2"/>
  <c r="Z503" i="2"/>
  <c r="Z504" i="2"/>
  <c r="Z505" i="2"/>
  <c r="Z506" i="2"/>
  <c r="Z507" i="2"/>
  <c r="Z508" i="2"/>
  <c r="Z509" i="2"/>
  <c r="Z510" i="2"/>
  <c r="Z511" i="2"/>
  <c r="Z512" i="2"/>
  <c r="Z513" i="2"/>
  <c r="Z514" i="2"/>
  <c r="Z515" i="2"/>
  <c r="Z516" i="2"/>
  <c r="Z517" i="2"/>
  <c r="Z518" i="2"/>
  <c r="Z519" i="2"/>
  <c r="Z520" i="2"/>
  <c r="Z521" i="2"/>
  <c r="Z522" i="2"/>
  <c r="Z523" i="2"/>
  <c r="Z524" i="2"/>
  <c r="Z525" i="2"/>
  <c r="Z526" i="2"/>
  <c r="Z527" i="2"/>
  <c r="Z528" i="2"/>
  <c r="Z529" i="2"/>
  <c r="Z530" i="2"/>
  <c r="Z531" i="2"/>
  <c r="Z532" i="2"/>
  <c r="Z533" i="2"/>
  <c r="Z534" i="2"/>
  <c r="Z535" i="2"/>
  <c r="Z536" i="2"/>
  <c r="Z537" i="2"/>
  <c r="Z538" i="2"/>
  <c r="Z539" i="2"/>
  <c r="Z540" i="2"/>
  <c r="Z541" i="2"/>
  <c r="Z542" i="2"/>
  <c r="Z543" i="2"/>
  <c r="Z544" i="2"/>
  <c r="Z545" i="2"/>
  <c r="Z546" i="2"/>
  <c r="Z547" i="2"/>
  <c r="Z548" i="2"/>
  <c r="Z549" i="2"/>
  <c r="Z550" i="2"/>
  <c r="Z551" i="2"/>
  <c r="Z552" i="2"/>
  <c r="Z553" i="2"/>
  <c r="Z554" i="2"/>
  <c r="Z555" i="2"/>
  <c r="Z556" i="2"/>
  <c r="Z557" i="2"/>
  <c r="Z558" i="2"/>
  <c r="Z559" i="2"/>
  <c r="Z560" i="2"/>
  <c r="Z561" i="2"/>
  <c r="Z562" i="2"/>
  <c r="Z563" i="2"/>
  <c r="Z564" i="2"/>
  <c r="Z565" i="2"/>
  <c r="Z566" i="2"/>
  <c r="Z567" i="2"/>
  <c r="Z568" i="2"/>
  <c r="Z569" i="2"/>
  <c r="Z570" i="2"/>
  <c r="Z571" i="2"/>
  <c r="Z572" i="2"/>
  <c r="Z573" i="2"/>
  <c r="Z574" i="2"/>
  <c r="Z575" i="2"/>
  <c r="Z576" i="2"/>
  <c r="Z577" i="2"/>
  <c r="Z578" i="2"/>
  <c r="Z579" i="2"/>
  <c r="Z580" i="2"/>
  <c r="Z581" i="2"/>
  <c r="Z582" i="2"/>
  <c r="Z583" i="2"/>
  <c r="Z584" i="2"/>
  <c r="Z585" i="2"/>
  <c r="Z586" i="2"/>
  <c r="Z587" i="2"/>
  <c r="Z588" i="2"/>
  <c r="Z589" i="2"/>
  <c r="Z590" i="2"/>
  <c r="Z591" i="2"/>
  <c r="Z592" i="2"/>
  <c r="Z593" i="2"/>
  <c r="Z594" i="2"/>
  <c r="Z595" i="2"/>
  <c r="Z596" i="2"/>
  <c r="Z597" i="2"/>
  <c r="Z598" i="2"/>
  <c r="Z599" i="2"/>
  <c r="Z600" i="2"/>
  <c r="Z601" i="2"/>
  <c r="Z602" i="2"/>
  <c r="Z603" i="2"/>
  <c r="Z604" i="2"/>
  <c r="Z605" i="2"/>
  <c r="Z606" i="2"/>
  <c r="Z607" i="2"/>
  <c r="Z608" i="2"/>
  <c r="Z609" i="2"/>
  <c r="Z610" i="2"/>
  <c r="Z611" i="2"/>
  <c r="Z612" i="2"/>
  <c r="Z613" i="2"/>
  <c r="Z614" i="2"/>
  <c r="Z615" i="2"/>
  <c r="Z616" i="2"/>
  <c r="Z617" i="2"/>
  <c r="Z618" i="2"/>
  <c r="Z619" i="2"/>
  <c r="Z620" i="2"/>
  <c r="Z621" i="2"/>
  <c r="Z622" i="2"/>
  <c r="Z623" i="2"/>
  <c r="Z624" i="2"/>
  <c r="Z625" i="2"/>
  <c r="Z626" i="2"/>
  <c r="Z627" i="2"/>
  <c r="Z628" i="2"/>
  <c r="Z629" i="2"/>
  <c r="Z630" i="2"/>
  <c r="Z631" i="2"/>
  <c r="Z632" i="2"/>
  <c r="Z633" i="2"/>
  <c r="Z634" i="2"/>
  <c r="Z635" i="2"/>
  <c r="Z636" i="2"/>
  <c r="Z637" i="2"/>
  <c r="Z638" i="2"/>
  <c r="Z639" i="2"/>
  <c r="Z640" i="2"/>
  <c r="Z641" i="2"/>
  <c r="Z642" i="2"/>
  <c r="Z643" i="2"/>
  <c r="Z644" i="2"/>
  <c r="Z645" i="2"/>
  <c r="Z646" i="2"/>
  <c r="Z647" i="2"/>
  <c r="Z648" i="2"/>
  <c r="Z649" i="2"/>
  <c r="Z650" i="2"/>
  <c r="Z651" i="2"/>
  <c r="Z652" i="2"/>
  <c r="Z653" i="2"/>
  <c r="Z654" i="2"/>
  <c r="Z655" i="2"/>
  <c r="Z656" i="2"/>
  <c r="Z657" i="2"/>
  <c r="Z658" i="2"/>
  <c r="Z659" i="2"/>
  <c r="Z660" i="2"/>
  <c r="Z661" i="2"/>
  <c r="Z662" i="2"/>
  <c r="Z663" i="2"/>
  <c r="Z664" i="2"/>
  <c r="Z665" i="2"/>
  <c r="Z666" i="2"/>
  <c r="Z667" i="2"/>
  <c r="Z668" i="2"/>
  <c r="Z669" i="2"/>
  <c r="Z670" i="2"/>
  <c r="Z671" i="2"/>
  <c r="Z672" i="2"/>
  <c r="Z673" i="2"/>
  <c r="Z674" i="2"/>
  <c r="Z675" i="2"/>
  <c r="Z676" i="2"/>
  <c r="Z677" i="2"/>
  <c r="Z678" i="2"/>
  <c r="Z679" i="2"/>
  <c r="Z680" i="2"/>
  <c r="Z681" i="2"/>
  <c r="Z682" i="2"/>
  <c r="Z683" i="2"/>
  <c r="Z684" i="2"/>
  <c r="Z685" i="2"/>
  <c r="Z686" i="2"/>
  <c r="Z687" i="2"/>
  <c r="Z688" i="2"/>
  <c r="Z689" i="2"/>
  <c r="Z690" i="2"/>
  <c r="Z691" i="2"/>
  <c r="Z692" i="2"/>
  <c r="Z693" i="2"/>
  <c r="Z694" i="2"/>
  <c r="Z695" i="2"/>
  <c r="Z696" i="2"/>
  <c r="Z697" i="2"/>
  <c r="Z698" i="2"/>
  <c r="Z699" i="2"/>
  <c r="Z700" i="2"/>
  <c r="Z701" i="2"/>
  <c r="Z702" i="2"/>
  <c r="Z703" i="2"/>
  <c r="Z704" i="2"/>
  <c r="Z705" i="2"/>
  <c r="Z706" i="2"/>
  <c r="Z707" i="2"/>
  <c r="Z708" i="2"/>
  <c r="Z709" i="2"/>
  <c r="Z710" i="2"/>
  <c r="Z711" i="2"/>
  <c r="Z712" i="2"/>
  <c r="Z713" i="2"/>
  <c r="Z714" i="2"/>
  <c r="Z715" i="2"/>
  <c r="Z716" i="2"/>
  <c r="Z717" i="2"/>
  <c r="Z718" i="2"/>
  <c r="Z719" i="2"/>
  <c r="Z720" i="2"/>
  <c r="Z721" i="2"/>
  <c r="Z722" i="2"/>
  <c r="Z723" i="2"/>
  <c r="Z724" i="2"/>
  <c r="Z725" i="2"/>
  <c r="Z726" i="2"/>
  <c r="Z727" i="2"/>
  <c r="Z728" i="2"/>
  <c r="Z729" i="2"/>
  <c r="Z730" i="2"/>
  <c r="Z731" i="2"/>
  <c r="Z732" i="2"/>
  <c r="Z733" i="2"/>
  <c r="Z734" i="2"/>
  <c r="Z735" i="2"/>
  <c r="Z736" i="2"/>
  <c r="Z737" i="2"/>
  <c r="Z738" i="2"/>
  <c r="Z739" i="2"/>
  <c r="Z740" i="2"/>
  <c r="Z741" i="2"/>
  <c r="Z742" i="2"/>
  <c r="Z743" i="2"/>
  <c r="Z744" i="2"/>
  <c r="Z745" i="2"/>
  <c r="Z746" i="2"/>
  <c r="Z747" i="2"/>
  <c r="Z748" i="2"/>
  <c r="Z749" i="2"/>
  <c r="Z750" i="2"/>
  <c r="Z751" i="2"/>
  <c r="Z752" i="2"/>
  <c r="Z753" i="2"/>
  <c r="Z754" i="2"/>
  <c r="Z755" i="2"/>
  <c r="Z756" i="2"/>
  <c r="Z757" i="2"/>
  <c r="Z758" i="2"/>
  <c r="Z759" i="2"/>
  <c r="Z760" i="2"/>
  <c r="Z761" i="2"/>
  <c r="Z762" i="2"/>
  <c r="Z763" i="2"/>
  <c r="Z764" i="2"/>
  <c r="Z765" i="2"/>
  <c r="Z766" i="2"/>
  <c r="Z767" i="2"/>
  <c r="Z768" i="2"/>
  <c r="Z769" i="2"/>
  <c r="Z770" i="2"/>
  <c r="Z771" i="2"/>
  <c r="Z772" i="2"/>
  <c r="Z773" i="2"/>
  <c r="Z774" i="2"/>
  <c r="Z775" i="2"/>
  <c r="Z776" i="2"/>
  <c r="Z777" i="2"/>
  <c r="Z778" i="2"/>
  <c r="Z779" i="2"/>
  <c r="Z780" i="2"/>
  <c r="Z781" i="2"/>
  <c r="Z782" i="2"/>
  <c r="Z783" i="2"/>
  <c r="Z784" i="2"/>
  <c r="Z785" i="2"/>
  <c r="Z786" i="2"/>
  <c r="Z787" i="2"/>
  <c r="Z788" i="2"/>
  <c r="Z789" i="2"/>
  <c r="Z790" i="2"/>
  <c r="Z791" i="2"/>
  <c r="Z792" i="2"/>
  <c r="Z793" i="2"/>
  <c r="Z794" i="2"/>
  <c r="Z795" i="2"/>
  <c r="Z796" i="2"/>
  <c r="Z797" i="2"/>
  <c r="Z798" i="2"/>
  <c r="Z799" i="2"/>
  <c r="Z800" i="2"/>
  <c r="Z801" i="2"/>
  <c r="Z802" i="2"/>
  <c r="Z803" i="2"/>
  <c r="Z804" i="2"/>
  <c r="Z805" i="2"/>
  <c r="Z806" i="2"/>
  <c r="Z807" i="2"/>
  <c r="Z808" i="2"/>
  <c r="Z809" i="2"/>
  <c r="Z810" i="2"/>
  <c r="Z811" i="2"/>
  <c r="Z812" i="2"/>
  <c r="Z813" i="2"/>
  <c r="Z814" i="2"/>
  <c r="Z815" i="2"/>
  <c r="Z816" i="2"/>
  <c r="Z817" i="2"/>
  <c r="Z818" i="2"/>
  <c r="Z819" i="2"/>
  <c r="Z820" i="2"/>
  <c r="Z821" i="2"/>
  <c r="Z822" i="2"/>
  <c r="Z823" i="2"/>
  <c r="Z824" i="2"/>
  <c r="Z825" i="2"/>
  <c r="Z826" i="2"/>
  <c r="Z827" i="2"/>
  <c r="Z828" i="2"/>
  <c r="Z829" i="2"/>
  <c r="Z830" i="2"/>
  <c r="Z831" i="2"/>
  <c r="Z832" i="2"/>
  <c r="Z833" i="2"/>
  <c r="Z834" i="2"/>
  <c r="Z835" i="2"/>
  <c r="Z836" i="2"/>
  <c r="Z837" i="2"/>
  <c r="Z838" i="2"/>
  <c r="Z839" i="2"/>
  <c r="Z840" i="2"/>
  <c r="Z841" i="2"/>
  <c r="Z842" i="2"/>
  <c r="Z843" i="2"/>
  <c r="Z844" i="2"/>
  <c r="Z845" i="2"/>
  <c r="Z846" i="2"/>
  <c r="Z847" i="2"/>
  <c r="Z848" i="2"/>
  <c r="Z849" i="2"/>
  <c r="Z850" i="2"/>
  <c r="Z851" i="2"/>
  <c r="Z852" i="2"/>
  <c r="Z853" i="2"/>
  <c r="Z854" i="2"/>
  <c r="Z855" i="2"/>
  <c r="Z856" i="2"/>
  <c r="Z857" i="2"/>
  <c r="Z858" i="2"/>
  <c r="Z859" i="2"/>
  <c r="Z860" i="2"/>
  <c r="Z861" i="2"/>
  <c r="Z862" i="2"/>
  <c r="Z863" i="2"/>
  <c r="Z864" i="2"/>
  <c r="Z865" i="2"/>
  <c r="Z866" i="2"/>
  <c r="Z867" i="2"/>
  <c r="Z868" i="2"/>
  <c r="Z869" i="2"/>
  <c r="Z870" i="2"/>
  <c r="Z871" i="2"/>
  <c r="Z872" i="2"/>
  <c r="Z873" i="2"/>
  <c r="Z874" i="2"/>
  <c r="Z875" i="2"/>
  <c r="Z876" i="2"/>
  <c r="Z877" i="2"/>
  <c r="Z878" i="2"/>
  <c r="Z879" i="2"/>
  <c r="Z880" i="2"/>
  <c r="Z881" i="2"/>
  <c r="Z882" i="2"/>
  <c r="Z883" i="2"/>
  <c r="Z884" i="2"/>
  <c r="Z885" i="2"/>
  <c r="Z886" i="2"/>
  <c r="Z887" i="2"/>
  <c r="Z888" i="2"/>
  <c r="Z889" i="2"/>
  <c r="Z890" i="2"/>
  <c r="Z891" i="2"/>
  <c r="Z892" i="2"/>
  <c r="Z893" i="2"/>
  <c r="Z894" i="2"/>
  <c r="Z895" i="2"/>
  <c r="Z896" i="2"/>
  <c r="Z897" i="2"/>
  <c r="Z898" i="2"/>
  <c r="Z899" i="2"/>
  <c r="Z900" i="2"/>
  <c r="Z901" i="2"/>
  <c r="Z902" i="2"/>
  <c r="Z903" i="2"/>
  <c r="Z904" i="2"/>
  <c r="Z905" i="2"/>
  <c r="Z906" i="2"/>
  <c r="Z907" i="2"/>
  <c r="Z908" i="2"/>
  <c r="Z909" i="2"/>
  <c r="Z910" i="2"/>
  <c r="Z911" i="2"/>
  <c r="Z912" i="2"/>
  <c r="Z913" i="2"/>
  <c r="Z914" i="2"/>
  <c r="Z915" i="2"/>
  <c r="Z916" i="2"/>
  <c r="Z917" i="2"/>
  <c r="Z918" i="2"/>
  <c r="Z919" i="2"/>
  <c r="Z920" i="2"/>
  <c r="Z921" i="2"/>
  <c r="Z922" i="2"/>
  <c r="Z923" i="2"/>
  <c r="Z924" i="2"/>
  <c r="Z925" i="2"/>
  <c r="Z926" i="2"/>
  <c r="Z927" i="2"/>
  <c r="Z928" i="2"/>
  <c r="Z929" i="2"/>
  <c r="Z930" i="2"/>
  <c r="Z931" i="2"/>
  <c r="Z932" i="2"/>
  <c r="Z933" i="2"/>
  <c r="Z934" i="2"/>
  <c r="Z935" i="2"/>
  <c r="Z936" i="2"/>
  <c r="Z937" i="2"/>
  <c r="Z938" i="2"/>
  <c r="Z939" i="2"/>
  <c r="Z940" i="2"/>
  <c r="Z941" i="2"/>
  <c r="Z942" i="2"/>
  <c r="Z943" i="2"/>
  <c r="Z944" i="2"/>
  <c r="Z945" i="2"/>
  <c r="Z946" i="2"/>
  <c r="Z947" i="2"/>
  <c r="Z948" i="2"/>
  <c r="Z949" i="2"/>
  <c r="Z950" i="2"/>
  <c r="Z951" i="2"/>
  <c r="Z952" i="2"/>
  <c r="Z953" i="2"/>
  <c r="Z954" i="2"/>
  <c r="Z955" i="2"/>
  <c r="Z956" i="2"/>
  <c r="Z957" i="2"/>
  <c r="Z958" i="2"/>
  <c r="Z959" i="2"/>
  <c r="Z960" i="2"/>
  <c r="Z961" i="2"/>
  <c r="Z962" i="2"/>
  <c r="Z963" i="2"/>
  <c r="Z964" i="2"/>
  <c r="Z965" i="2"/>
  <c r="Z966" i="2"/>
  <c r="Z967" i="2"/>
  <c r="Z968" i="2"/>
  <c r="Z969" i="2"/>
  <c r="Z970" i="2"/>
  <c r="Z971" i="2"/>
  <c r="Z972" i="2"/>
  <c r="Z973" i="2"/>
  <c r="Z974" i="2"/>
  <c r="Z975" i="2"/>
  <c r="Z976" i="2"/>
  <c r="Z977" i="2"/>
  <c r="Z978" i="2"/>
  <c r="Z979" i="2"/>
  <c r="Z980" i="2"/>
  <c r="Z981" i="2"/>
  <c r="Z982" i="2"/>
  <c r="Z983" i="2"/>
  <c r="Z984" i="2"/>
  <c r="Z985" i="2"/>
  <c r="Z986" i="2"/>
  <c r="Z987" i="2"/>
  <c r="Z988" i="2"/>
  <c r="Z989" i="2"/>
  <c r="Z990" i="2"/>
  <c r="Z991" i="2"/>
  <c r="Z992" i="2"/>
  <c r="Z993" i="2"/>
  <c r="Z994" i="2"/>
  <c r="Z995" i="2"/>
  <c r="Z996" i="2"/>
  <c r="Z997" i="2"/>
  <c r="Z998" i="2"/>
  <c r="Z999" i="2"/>
  <c r="Z1000" i="2"/>
  <c r="Z1001" i="2"/>
  <c r="Z1002" i="2"/>
  <c r="Z1003" i="2"/>
  <c r="Z1004" i="2"/>
  <c r="Z1005" i="2"/>
  <c r="Z1006" i="2"/>
  <c r="Z1007" i="2"/>
  <c r="Z1008" i="2"/>
  <c r="Z1009" i="2"/>
  <c r="Z1010" i="2"/>
  <c r="Z1011" i="2"/>
  <c r="Z1012" i="2"/>
  <c r="Z1013" i="2"/>
  <c r="Z1014" i="2"/>
  <c r="Z1015" i="2"/>
  <c r="Z1016" i="2"/>
  <c r="Z1017" i="2"/>
  <c r="Z1018" i="2"/>
  <c r="Z1019" i="2"/>
  <c r="Z1020" i="2"/>
  <c r="Z1021" i="2"/>
  <c r="Z1022" i="2"/>
  <c r="Z1023" i="2"/>
  <c r="Z1024" i="2"/>
  <c r="Z1025" i="2"/>
  <c r="Z1026" i="2"/>
  <c r="Z1027" i="2"/>
  <c r="Z1028" i="2"/>
  <c r="Z1029" i="2"/>
  <c r="Z1030" i="2"/>
  <c r="Z1031" i="2"/>
  <c r="Z1032" i="2"/>
  <c r="Z1033" i="2"/>
  <c r="Z1034" i="2"/>
  <c r="Z1035" i="2"/>
  <c r="Z1036" i="2"/>
  <c r="Z1037" i="2"/>
  <c r="Z1038" i="2"/>
  <c r="Z1039" i="2"/>
  <c r="Z1040" i="2"/>
  <c r="Z1041" i="2"/>
  <c r="Z1042" i="2"/>
  <c r="Z1043" i="2"/>
  <c r="Z1044" i="2"/>
  <c r="Z1045" i="2"/>
  <c r="Z1046" i="2"/>
  <c r="Z1047" i="2"/>
  <c r="Z1048" i="2"/>
  <c r="Z1049" i="2"/>
  <c r="Z1050" i="2"/>
  <c r="Z1051" i="2"/>
  <c r="Z1052" i="2"/>
  <c r="Z1053" i="2"/>
  <c r="Z1054" i="2"/>
  <c r="Z1055" i="2"/>
  <c r="Z1056" i="2"/>
  <c r="Z1057" i="2"/>
  <c r="Z1058" i="2"/>
  <c r="Z1059" i="2"/>
  <c r="Z1060" i="2"/>
  <c r="Z1061" i="2"/>
  <c r="Z1062" i="2"/>
  <c r="Z1063" i="2"/>
  <c r="Z1064" i="2"/>
  <c r="Z1065" i="2"/>
  <c r="Z1066" i="2"/>
  <c r="Z1067" i="2"/>
  <c r="Z1068" i="2"/>
  <c r="Z1069" i="2"/>
  <c r="Z1070" i="2"/>
  <c r="Z1071" i="2"/>
  <c r="Z1072" i="2"/>
  <c r="Z1073" i="2"/>
  <c r="Z1074" i="2"/>
  <c r="Z1075" i="2"/>
  <c r="Z1076" i="2"/>
  <c r="Z1077" i="2"/>
  <c r="Z1078" i="2"/>
  <c r="Z1079" i="2"/>
  <c r="Z1080" i="2"/>
  <c r="Z1081" i="2"/>
  <c r="Z1082" i="2"/>
  <c r="Z1083" i="2"/>
  <c r="Z1084" i="2"/>
  <c r="Z1085" i="2"/>
  <c r="Z1086" i="2"/>
  <c r="Z1087" i="2"/>
  <c r="Z1088" i="2"/>
  <c r="Z1089" i="2"/>
  <c r="Z1090" i="2"/>
  <c r="Z1091" i="2"/>
  <c r="Z1092" i="2"/>
  <c r="Z1093" i="2"/>
  <c r="Z1094" i="2"/>
  <c r="Z1095" i="2"/>
  <c r="Z1096" i="2"/>
  <c r="Z1097" i="2"/>
  <c r="Z1098" i="2"/>
  <c r="Z1099" i="2"/>
  <c r="Z1100" i="2"/>
  <c r="Z1101" i="2"/>
  <c r="Z1102" i="2"/>
  <c r="Z1103" i="2"/>
  <c r="Z1104" i="2"/>
  <c r="Z1105" i="2"/>
  <c r="Z1106" i="2"/>
  <c r="Z1107" i="2"/>
  <c r="Z1108" i="2"/>
  <c r="Z1109" i="2"/>
  <c r="Z1110" i="2"/>
  <c r="Z1111" i="2"/>
  <c r="Z1112" i="2"/>
  <c r="Z1113" i="2"/>
  <c r="Z1114" i="2"/>
  <c r="Z1115" i="2"/>
  <c r="Z1116" i="2"/>
  <c r="Z1117" i="2"/>
  <c r="Z1118" i="2"/>
  <c r="Z1119" i="2"/>
  <c r="Z1120" i="2"/>
  <c r="Z1121" i="2"/>
  <c r="Z1122" i="2"/>
  <c r="Z1123" i="2"/>
  <c r="Z1124" i="2"/>
  <c r="Z1125" i="2"/>
  <c r="Z1126" i="2"/>
  <c r="Z1127" i="2"/>
  <c r="Z1128" i="2"/>
  <c r="Z1129" i="2"/>
  <c r="Z1130" i="2"/>
  <c r="Z1131" i="2"/>
  <c r="Z1132" i="2"/>
  <c r="Z1133" i="2"/>
  <c r="Z1134" i="2"/>
  <c r="Z1135" i="2"/>
  <c r="Z1136" i="2"/>
  <c r="Z1137" i="2"/>
  <c r="Z1138" i="2"/>
  <c r="Z1139" i="2"/>
  <c r="Z1140" i="2"/>
  <c r="Z1141" i="2"/>
  <c r="Z1142" i="2"/>
  <c r="Z1143" i="2"/>
  <c r="Z1144" i="2"/>
  <c r="Z1145" i="2"/>
  <c r="Z1146" i="2"/>
  <c r="Z1147" i="2"/>
  <c r="Z1148" i="2"/>
  <c r="Z1149" i="2"/>
  <c r="Z1150" i="2"/>
  <c r="Z1151" i="2"/>
  <c r="Z1152" i="2"/>
  <c r="Z1153" i="2"/>
  <c r="Z1154" i="2"/>
  <c r="Z1155" i="2"/>
  <c r="Z1156" i="2"/>
  <c r="Z1157" i="2"/>
  <c r="Z1158" i="2"/>
  <c r="Z1159" i="2"/>
  <c r="Z1160" i="2"/>
  <c r="Z1161" i="2"/>
  <c r="Z1162" i="2"/>
  <c r="Z1163" i="2"/>
  <c r="Z1164" i="2"/>
  <c r="Z1165" i="2"/>
  <c r="Z1166" i="2"/>
  <c r="Z1167" i="2"/>
  <c r="Z1168" i="2"/>
  <c r="Z1169" i="2"/>
  <c r="Z1170" i="2"/>
  <c r="Z1171" i="2"/>
  <c r="Z1172" i="2"/>
  <c r="Z1173" i="2"/>
  <c r="Z1174" i="2"/>
  <c r="Z1175" i="2"/>
  <c r="Z1176" i="2"/>
  <c r="Z1177" i="2"/>
  <c r="Z1178" i="2"/>
  <c r="Z1179" i="2"/>
  <c r="Z1180" i="2"/>
  <c r="Z1181" i="2"/>
  <c r="Z1182" i="2"/>
  <c r="Z1183" i="2"/>
  <c r="Z1184" i="2"/>
  <c r="Z1185" i="2"/>
  <c r="Z1186" i="2"/>
  <c r="Z1187" i="2"/>
  <c r="Z1188" i="2"/>
  <c r="Z1189" i="2"/>
  <c r="Z1190" i="2"/>
  <c r="Z1191" i="2"/>
  <c r="Z1192" i="2"/>
  <c r="Z1193" i="2"/>
  <c r="Z1194" i="2"/>
  <c r="Z1195" i="2"/>
  <c r="Z1196" i="2"/>
  <c r="Z1197" i="2"/>
  <c r="Z1198" i="2"/>
  <c r="Z1199" i="2"/>
  <c r="Z1200" i="2"/>
  <c r="Z1201" i="2"/>
  <c r="Z1202" i="2"/>
  <c r="Z1203" i="2"/>
  <c r="Z1204" i="2"/>
  <c r="Z1205" i="2"/>
  <c r="Z1206" i="2"/>
  <c r="Z1207" i="2"/>
  <c r="Z1208" i="2"/>
  <c r="Z1209" i="2"/>
  <c r="Z1210" i="2"/>
  <c r="Z1211" i="2"/>
  <c r="Z1212" i="2"/>
  <c r="Z1213" i="2"/>
  <c r="Z1214" i="2"/>
  <c r="Z1215" i="2"/>
  <c r="Z1216" i="2"/>
  <c r="Z1217" i="2"/>
  <c r="Z1218" i="2"/>
  <c r="Z1219" i="2"/>
  <c r="Z1220" i="2"/>
  <c r="Z1221" i="2"/>
  <c r="Z1222" i="2"/>
  <c r="Z1223" i="2"/>
  <c r="Z1224" i="2"/>
  <c r="Z1225" i="2"/>
  <c r="Z1226" i="2"/>
  <c r="Z1227" i="2"/>
  <c r="Z1228" i="2"/>
  <c r="Z1229" i="2"/>
  <c r="Z1230" i="2"/>
  <c r="Z1231" i="2"/>
  <c r="Z1232" i="2"/>
  <c r="Z1233" i="2"/>
  <c r="Z1234" i="2"/>
  <c r="Z1235" i="2"/>
  <c r="Z1236" i="2"/>
  <c r="Z1237" i="2"/>
  <c r="Z1238" i="2"/>
  <c r="Z1239" i="2"/>
  <c r="Z1240" i="2"/>
  <c r="Z1241" i="2"/>
  <c r="Z1242" i="2"/>
  <c r="Z1243" i="2"/>
  <c r="Z1244" i="2"/>
  <c r="Z1245" i="2"/>
  <c r="Z1246" i="2"/>
  <c r="Z1247" i="2"/>
  <c r="Z1248" i="2"/>
  <c r="Z1249" i="2"/>
  <c r="Z1250" i="2"/>
  <c r="Z1251" i="2"/>
  <c r="Z1252" i="2"/>
  <c r="Z1253" i="2"/>
  <c r="Z1254" i="2"/>
  <c r="Z1255" i="2"/>
  <c r="Z1256" i="2"/>
  <c r="Z1257" i="2"/>
  <c r="Z1258" i="2"/>
  <c r="Z1259" i="2"/>
  <c r="Z1260" i="2"/>
  <c r="Z1261" i="2"/>
  <c r="Z1262" i="2"/>
  <c r="Z1263" i="2"/>
  <c r="Z1264" i="2"/>
  <c r="Z1265" i="2"/>
  <c r="Z1266" i="2"/>
  <c r="Z1267" i="2"/>
  <c r="Z1268" i="2"/>
  <c r="Z1269" i="2"/>
  <c r="Z1270" i="2"/>
  <c r="Z1271" i="2"/>
  <c r="Z1272" i="2"/>
  <c r="Z1273" i="2"/>
  <c r="Z1274" i="2"/>
  <c r="Z1275" i="2"/>
  <c r="Z1276" i="2"/>
  <c r="Z1277" i="2"/>
  <c r="Z1278" i="2"/>
  <c r="Z1279" i="2"/>
  <c r="Z1280" i="2"/>
  <c r="Z1281" i="2"/>
  <c r="Z1282" i="2"/>
  <c r="Z1283" i="2"/>
  <c r="Z1284" i="2"/>
  <c r="Z1285" i="2"/>
  <c r="Z1286" i="2"/>
  <c r="Z1287" i="2"/>
  <c r="Z1288" i="2"/>
  <c r="Z1289" i="2"/>
  <c r="Z1290" i="2"/>
  <c r="Z1291" i="2"/>
  <c r="Z1292" i="2"/>
  <c r="Z1293" i="2"/>
  <c r="Z1294" i="2"/>
  <c r="Z1295" i="2"/>
  <c r="Z1296" i="2"/>
  <c r="Z1297" i="2"/>
  <c r="Z1298" i="2"/>
  <c r="Z1299" i="2"/>
  <c r="Z1300" i="2"/>
  <c r="Z1301" i="2"/>
  <c r="Z1302" i="2"/>
  <c r="Z1303" i="2"/>
  <c r="Z1304" i="2"/>
  <c r="Z1305" i="2"/>
  <c r="Z1306" i="2"/>
  <c r="Z1307" i="2"/>
  <c r="Z1308" i="2"/>
  <c r="Z1309" i="2"/>
  <c r="Z1310" i="2"/>
  <c r="Z1311" i="2"/>
  <c r="Z1312" i="2"/>
  <c r="Z1313" i="2"/>
  <c r="Z1314" i="2"/>
  <c r="Z1315" i="2"/>
  <c r="Z1316" i="2"/>
  <c r="Z1317" i="2"/>
  <c r="Z1318" i="2"/>
  <c r="Z1319" i="2"/>
  <c r="Z1320" i="2"/>
  <c r="Z1321" i="2"/>
  <c r="Z1322" i="2"/>
  <c r="Z1323" i="2"/>
  <c r="Z1324" i="2"/>
  <c r="Z1325" i="2"/>
  <c r="Z1326" i="2"/>
  <c r="Z1327" i="2"/>
  <c r="Z1328" i="2"/>
  <c r="Z1329" i="2"/>
  <c r="Z1330" i="2"/>
  <c r="Z1331" i="2"/>
  <c r="Z1332" i="2"/>
  <c r="Z1333" i="2"/>
  <c r="Z1334" i="2"/>
  <c r="Z1335" i="2"/>
  <c r="Z1336" i="2"/>
  <c r="Z1337" i="2"/>
  <c r="Z1338" i="2"/>
  <c r="Z1339" i="2"/>
  <c r="Z1340" i="2"/>
  <c r="Z1341" i="2"/>
  <c r="Z1342" i="2"/>
  <c r="Z1343" i="2"/>
  <c r="Z1344" i="2"/>
  <c r="Z1345" i="2"/>
  <c r="Z1346" i="2"/>
  <c r="Z1347" i="2"/>
  <c r="Z1348" i="2"/>
  <c r="Z1349" i="2"/>
  <c r="Z1350" i="2"/>
  <c r="Z1351" i="2"/>
  <c r="Z1352" i="2"/>
  <c r="Z1353" i="2"/>
  <c r="Z1354" i="2"/>
  <c r="Z1355" i="2"/>
  <c r="Z1356" i="2"/>
  <c r="Z1357" i="2"/>
  <c r="Z1358" i="2"/>
  <c r="Z1359" i="2"/>
  <c r="Z1360" i="2"/>
  <c r="Z1361" i="2"/>
  <c r="Z1362" i="2"/>
  <c r="Z1363" i="2"/>
  <c r="Z1364" i="2"/>
  <c r="Z1365" i="2"/>
  <c r="Z1366" i="2"/>
  <c r="Z1367" i="2"/>
  <c r="Z1368" i="2"/>
  <c r="Z1369" i="2"/>
  <c r="Z1370" i="2"/>
  <c r="Z1371" i="2"/>
  <c r="Z1372" i="2"/>
  <c r="Z1373" i="2"/>
  <c r="Z1374" i="2"/>
  <c r="Z1375" i="2"/>
  <c r="Z1376" i="2"/>
  <c r="Z1377" i="2"/>
  <c r="Z1378" i="2"/>
  <c r="Z1379" i="2"/>
  <c r="Z1380" i="2"/>
  <c r="Z1381" i="2"/>
  <c r="Z1382" i="2"/>
  <c r="Z1383" i="2"/>
  <c r="Z1384" i="2"/>
  <c r="Z1385" i="2"/>
  <c r="Z1386" i="2"/>
  <c r="Z1387" i="2"/>
  <c r="Z1388" i="2"/>
  <c r="Z1389" i="2"/>
  <c r="Z1390" i="2"/>
  <c r="Z1391" i="2"/>
  <c r="Z1392" i="2"/>
  <c r="Z1393" i="2"/>
  <c r="Z1394" i="2"/>
  <c r="Z1395" i="2"/>
  <c r="Z1396" i="2"/>
  <c r="Z1397" i="2"/>
  <c r="Z1398" i="2"/>
  <c r="Z1399" i="2"/>
  <c r="Z1400" i="2"/>
  <c r="Z1401" i="2"/>
  <c r="Z1402" i="2"/>
  <c r="Z1403" i="2"/>
  <c r="Z1404" i="2"/>
  <c r="Z1405" i="2"/>
  <c r="Z1406" i="2"/>
  <c r="Z1407" i="2"/>
  <c r="Z1408" i="2"/>
  <c r="Z1409" i="2"/>
  <c r="Z1410" i="2"/>
  <c r="Z1411" i="2"/>
  <c r="Z1412" i="2"/>
  <c r="Z1413" i="2"/>
  <c r="Z1414" i="2"/>
  <c r="Z1415" i="2"/>
  <c r="Z1416" i="2"/>
  <c r="Z1417" i="2"/>
  <c r="Z1418" i="2"/>
  <c r="Z1419" i="2"/>
  <c r="Z1420" i="2"/>
  <c r="Z1421" i="2"/>
  <c r="Z1422" i="2"/>
  <c r="Z1423" i="2"/>
  <c r="Z1424" i="2"/>
  <c r="Z1425" i="2"/>
  <c r="Z1426" i="2"/>
  <c r="Z1427" i="2"/>
  <c r="Z1428" i="2"/>
  <c r="Z1429" i="2"/>
  <c r="Z1430" i="2"/>
  <c r="Z1431" i="2"/>
  <c r="Z1432" i="2"/>
  <c r="Z1433" i="2"/>
  <c r="Z1434" i="2"/>
  <c r="Z1435" i="2"/>
  <c r="Z1436" i="2"/>
  <c r="Z1437" i="2"/>
  <c r="Z1438" i="2"/>
  <c r="Z1439" i="2"/>
  <c r="Z1440" i="2"/>
  <c r="Z1441" i="2"/>
  <c r="Z1442" i="2"/>
  <c r="Z1443" i="2"/>
  <c r="Z1444" i="2"/>
  <c r="Z1445" i="2"/>
  <c r="Z1446" i="2"/>
  <c r="Z1447" i="2"/>
  <c r="Z1448" i="2"/>
  <c r="Z1449" i="2"/>
  <c r="Z1450" i="2"/>
  <c r="Z1451" i="2"/>
  <c r="Z1452" i="2"/>
  <c r="Z1453" i="2"/>
  <c r="Z1454" i="2"/>
  <c r="Z1455" i="2"/>
  <c r="Z1456" i="2"/>
  <c r="Z1457" i="2"/>
  <c r="Z1458" i="2"/>
  <c r="Z1459" i="2"/>
  <c r="Z1460" i="2"/>
  <c r="Z1461" i="2"/>
  <c r="Z1462" i="2"/>
  <c r="Z1463" i="2"/>
  <c r="Z1464" i="2"/>
  <c r="Z1465" i="2"/>
  <c r="Z1466" i="2"/>
  <c r="Z1467" i="2"/>
  <c r="Z1468" i="2"/>
  <c r="Z1469" i="2"/>
  <c r="Z1470" i="2"/>
  <c r="Z1471" i="2"/>
  <c r="Z1472" i="2"/>
  <c r="Z1473" i="2"/>
  <c r="Z1474" i="2"/>
  <c r="Z1475" i="2"/>
  <c r="Z1476" i="2"/>
  <c r="Z1477" i="2"/>
  <c r="Z1478" i="2"/>
  <c r="Z1479" i="2"/>
  <c r="Z1480" i="2"/>
  <c r="Z1481" i="2"/>
  <c r="Z1482" i="2"/>
  <c r="Z1483" i="2"/>
  <c r="Z1484" i="2"/>
  <c r="Z1485" i="2"/>
  <c r="Z1486" i="2"/>
  <c r="Z1487" i="2"/>
  <c r="Z1488" i="2"/>
  <c r="Z1489" i="2"/>
  <c r="Z1490" i="2"/>
  <c r="Z1491" i="2"/>
  <c r="Z1492" i="2"/>
  <c r="Z1493" i="2"/>
  <c r="Z1494" i="2"/>
  <c r="Z1495" i="2"/>
  <c r="Z1496" i="2"/>
  <c r="Z1497" i="2"/>
  <c r="Z1498" i="2"/>
  <c r="Z1499" i="2"/>
  <c r="Z1500" i="2"/>
  <c r="Z1501" i="2"/>
  <c r="Z1502" i="2"/>
  <c r="Z1503" i="2"/>
  <c r="Z1504" i="2"/>
  <c r="Z1505" i="2"/>
  <c r="Z1506" i="2"/>
  <c r="Z1507" i="2"/>
  <c r="Z1508" i="2"/>
  <c r="Z1509" i="2"/>
  <c r="Z1510" i="2"/>
  <c r="Z1511" i="2"/>
  <c r="Z1512" i="2"/>
  <c r="Z1513" i="2"/>
  <c r="Z1514" i="2"/>
  <c r="Z1515" i="2"/>
  <c r="Z1516" i="2"/>
  <c r="Z1517" i="2"/>
  <c r="Z1518" i="2"/>
  <c r="Z1519" i="2"/>
  <c r="Z1520" i="2"/>
  <c r="Z1521" i="2"/>
  <c r="Z1522" i="2"/>
  <c r="Z1523" i="2"/>
  <c r="Z1524" i="2"/>
  <c r="Z1525" i="2"/>
  <c r="Z1526" i="2"/>
  <c r="Z2" i="2"/>
  <c r="AD3" i="2"/>
  <c r="AD4" i="2"/>
  <c r="AD5" i="2"/>
  <c r="AD6" i="2"/>
  <c r="AD7" i="2"/>
  <c r="AD8" i="2"/>
  <c r="AD9" i="2"/>
  <c r="AD10" i="2"/>
  <c r="AD11" i="2"/>
  <c r="AD12" i="2"/>
  <c r="AD13" i="2"/>
  <c r="AD14" i="2"/>
  <c r="AD15" i="2"/>
  <c r="AD16" i="2"/>
  <c r="AD17" i="2"/>
  <c r="AD18" i="2"/>
  <c r="AD19" i="2"/>
  <c r="AD20" i="2"/>
  <c r="AD21" i="2"/>
  <c r="AD22" i="2"/>
  <c r="AD23" i="2"/>
  <c r="AD24" i="2"/>
  <c r="AD25" i="2"/>
  <c r="AD26" i="2"/>
  <c r="AD27" i="2"/>
  <c r="AD28" i="2"/>
  <c r="AD29" i="2"/>
  <c r="AD30" i="2"/>
  <c r="AD31" i="2"/>
  <c r="AD32" i="2"/>
  <c r="AD33" i="2"/>
  <c r="AD34" i="2"/>
  <c r="AD35" i="2"/>
  <c r="AD36" i="2"/>
  <c r="AD37" i="2"/>
  <c r="AD38" i="2"/>
  <c r="AD39" i="2"/>
  <c r="AD40" i="2"/>
  <c r="AD41" i="2"/>
  <c r="AD42" i="2"/>
  <c r="AD43" i="2"/>
  <c r="AD44" i="2"/>
  <c r="AD45" i="2"/>
  <c r="AD46" i="2"/>
  <c r="AD47" i="2"/>
  <c r="AD48" i="2"/>
  <c r="AD49" i="2"/>
  <c r="AD50" i="2"/>
  <c r="AD51" i="2"/>
  <c r="AD52" i="2"/>
  <c r="AD53" i="2"/>
  <c r="AD54" i="2"/>
  <c r="AD55" i="2"/>
  <c r="AD56" i="2"/>
  <c r="AD57" i="2"/>
  <c r="AD58" i="2"/>
  <c r="AD59" i="2"/>
  <c r="AD60" i="2"/>
  <c r="AD61" i="2"/>
  <c r="AD62" i="2"/>
  <c r="AD63" i="2"/>
  <c r="AD64" i="2"/>
  <c r="AD65" i="2"/>
  <c r="AD66" i="2"/>
  <c r="AD67" i="2"/>
  <c r="AD68" i="2"/>
  <c r="AD69" i="2"/>
  <c r="AD70" i="2"/>
  <c r="AD71" i="2"/>
  <c r="AD72" i="2"/>
  <c r="AD73" i="2"/>
  <c r="AD74" i="2"/>
  <c r="AD75" i="2"/>
  <c r="AD76" i="2"/>
  <c r="AD77" i="2"/>
  <c r="AD78" i="2"/>
  <c r="AD79" i="2"/>
  <c r="AD80" i="2"/>
  <c r="AD81" i="2"/>
  <c r="AD82" i="2"/>
  <c r="AD83" i="2"/>
  <c r="AD84" i="2"/>
  <c r="AD85" i="2"/>
  <c r="AD86" i="2"/>
  <c r="AD87" i="2"/>
  <c r="AD88" i="2"/>
  <c r="AD89" i="2"/>
  <c r="AD90" i="2"/>
  <c r="AD91" i="2"/>
  <c r="AD92" i="2"/>
  <c r="AD93" i="2"/>
  <c r="AD94" i="2"/>
  <c r="AD95" i="2"/>
  <c r="AD96" i="2"/>
  <c r="AD97" i="2"/>
  <c r="AD98" i="2"/>
  <c r="AD99" i="2"/>
  <c r="AD100" i="2"/>
  <c r="AD101" i="2"/>
  <c r="AD102" i="2"/>
  <c r="AD103" i="2"/>
  <c r="AD104" i="2"/>
  <c r="AD105" i="2"/>
  <c r="AD106" i="2"/>
  <c r="AD107" i="2"/>
  <c r="AD108" i="2"/>
  <c r="AD109" i="2"/>
  <c r="AD110" i="2"/>
  <c r="AD111" i="2"/>
  <c r="AD112" i="2"/>
  <c r="AD113" i="2"/>
  <c r="AD114" i="2"/>
  <c r="AD115" i="2"/>
  <c r="AD116" i="2"/>
  <c r="AD117" i="2"/>
  <c r="AD118" i="2"/>
  <c r="AD119" i="2"/>
  <c r="AD120" i="2"/>
  <c r="AD121" i="2"/>
  <c r="AD122" i="2"/>
  <c r="AD123" i="2"/>
  <c r="AD124" i="2"/>
  <c r="AD125" i="2"/>
  <c r="AD126" i="2"/>
  <c r="AD127" i="2"/>
  <c r="AD128" i="2"/>
  <c r="AD129" i="2"/>
  <c r="AD130" i="2"/>
  <c r="AD131" i="2"/>
  <c r="AD132" i="2"/>
  <c r="AD133" i="2"/>
  <c r="AD134" i="2"/>
  <c r="AD135" i="2"/>
  <c r="AD136" i="2"/>
  <c r="AD137" i="2"/>
  <c r="AD138" i="2"/>
  <c r="AD139" i="2"/>
  <c r="AD140" i="2"/>
  <c r="AD141" i="2"/>
  <c r="AD142" i="2"/>
  <c r="AD143" i="2"/>
  <c r="AD144" i="2"/>
  <c r="AD145" i="2"/>
  <c r="AD146" i="2"/>
  <c r="AD147" i="2"/>
  <c r="AD148" i="2"/>
  <c r="AD149" i="2"/>
  <c r="AD150" i="2"/>
  <c r="AD151" i="2"/>
  <c r="AD152" i="2"/>
  <c r="AD153" i="2"/>
  <c r="AD154" i="2"/>
  <c r="AD155" i="2"/>
  <c r="AD156" i="2"/>
  <c r="AD157" i="2"/>
  <c r="AD158" i="2"/>
  <c r="AD159" i="2"/>
  <c r="AD160" i="2"/>
  <c r="AD161" i="2"/>
  <c r="AD162" i="2"/>
  <c r="AD163" i="2"/>
  <c r="AD164" i="2"/>
  <c r="AD165" i="2"/>
  <c r="AD166" i="2"/>
  <c r="AD167" i="2"/>
  <c r="AD168" i="2"/>
  <c r="AD169" i="2"/>
  <c r="AD170" i="2"/>
  <c r="AD171" i="2"/>
  <c r="AD172" i="2"/>
  <c r="AD173" i="2"/>
  <c r="AD174" i="2"/>
  <c r="AD175" i="2"/>
  <c r="AD176" i="2"/>
  <c r="AD177" i="2"/>
  <c r="AD178" i="2"/>
  <c r="AD179" i="2"/>
  <c r="AD180" i="2"/>
  <c r="AD181" i="2"/>
  <c r="AD182" i="2"/>
  <c r="AD183" i="2"/>
  <c r="AD184" i="2"/>
  <c r="AD185" i="2"/>
  <c r="AD186" i="2"/>
  <c r="AD187" i="2"/>
  <c r="AD188" i="2"/>
  <c r="AD189" i="2"/>
  <c r="AD190" i="2"/>
  <c r="AD191" i="2"/>
  <c r="AD192" i="2"/>
  <c r="AD193" i="2"/>
  <c r="AD194" i="2"/>
  <c r="AD195" i="2"/>
  <c r="AD196" i="2"/>
  <c r="AD197" i="2"/>
  <c r="AD198" i="2"/>
  <c r="AD199" i="2"/>
  <c r="AD200" i="2"/>
  <c r="AD201" i="2"/>
  <c r="AD202" i="2"/>
  <c r="AD203" i="2"/>
  <c r="AD204" i="2"/>
  <c r="AD205" i="2"/>
  <c r="AD206" i="2"/>
  <c r="AD207" i="2"/>
  <c r="AD208" i="2"/>
  <c r="AD209" i="2"/>
  <c r="AD210" i="2"/>
  <c r="AD211" i="2"/>
  <c r="AD212" i="2"/>
  <c r="AD213" i="2"/>
  <c r="AD214" i="2"/>
  <c r="AD215" i="2"/>
  <c r="AD216" i="2"/>
  <c r="AD217" i="2"/>
  <c r="AD218" i="2"/>
  <c r="AD219" i="2"/>
  <c r="AD220" i="2"/>
  <c r="AD221" i="2"/>
  <c r="AD222" i="2"/>
  <c r="AD223" i="2"/>
  <c r="AD224" i="2"/>
  <c r="AD225" i="2"/>
  <c r="AD226" i="2"/>
  <c r="AD227" i="2"/>
  <c r="AD228" i="2"/>
  <c r="AD229" i="2"/>
  <c r="AD230" i="2"/>
  <c r="AD231" i="2"/>
  <c r="AD232" i="2"/>
  <c r="AD233" i="2"/>
  <c r="AD234" i="2"/>
  <c r="AD235" i="2"/>
  <c r="AD236" i="2"/>
  <c r="AD237" i="2"/>
  <c r="AD238" i="2"/>
  <c r="AD239" i="2"/>
  <c r="AD240" i="2"/>
  <c r="AD241" i="2"/>
  <c r="AD242" i="2"/>
  <c r="AD243" i="2"/>
  <c r="AD244" i="2"/>
  <c r="AD245" i="2"/>
  <c r="AD246" i="2"/>
  <c r="AD247" i="2"/>
  <c r="AD248" i="2"/>
  <c r="AD249" i="2"/>
  <c r="AD250" i="2"/>
  <c r="AD251" i="2"/>
  <c r="AD252" i="2"/>
  <c r="AD253" i="2"/>
  <c r="AD254" i="2"/>
  <c r="AD255" i="2"/>
  <c r="AD256" i="2"/>
  <c r="AD257" i="2"/>
  <c r="AD258" i="2"/>
  <c r="AD259" i="2"/>
  <c r="AD260" i="2"/>
  <c r="AD261" i="2"/>
  <c r="AD262" i="2"/>
  <c r="AD263" i="2"/>
  <c r="AD264" i="2"/>
  <c r="AD265" i="2"/>
  <c r="AD266" i="2"/>
  <c r="AD267" i="2"/>
  <c r="AD268" i="2"/>
  <c r="AD269" i="2"/>
  <c r="AD270" i="2"/>
  <c r="AD271" i="2"/>
  <c r="AD272" i="2"/>
  <c r="AD273" i="2"/>
  <c r="AD274" i="2"/>
  <c r="AD275" i="2"/>
  <c r="AD276" i="2"/>
  <c r="AD277" i="2"/>
  <c r="AD278" i="2"/>
  <c r="AD279" i="2"/>
  <c r="AD280" i="2"/>
  <c r="AD281" i="2"/>
  <c r="AD282" i="2"/>
  <c r="AD283" i="2"/>
  <c r="AD284" i="2"/>
  <c r="AD285" i="2"/>
  <c r="AD286" i="2"/>
  <c r="AD287" i="2"/>
  <c r="AD288" i="2"/>
  <c r="AD289" i="2"/>
  <c r="AD290" i="2"/>
  <c r="AD291" i="2"/>
  <c r="AD292" i="2"/>
  <c r="AD293" i="2"/>
  <c r="AD294" i="2"/>
  <c r="AD295" i="2"/>
  <c r="AD296" i="2"/>
  <c r="AD297" i="2"/>
  <c r="AD298" i="2"/>
  <c r="AD299" i="2"/>
  <c r="AD300" i="2"/>
  <c r="AD301" i="2"/>
  <c r="AD302" i="2"/>
  <c r="AD303" i="2"/>
  <c r="AD304" i="2"/>
  <c r="AD305" i="2"/>
  <c r="AD306" i="2"/>
  <c r="AD307" i="2"/>
  <c r="AD308" i="2"/>
  <c r="AD309" i="2"/>
  <c r="AD310" i="2"/>
  <c r="AD311" i="2"/>
  <c r="AD312" i="2"/>
  <c r="AD313" i="2"/>
  <c r="AD314" i="2"/>
  <c r="AD315" i="2"/>
  <c r="AD316" i="2"/>
  <c r="AD317" i="2"/>
  <c r="AD318" i="2"/>
  <c r="AD319" i="2"/>
  <c r="AD320" i="2"/>
  <c r="AD321" i="2"/>
  <c r="AD322" i="2"/>
  <c r="AD323" i="2"/>
  <c r="AD324" i="2"/>
  <c r="AD325" i="2"/>
  <c r="AD326" i="2"/>
  <c r="AD327" i="2"/>
  <c r="AD328" i="2"/>
  <c r="AD329" i="2"/>
  <c r="AD330" i="2"/>
  <c r="AD331" i="2"/>
  <c r="AD332" i="2"/>
  <c r="AD333" i="2"/>
  <c r="AD334" i="2"/>
  <c r="AD335" i="2"/>
  <c r="AD336" i="2"/>
  <c r="AD337" i="2"/>
  <c r="AD338" i="2"/>
  <c r="AD339" i="2"/>
  <c r="AD340" i="2"/>
  <c r="AD341" i="2"/>
  <c r="AD342" i="2"/>
  <c r="AD343" i="2"/>
  <c r="AD344" i="2"/>
  <c r="AD345" i="2"/>
  <c r="AD346" i="2"/>
  <c r="AD347" i="2"/>
  <c r="AD348" i="2"/>
  <c r="AD349" i="2"/>
  <c r="AD350" i="2"/>
  <c r="AD351" i="2"/>
  <c r="AD352" i="2"/>
  <c r="AD353" i="2"/>
  <c r="AD354" i="2"/>
  <c r="AD355" i="2"/>
  <c r="AD356" i="2"/>
  <c r="AD357" i="2"/>
  <c r="AD358" i="2"/>
  <c r="AD359" i="2"/>
  <c r="AD360" i="2"/>
  <c r="AD361" i="2"/>
  <c r="AD362" i="2"/>
  <c r="AD363" i="2"/>
  <c r="AD364" i="2"/>
  <c r="AD365" i="2"/>
  <c r="AD366" i="2"/>
  <c r="AD367" i="2"/>
  <c r="AD368" i="2"/>
  <c r="AD369" i="2"/>
  <c r="AD370" i="2"/>
  <c r="AD371" i="2"/>
  <c r="AD372" i="2"/>
  <c r="AD373" i="2"/>
  <c r="AD374" i="2"/>
  <c r="AD375" i="2"/>
  <c r="AD376" i="2"/>
  <c r="AD377" i="2"/>
  <c r="AD378" i="2"/>
  <c r="AD379" i="2"/>
  <c r="AD380" i="2"/>
  <c r="AD381" i="2"/>
  <c r="AD382" i="2"/>
  <c r="AD383" i="2"/>
  <c r="AD384" i="2"/>
  <c r="AD385" i="2"/>
  <c r="AD386" i="2"/>
  <c r="AD387" i="2"/>
  <c r="AD388" i="2"/>
  <c r="AD389" i="2"/>
  <c r="AD390" i="2"/>
  <c r="AD391" i="2"/>
  <c r="AD392" i="2"/>
  <c r="AD393" i="2"/>
  <c r="AD394" i="2"/>
  <c r="AD395" i="2"/>
  <c r="AD396" i="2"/>
  <c r="AD397" i="2"/>
  <c r="AD398" i="2"/>
  <c r="AD399" i="2"/>
  <c r="AD400" i="2"/>
  <c r="AD401" i="2"/>
  <c r="AD402" i="2"/>
  <c r="AD403" i="2"/>
  <c r="AD404" i="2"/>
  <c r="AD405" i="2"/>
  <c r="AD406" i="2"/>
  <c r="AD407" i="2"/>
  <c r="AD408" i="2"/>
  <c r="AD409" i="2"/>
  <c r="AD410" i="2"/>
  <c r="AD411" i="2"/>
  <c r="AD412" i="2"/>
  <c r="AD413" i="2"/>
  <c r="AD414" i="2"/>
  <c r="AD415" i="2"/>
  <c r="AD416" i="2"/>
  <c r="AD417" i="2"/>
  <c r="AD418" i="2"/>
  <c r="AD419" i="2"/>
  <c r="AD420" i="2"/>
  <c r="AD421" i="2"/>
  <c r="AD422" i="2"/>
  <c r="AD423" i="2"/>
  <c r="AD424" i="2"/>
  <c r="AD425" i="2"/>
  <c r="AD426" i="2"/>
  <c r="AD427" i="2"/>
  <c r="AD428" i="2"/>
  <c r="AD429" i="2"/>
  <c r="AD430" i="2"/>
  <c r="AD431" i="2"/>
  <c r="AD432" i="2"/>
  <c r="AD433" i="2"/>
  <c r="AD434" i="2"/>
  <c r="AD435" i="2"/>
  <c r="AD436" i="2"/>
  <c r="AD437" i="2"/>
  <c r="AD438" i="2"/>
  <c r="AD439" i="2"/>
  <c r="AD440" i="2"/>
  <c r="AD441" i="2"/>
  <c r="AD442" i="2"/>
  <c r="AD443" i="2"/>
  <c r="AD444" i="2"/>
  <c r="AD445" i="2"/>
  <c r="AD446" i="2"/>
  <c r="AD447" i="2"/>
  <c r="AD448" i="2"/>
  <c r="AD449" i="2"/>
  <c r="AD450" i="2"/>
  <c r="AD451" i="2"/>
  <c r="AD452" i="2"/>
  <c r="AD453" i="2"/>
  <c r="AD454" i="2"/>
  <c r="AD455" i="2"/>
  <c r="AD456" i="2"/>
  <c r="AD457" i="2"/>
  <c r="AD458" i="2"/>
  <c r="AD459" i="2"/>
  <c r="AD460" i="2"/>
  <c r="AD461" i="2"/>
  <c r="AD462" i="2"/>
  <c r="AD463" i="2"/>
  <c r="AD464" i="2"/>
  <c r="AD465" i="2"/>
  <c r="AD466" i="2"/>
  <c r="AD467" i="2"/>
  <c r="AD468" i="2"/>
  <c r="AD469" i="2"/>
  <c r="AD470" i="2"/>
  <c r="AD471" i="2"/>
  <c r="AD472" i="2"/>
  <c r="AD473" i="2"/>
  <c r="AD474" i="2"/>
  <c r="AD475" i="2"/>
  <c r="AD476" i="2"/>
  <c r="AD477" i="2"/>
  <c r="AD478" i="2"/>
  <c r="AD479" i="2"/>
  <c r="AD480" i="2"/>
  <c r="AD481" i="2"/>
  <c r="AD482" i="2"/>
  <c r="AD483" i="2"/>
  <c r="AD484" i="2"/>
  <c r="AD485" i="2"/>
  <c r="AD486" i="2"/>
  <c r="AD487" i="2"/>
  <c r="AD488" i="2"/>
  <c r="AD489" i="2"/>
  <c r="AD490" i="2"/>
  <c r="AD491" i="2"/>
  <c r="AD492" i="2"/>
  <c r="AD493" i="2"/>
  <c r="AD494" i="2"/>
  <c r="AD495" i="2"/>
  <c r="AD496" i="2"/>
  <c r="AD497" i="2"/>
  <c r="AD498" i="2"/>
  <c r="AD499" i="2"/>
  <c r="AD500" i="2"/>
  <c r="AD501" i="2"/>
  <c r="AD502" i="2"/>
  <c r="AD503" i="2"/>
  <c r="AD504" i="2"/>
  <c r="AD505" i="2"/>
  <c r="AD506" i="2"/>
  <c r="AD507" i="2"/>
  <c r="AD508" i="2"/>
  <c r="AD509" i="2"/>
  <c r="AD510" i="2"/>
  <c r="AD511" i="2"/>
  <c r="AD512" i="2"/>
  <c r="AD513" i="2"/>
  <c r="AD514" i="2"/>
  <c r="AD515" i="2"/>
  <c r="AD516" i="2"/>
  <c r="AD517" i="2"/>
  <c r="AD518" i="2"/>
  <c r="AD519" i="2"/>
  <c r="AD520" i="2"/>
  <c r="AD521" i="2"/>
  <c r="AD522" i="2"/>
  <c r="AD523" i="2"/>
  <c r="AD524" i="2"/>
  <c r="AD525" i="2"/>
  <c r="AD526" i="2"/>
  <c r="AD527" i="2"/>
  <c r="AD528" i="2"/>
  <c r="AD529" i="2"/>
  <c r="AD530" i="2"/>
  <c r="AD531" i="2"/>
  <c r="AD532" i="2"/>
  <c r="AD533" i="2"/>
  <c r="AD534" i="2"/>
  <c r="AD535" i="2"/>
  <c r="AD536" i="2"/>
  <c r="AD537" i="2"/>
  <c r="AD538" i="2"/>
  <c r="AD539" i="2"/>
  <c r="AD540" i="2"/>
  <c r="AD541" i="2"/>
  <c r="AD542" i="2"/>
  <c r="AD543" i="2"/>
  <c r="AD544" i="2"/>
  <c r="AD545" i="2"/>
  <c r="AD546" i="2"/>
  <c r="AD547" i="2"/>
  <c r="AD548" i="2"/>
  <c r="AD549" i="2"/>
  <c r="AD550" i="2"/>
  <c r="AD551" i="2"/>
  <c r="AD552" i="2"/>
  <c r="AD553" i="2"/>
  <c r="AD554" i="2"/>
  <c r="AD555" i="2"/>
  <c r="AD556" i="2"/>
  <c r="AD557" i="2"/>
  <c r="AD558" i="2"/>
  <c r="AD559" i="2"/>
  <c r="AD560" i="2"/>
  <c r="AD561" i="2"/>
  <c r="AD562" i="2"/>
  <c r="AD563" i="2"/>
  <c r="AD564" i="2"/>
  <c r="AD565" i="2"/>
  <c r="AD566" i="2"/>
  <c r="AD567" i="2"/>
  <c r="AD568" i="2"/>
  <c r="AD569" i="2"/>
  <c r="AD570" i="2"/>
  <c r="AD571" i="2"/>
  <c r="AD572" i="2"/>
  <c r="AD573" i="2"/>
  <c r="AD574" i="2"/>
  <c r="AD575" i="2"/>
  <c r="AD576" i="2"/>
  <c r="AD577" i="2"/>
  <c r="AD578" i="2"/>
  <c r="AD579" i="2"/>
  <c r="AD580" i="2"/>
  <c r="AD581" i="2"/>
  <c r="AD582" i="2"/>
  <c r="AD583" i="2"/>
  <c r="AD584" i="2"/>
  <c r="AD585" i="2"/>
  <c r="AD586" i="2"/>
  <c r="AD587" i="2"/>
  <c r="AD588" i="2"/>
  <c r="AD589" i="2"/>
  <c r="AD590" i="2"/>
  <c r="AD591" i="2"/>
  <c r="AD592" i="2"/>
  <c r="AD593" i="2"/>
  <c r="AD594" i="2"/>
  <c r="AD595" i="2"/>
  <c r="AD596" i="2"/>
  <c r="AD597" i="2"/>
  <c r="AD598" i="2"/>
  <c r="AD599" i="2"/>
  <c r="AD600" i="2"/>
  <c r="AD601" i="2"/>
  <c r="AD602" i="2"/>
  <c r="AD603" i="2"/>
  <c r="AD604" i="2"/>
  <c r="AD605" i="2"/>
  <c r="AD606" i="2"/>
  <c r="AD607" i="2"/>
  <c r="AD608" i="2"/>
  <c r="AD609" i="2"/>
  <c r="AD610" i="2"/>
  <c r="AD611" i="2"/>
  <c r="AD612" i="2"/>
  <c r="AD613" i="2"/>
  <c r="AD614" i="2"/>
  <c r="AD615" i="2"/>
  <c r="AD616" i="2"/>
  <c r="AD617" i="2"/>
  <c r="AD618" i="2"/>
  <c r="AD619" i="2"/>
  <c r="AD620" i="2"/>
  <c r="AD621" i="2"/>
  <c r="AD622" i="2"/>
  <c r="AD623" i="2"/>
  <c r="AD624" i="2"/>
  <c r="AD625" i="2"/>
  <c r="AD626" i="2"/>
  <c r="AD627" i="2"/>
  <c r="AD628" i="2"/>
  <c r="AD629" i="2"/>
  <c r="AD630" i="2"/>
  <c r="AD631" i="2"/>
  <c r="AD632" i="2"/>
  <c r="AD633" i="2"/>
  <c r="AD634" i="2"/>
  <c r="AD635" i="2"/>
  <c r="AD636" i="2"/>
  <c r="AD637" i="2"/>
  <c r="AD638" i="2"/>
  <c r="AD639" i="2"/>
  <c r="AD640" i="2"/>
  <c r="AD641" i="2"/>
  <c r="AD642" i="2"/>
  <c r="AD643" i="2"/>
  <c r="AD644" i="2"/>
  <c r="AD645" i="2"/>
  <c r="AD646" i="2"/>
  <c r="AD647" i="2"/>
  <c r="AD648" i="2"/>
  <c r="AD649" i="2"/>
  <c r="AD650" i="2"/>
  <c r="AD651" i="2"/>
  <c r="AD652" i="2"/>
  <c r="AD653" i="2"/>
  <c r="AD654" i="2"/>
  <c r="AD655" i="2"/>
  <c r="AD656" i="2"/>
  <c r="AD657" i="2"/>
  <c r="AD658" i="2"/>
  <c r="AD659" i="2"/>
  <c r="AD660" i="2"/>
  <c r="AD661" i="2"/>
  <c r="AD662" i="2"/>
  <c r="AD663" i="2"/>
  <c r="AD664" i="2"/>
  <c r="AD665" i="2"/>
  <c r="AD666" i="2"/>
  <c r="AD667" i="2"/>
  <c r="AD668" i="2"/>
  <c r="AD669" i="2"/>
  <c r="AD670" i="2"/>
  <c r="AD671" i="2"/>
  <c r="AD672" i="2"/>
  <c r="AD673" i="2"/>
  <c r="AD674" i="2"/>
  <c r="AD675" i="2"/>
  <c r="AD676" i="2"/>
  <c r="AD677" i="2"/>
  <c r="AD678" i="2"/>
  <c r="AD679" i="2"/>
  <c r="AD680" i="2"/>
  <c r="AD681" i="2"/>
  <c r="AD682" i="2"/>
  <c r="AD683" i="2"/>
  <c r="AD684" i="2"/>
  <c r="AD685" i="2"/>
  <c r="AD686" i="2"/>
  <c r="AD687" i="2"/>
  <c r="AD688" i="2"/>
  <c r="AD689" i="2"/>
  <c r="AD690" i="2"/>
  <c r="AD691" i="2"/>
  <c r="AD692" i="2"/>
  <c r="AD693" i="2"/>
  <c r="AD694" i="2"/>
  <c r="AD695" i="2"/>
  <c r="AD696" i="2"/>
  <c r="AD697" i="2"/>
  <c r="AD698" i="2"/>
  <c r="AD699" i="2"/>
  <c r="AD700" i="2"/>
  <c r="AD701" i="2"/>
  <c r="AD702" i="2"/>
  <c r="AD703" i="2"/>
  <c r="AD704" i="2"/>
  <c r="AD705" i="2"/>
  <c r="AD706" i="2"/>
  <c r="AD707" i="2"/>
  <c r="AD708" i="2"/>
  <c r="AD709" i="2"/>
  <c r="AD710" i="2"/>
  <c r="AD711" i="2"/>
  <c r="AD712" i="2"/>
  <c r="AD713" i="2"/>
  <c r="AD714" i="2"/>
  <c r="AD715" i="2"/>
  <c r="AD716" i="2"/>
  <c r="AD717" i="2"/>
  <c r="AD718" i="2"/>
  <c r="AD719" i="2"/>
  <c r="AD720" i="2"/>
  <c r="AD721" i="2"/>
  <c r="AD722" i="2"/>
  <c r="AD723" i="2"/>
  <c r="AD724" i="2"/>
  <c r="AD725" i="2"/>
  <c r="AD726" i="2"/>
  <c r="AD727" i="2"/>
  <c r="AD728" i="2"/>
  <c r="AD729" i="2"/>
  <c r="AD730" i="2"/>
  <c r="AD731" i="2"/>
  <c r="AD732" i="2"/>
  <c r="AD733" i="2"/>
  <c r="AD734" i="2"/>
  <c r="AD735" i="2"/>
  <c r="AD736" i="2"/>
  <c r="AD737" i="2"/>
  <c r="AD738" i="2"/>
  <c r="AD739" i="2"/>
  <c r="AD740" i="2"/>
  <c r="AD741" i="2"/>
  <c r="AD742" i="2"/>
  <c r="AD743" i="2"/>
  <c r="AD744" i="2"/>
  <c r="AD745" i="2"/>
  <c r="AD746" i="2"/>
  <c r="AD747" i="2"/>
  <c r="AD748" i="2"/>
  <c r="AD749" i="2"/>
  <c r="AD750" i="2"/>
  <c r="AD751" i="2"/>
  <c r="AD752" i="2"/>
  <c r="AD753" i="2"/>
  <c r="AD754" i="2"/>
  <c r="AD755" i="2"/>
  <c r="AD756" i="2"/>
  <c r="AD757" i="2"/>
  <c r="AD758" i="2"/>
  <c r="AD759" i="2"/>
  <c r="AD760" i="2"/>
  <c r="AD761" i="2"/>
  <c r="AD762" i="2"/>
  <c r="AD763" i="2"/>
  <c r="AD764" i="2"/>
  <c r="AD765" i="2"/>
  <c r="AD766" i="2"/>
  <c r="AD767" i="2"/>
  <c r="AD768" i="2"/>
  <c r="AD769" i="2"/>
  <c r="AD770" i="2"/>
  <c r="AD771" i="2"/>
  <c r="AD772" i="2"/>
  <c r="AD773" i="2"/>
  <c r="AD774" i="2"/>
  <c r="AD775" i="2"/>
  <c r="AD776" i="2"/>
  <c r="AD777" i="2"/>
  <c r="AD778" i="2"/>
  <c r="AD779" i="2"/>
  <c r="AD780" i="2"/>
  <c r="AD781" i="2"/>
  <c r="AD782" i="2"/>
  <c r="AD783" i="2"/>
  <c r="AD784" i="2"/>
  <c r="AD785" i="2"/>
  <c r="AD786" i="2"/>
  <c r="AD787" i="2"/>
  <c r="AD788" i="2"/>
  <c r="AD789" i="2"/>
  <c r="AD790" i="2"/>
  <c r="AD791" i="2"/>
  <c r="AD792" i="2"/>
  <c r="AD793" i="2"/>
  <c r="AD794" i="2"/>
  <c r="AD795" i="2"/>
  <c r="AD796" i="2"/>
  <c r="AD797" i="2"/>
  <c r="AD798" i="2"/>
  <c r="AD799" i="2"/>
  <c r="AD800" i="2"/>
  <c r="AD801" i="2"/>
  <c r="AD802" i="2"/>
  <c r="AD803" i="2"/>
  <c r="AD804" i="2"/>
  <c r="AD805" i="2"/>
  <c r="AD806" i="2"/>
  <c r="AD807" i="2"/>
  <c r="AD808" i="2"/>
  <c r="AD809" i="2"/>
  <c r="AD810" i="2"/>
  <c r="AD811" i="2"/>
  <c r="AD812" i="2"/>
  <c r="AD813" i="2"/>
  <c r="AD814" i="2"/>
  <c r="AD815" i="2"/>
  <c r="AD816" i="2"/>
  <c r="AD817" i="2"/>
  <c r="AD818" i="2"/>
  <c r="AD819" i="2"/>
  <c r="AD820" i="2"/>
  <c r="AD821" i="2"/>
  <c r="AD822" i="2"/>
  <c r="AD823" i="2"/>
  <c r="AD824" i="2"/>
  <c r="AD825" i="2"/>
  <c r="AD826" i="2"/>
  <c r="AD827" i="2"/>
  <c r="AD828" i="2"/>
  <c r="AD829" i="2"/>
  <c r="AD830" i="2"/>
  <c r="AD831" i="2"/>
  <c r="AD832" i="2"/>
  <c r="AD833" i="2"/>
  <c r="AD834" i="2"/>
  <c r="AD835" i="2"/>
  <c r="AD836" i="2"/>
  <c r="AD837" i="2"/>
  <c r="AD838" i="2"/>
  <c r="AD839" i="2"/>
  <c r="AD840" i="2"/>
  <c r="AD841" i="2"/>
  <c r="AD842" i="2"/>
  <c r="AD843" i="2"/>
  <c r="AD844" i="2"/>
  <c r="AD845" i="2"/>
  <c r="AD846" i="2"/>
  <c r="AD847" i="2"/>
  <c r="AD848" i="2"/>
  <c r="AD849" i="2"/>
  <c r="AD850" i="2"/>
  <c r="AD851" i="2"/>
  <c r="AD852" i="2"/>
  <c r="AD853" i="2"/>
  <c r="AD854" i="2"/>
  <c r="AD855" i="2"/>
  <c r="AD856" i="2"/>
  <c r="AD857" i="2"/>
  <c r="AD858" i="2"/>
  <c r="AD859" i="2"/>
  <c r="AD860" i="2"/>
  <c r="AD861" i="2"/>
  <c r="AD862" i="2"/>
  <c r="AD863" i="2"/>
  <c r="AD864" i="2"/>
  <c r="AD865" i="2"/>
  <c r="AD866" i="2"/>
  <c r="AD867" i="2"/>
  <c r="AD868" i="2"/>
  <c r="AD869" i="2"/>
  <c r="AD870" i="2"/>
  <c r="AD871" i="2"/>
  <c r="AD872" i="2"/>
  <c r="AD873" i="2"/>
  <c r="AD874" i="2"/>
  <c r="AD875" i="2"/>
  <c r="AD876" i="2"/>
  <c r="AD877" i="2"/>
  <c r="AD878" i="2"/>
  <c r="AD879" i="2"/>
  <c r="AD880" i="2"/>
  <c r="AD881" i="2"/>
  <c r="AD882" i="2"/>
  <c r="AD883" i="2"/>
  <c r="AD884" i="2"/>
  <c r="AD885" i="2"/>
  <c r="AD886" i="2"/>
  <c r="AD887" i="2"/>
  <c r="AD888" i="2"/>
  <c r="AD889" i="2"/>
  <c r="AD890" i="2"/>
  <c r="AD891" i="2"/>
  <c r="AD892" i="2"/>
  <c r="AD893" i="2"/>
  <c r="AD894" i="2"/>
  <c r="AD895" i="2"/>
  <c r="AD896" i="2"/>
  <c r="AD897" i="2"/>
  <c r="AD898" i="2"/>
  <c r="AD899" i="2"/>
  <c r="AD900" i="2"/>
  <c r="AD901" i="2"/>
  <c r="AD902" i="2"/>
  <c r="AD903" i="2"/>
  <c r="AD904" i="2"/>
  <c r="AD905" i="2"/>
  <c r="AD906" i="2"/>
  <c r="AD907" i="2"/>
  <c r="AD908" i="2"/>
  <c r="AD909" i="2"/>
  <c r="AD910" i="2"/>
  <c r="AD911" i="2"/>
  <c r="AD912" i="2"/>
  <c r="AD913" i="2"/>
  <c r="AD914" i="2"/>
  <c r="AD915" i="2"/>
  <c r="AD916" i="2"/>
  <c r="AD917" i="2"/>
  <c r="AD918" i="2"/>
  <c r="AD919" i="2"/>
  <c r="AD920" i="2"/>
  <c r="AD921" i="2"/>
  <c r="AD922" i="2"/>
  <c r="AD923" i="2"/>
  <c r="AD924" i="2"/>
  <c r="AD925" i="2"/>
  <c r="AD926" i="2"/>
  <c r="AD927" i="2"/>
  <c r="AD928" i="2"/>
  <c r="AD929" i="2"/>
  <c r="AD930" i="2"/>
  <c r="AD931" i="2"/>
  <c r="AD932" i="2"/>
  <c r="AD933" i="2"/>
  <c r="AD934" i="2"/>
  <c r="AD935" i="2"/>
  <c r="AD936" i="2"/>
  <c r="AD937" i="2"/>
  <c r="AD938" i="2"/>
  <c r="AD939" i="2"/>
  <c r="AD940" i="2"/>
  <c r="AD941" i="2"/>
  <c r="AD942" i="2"/>
  <c r="AD943" i="2"/>
  <c r="AD944" i="2"/>
  <c r="AD945" i="2"/>
  <c r="AD946" i="2"/>
  <c r="AD947" i="2"/>
  <c r="AD948" i="2"/>
  <c r="AD949" i="2"/>
  <c r="AD950" i="2"/>
  <c r="AD951" i="2"/>
  <c r="AD952" i="2"/>
  <c r="AD953" i="2"/>
  <c r="AD954" i="2"/>
  <c r="AD955" i="2"/>
  <c r="AD956" i="2"/>
  <c r="AD957" i="2"/>
  <c r="AD958" i="2"/>
  <c r="AD959" i="2"/>
  <c r="AD960" i="2"/>
  <c r="AD961" i="2"/>
  <c r="AD962" i="2"/>
  <c r="AD963" i="2"/>
  <c r="AD964" i="2"/>
  <c r="AD965" i="2"/>
  <c r="AD966" i="2"/>
  <c r="AD967" i="2"/>
  <c r="AD968" i="2"/>
  <c r="AD969" i="2"/>
  <c r="AD970" i="2"/>
  <c r="AD971" i="2"/>
  <c r="AD972" i="2"/>
  <c r="AD973" i="2"/>
  <c r="AD974" i="2"/>
  <c r="AD975" i="2"/>
  <c r="AD976" i="2"/>
  <c r="AD977" i="2"/>
  <c r="AD978" i="2"/>
  <c r="AD979" i="2"/>
  <c r="AD980" i="2"/>
  <c r="AD981" i="2"/>
  <c r="AD982" i="2"/>
  <c r="AD983" i="2"/>
  <c r="AD984" i="2"/>
  <c r="AD985" i="2"/>
  <c r="AD986" i="2"/>
  <c r="AD987" i="2"/>
  <c r="AD988" i="2"/>
  <c r="AD989" i="2"/>
  <c r="AD990" i="2"/>
  <c r="AD991" i="2"/>
  <c r="AD992" i="2"/>
  <c r="AD993" i="2"/>
  <c r="AD994" i="2"/>
  <c r="AD995" i="2"/>
  <c r="AD996" i="2"/>
  <c r="AD997" i="2"/>
  <c r="AD998" i="2"/>
  <c r="AD999" i="2"/>
  <c r="AD1000" i="2"/>
  <c r="AD1001" i="2"/>
  <c r="AD1002" i="2"/>
  <c r="AD1003" i="2"/>
  <c r="AD1004" i="2"/>
  <c r="AD1005" i="2"/>
  <c r="AD1006" i="2"/>
  <c r="AD1007" i="2"/>
  <c r="AD1008" i="2"/>
  <c r="AD1009" i="2"/>
  <c r="AD1010" i="2"/>
  <c r="AD1011" i="2"/>
  <c r="AD1012" i="2"/>
  <c r="AD1013" i="2"/>
  <c r="AD1014" i="2"/>
  <c r="AD1015" i="2"/>
  <c r="AD1016" i="2"/>
  <c r="AD1017" i="2"/>
  <c r="AD1018" i="2"/>
  <c r="AD1019" i="2"/>
  <c r="AD1020" i="2"/>
  <c r="AD1021" i="2"/>
  <c r="AD1022" i="2"/>
  <c r="AD1023" i="2"/>
  <c r="AD1024" i="2"/>
  <c r="AD1025" i="2"/>
  <c r="AD1026" i="2"/>
  <c r="AD1027" i="2"/>
  <c r="AD1028" i="2"/>
  <c r="AD1029" i="2"/>
  <c r="AD1030" i="2"/>
  <c r="AD1031" i="2"/>
  <c r="AD1032" i="2"/>
  <c r="AD1033" i="2"/>
  <c r="AD1034" i="2"/>
  <c r="AD1035" i="2"/>
  <c r="AD1036" i="2"/>
  <c r="AD1037" i="2"/>
  <c r="AD1038" i="2"/>
  <c r="AD1039" i="2"/>
  <c r="AD1040" i="2"/>
  <c r="AD1041" i="2"/>
  <c r="AD1042" i="2"/>
  <c r="AD1043" i="2"/>
  <c r="AD1044" i="2"/>
  <c r="AD1045" i="2"/>
  <c r="AD1046" i="2"/>
  <c r="AD1047" i="2"/>
  <c r="AD1048" i="2"/>
  <c r="AD1049" i="2"/>
  <c r="AD1050" i="2"/>
  <c r="AD1051" i="2"/>
  <c r="AD1052" i="2"/>
  <c r="AD1053" i="2"/>
  <c r="AD1054" i="2"/>
  <c r="AD1055" i="2"/>
  <c r="AD1056" i="2"/>
  <c r="AD1057" i="2"/>
  <c r="AD1058" i="2"/>
  <c r="AD1059" i="2"/>
  <c r="AD1060" i="2"/>
  <c r="AD1061" i="2"/>
  <c r="AD1062" i="2"/>
  <c r="AD1063" i="2"/>
  <c r="AD1064" i="2"/>
  <c r="AD1065" i="2"/>
  <c r="AD1066" i="2"/>
  <c r="AD1067" i="2"/>
  <c r="AD1068" i="2"/>
  <c r="AD1069" i="2"/>
  <c r="AD1070" i="2"/>
  <c r="AD1071" i="2"/>
  <c r="AD1072" i="2"/>
  <c r="AD1073" i="2"/>
  <c r="AD1074" i="2"/>
  <c r="AD1075" i="2"/>
  <c r="AD1076" i="2"/>
  <c r="AD1077" i="2"/>
  <c r="AD1078" i="2"/>
  <c r="AD1079" i="2"/>
  <c r="AD1080" i="2"/>
  <c r="AD1081" i="2"/>
  <c r="AD1082" i="2"/>
  <c r="AD1083" i="2"/>
  <c r="AD1084" i="2"/>
  <c r="AD1085" i="2"/>
  <c r="AD1086" i="2"/>
  <c r="AD1087" i="2"/>
  <c r="AD1088" i="2"/>
  <c r="AD1089" i="2"/>
  <c r="AD1090" i="2"/>
  <c r="AD1091" i="2"/>
  <c r="AD1092" i="2"/>
  <c r="AD1093" i="2"/>
  <c r="AD1094" i="2"/>
  <c r="AD1095" i="2"/>
  <c r="AD1096" i="2"/>
  <c r="AD1097" i="2"/>
  <c r="AD1098" i="2"/>
  <c r="AD1099" i="2"/>
  <c r="AD1100" i="2"/>
  <c r="AD1101" i="2"/>
  <c r="AD1102" i="2"/>
  <c r="AD1103" i="2"/>
  <c r="AD1104" i="2"/>
  <c r="AD1105" i="2"/>
  <c r="AD1106" i="2"/>
  <c r="AD1107" i="2"/>
  <c r="AD1108" i="2"/>
  <c r="AD1109" i="2"/>
  <c r="AD1110" i="2"/>
  <c r="AD1111" i="2"/>
  <c r="AD1112" i="2"/>
  <c r="AD1113" i="2"/>
  <c r="AD1114" i="2"/>
  <c r="AD1115" i="2"/>
  <c r="AD1116" i="2"/>
  <c r="AD1117" i="2"/>
  <c r="AD1118" i="2"/>
  <c r="AD1119" i="2"/>
  <c r="AD1120" i="2"/>
  <c r="AD1121" i="2"/>
  <c r="AD1122" i="2"/>
  <c r="AD1123" i="2"/>
  <c r="AD1124" i="2"/>
  <c r="AD1125" i="2"/>
  <c r="AD1126" i="2"/>
  <c r="AD1127" i="2"/>
  <c r="AD1128" i="2"/>
  <c r="AD1129" i="2"/>
  <c r="AD1130" i="2"/>
  <c r="AD1131" i="2"/>
  <c r="AD1132" i="2"/>
  <c r="AD1133" i="2"/>
  <c r="AD1134" i="2"/>
  <c r="AD1135" i="2"/>
  <c r="AD1136" i="2"/>
  <c r="AD1137" i="2"/>
  <c r="AD1138" i="2"/>
  <c r="AD1139" i="2"/>
  <c r="AD1140" i="2"/>
  <c r="AD1141" i="2"/>
  <c r="AD1142" i="2"/>
  <c r="AD1143" i="2"/>
  <c r="AD1144" i="2"/>
  <c r="AD1145" i="2"/>
  <c r="AD1146" i="2"/>
  <c r="AD1147" i="2"/>
  <c r="AD1148" i="2"/>
  <c r="AD1149" i="2"/>
  <c r="AD1150" i="2"/>
  <c r="AD1151" i="2"/>
  <c r="AD1152" i="2"/>
  <c r="AD1153" i="2"/>
  <c r="AD1154" i="2"/>
  <c r="AD1155" i="2"/>
  <c r="AD1156" i="2"/>
  <c r="AD1157" i="2"/>
  <c r="AD1158" i="2"/>
  <c r="AD1159" i="2"/>
  <c r="AD1160" i="2"/>
  <c r="AD1161" i="2"/>
  <c r="AD1162" i="2"/>
  <c r="AD1163" i="2"/>
  <c r="AD1164" i="2"/>
  <c r="AD1165" i="2"/>
  <c r="AD1166" i="2"/>
  <c r="AD1167" i="2"/>
  <c r="AD1168" i="2"/>
  <c r="AD1169" i="2"/>
  <c r="AD1170" i="2"/>
  <c r="AD1171" i="2"/>
  <c r="AD1172" i="2"/>
  <c r="AD1173" i="2"/>
  <c r="AD1174" i="2"/>
  <c r="AD1175" i="2"/>
  <c r="AD1176" i="2"/>
  <c r="AD1177" i="2"/>
  <c r="AD1178" i="2"/>
  <c r="AD1179" i="2"/>
  <c r="AD1180" i="2"/>
  <c r="AD1181" i="2"/>
  <c r="AD1182" i="2"/>
  <c r="AD1183" i="2"/>
  <c r="AD1184" i="2"/>
  <c r="AD1185" i="2"/>
  <c r="AD1186" i="2"/>
  <c r="AD1187" i="2"/>
  <c r="AD1188" i="2"/>
  <c r="AD1189" i="2"/>
  <c r="AD1190" i="2"/>
  <c r="AD1191" i="2"/>
  <c r="AD1192" i="2"/>
  <c r="AD1193" i="2"/>
  <c r="AD1194" i="2"/>
  <c r="AD1195" i="2"/>
  <c r="AD1196" i="2"/>
  <c r="AD1197" i="2"/>
  <c r="AD1198" i="2"/>
  <c r="AD1199" i="2"/>
  <c r="AD1200" i="2"/>
  <c r="AD1201" i="2"/>
  <c r="AD1202" i="2"/>
  <c r="AD1203" i="2"/>
  <c r="AD1204" i="2"/>
  <c r="AD1205" i="2"/>
  <c r="AD1206" i="2"/>
  <c r="AD1207" i="2"/>
  <c r="AD1208" i="2"/>
  <c r="AD1209" i="2"/>
  <c r="AD1210" i="2"/>
  <c r="AD1211" i="2"/>
  <c r="AD1212" i="2"/>
  <c r="AD1213" i="2"/>
  <c r="AD1214" i="2"/>
  <c r="AD1215" i="2"/>
  <c r="AD1216" i="2"/>
  <c r="AD1217" i="2"/>
  <c r="AD1218" i="2"/>
  <c r="AD1219" i="2"/>
  <c r="AD1220" i="2"/>
  <c r="AD1221" i="2"/>
  <c r="AD1222" i="2"/>
  <c r="AD1223" i="2"/>
  <c r="AD1224" i="2"/>
  <c r="AD1225" i="2"/>
  <c r="AD1226" i="2"/>
  <c r="AD1227" i="2"/>
  <c r="AD1228" i="2"/>
  <c r="AD1229" i="2"/>
  <c r="AD1230" i="2"/>
  <c r="AD1231" i="2"/>
  <c r="AD1232" i="2"/>
  <c r="AD1233" i="2"/>
  <c r="AD1234" i="2"/>
  <c r="AD1235" i="2"/>
  <c r="AD1236" i="2"/>
  <c r="AD1237" i="2"/>
  <c r="AD1238" i="2"/>
  <c r="AD1239" i="2"/>
  <c r="AD1240" i="2"/>
  <c r="AD1241" i="2"/>
  <c r="AD1242" i="2"/>
  <c r="AD1243" i="2"/>
  <c r="AD1244" i="2"/>
  <c r="AD1245" i="2"/>
  <c r="AD1246" i="2"/>
  <c r="AD1247" i="2"/>
  <c r="AD1248" i="2"/>
  <c r="AD1249" i="2"/>
  <c r="AD1250" i="2"/>
  <c r="AD1251" i="2"/>
  <c r="AD1252" i="2"/>
  <c r="AD1253" i="2"/>
  <c r="AD1254" i="2"/>
  <c r="AD1255" i="2"/>
  <c r="AD1256" i="2"/>
  <c r="AD1257" i="2"/>
  <c r="AD1258" i="2"/>
  <c r="AD1259" i="2"/>
  <c r="AD1260" i="2"/>
  <c r="AD1261" i="2"/>
  <c r="AD1262" i="2"/>
  <c r="AD1263" i="2"/>
  <c r="AD1264" i="2"/>
  <c r="AD1265" i="2"/>
  <c r="AD1266" i="2"/>
  <c r="AD1267" i="2"/>
  <c r="AD1268" i="2"/>
  <c r="AD1269" i="2"/>
  <c r="AD1270" i="2"/>
  <c r="AD1271" i="2"/>
  <c r="AD1272" i="2"/>
  <c r="AD1273" i="2"/>
  <c r="AD1274" i="2"/>
  <c r="AD1275" i="2"/>
  <c r="AD1276" i="2"/>
  <c r="AD1277" i="2"/>
  <c r="AD1278" i="2"/>
  <c r="AD1279" i="2"/>
  <c r="AD1280" i="2"/>
  <c r="AD1281" i="2"/>
  <c r="AD1282" i="2"/>
  <c r="AD1283" i="2"/>
  <c r="AD1284" i="2"/>
  <c r="AD1285" i="2"/>
  <c r="AD1286" i="2"/>
  <c r="AD1287" i="2"/>
  <c r="AD1288" i="2"/>
  <c r="AD1289" i="2"/>
  <c r="AD1290" i="2"/>
  <c r="AD1291" i="2"/>
  <c r="AD1292" i="2"/>
  <c r="AD1293" i="2"/>
  <c r="AD1294" i="2"/>
  <c r="AD1295" i="2"/>
  <c r="AD1296" i="2"/>
  <c r="AD1297" i="2"/>
  <c r="AD1298" i="2"/>
  <c r="AD1299" i="2"/>
  <c r="AD1300" i="2"/>
  <c r="AD1301" i="2"/>
  <c r="AD1302" i="2"/>
  <c r="AD1303" i="2"/>
  <c r="AD1304" i="2"/>
  <c r="AD1305" i="2"/>
  <c r="AD1306" i="2"/>
  <c r="AD1307" i="2"/>
  <c r="AD1308" i="2"/>
  <c r="AD1309" i="2"/>
  <c r="AD1310" i="2"/>
  <c r="AD1311" i="2"/>
  <c r="AD1312" i="2"/>
  <c r="AD1313" i="2"/>
  <c r="AD1314" i="2"/>
  <c r="AD1315" i="2"/>
  <c r="AD1316" i="2"/>
  <c r="AD1317" i="2"/>
  <c r="AD1318" i="2"/>
  <c r="AD1319" i="2"/>
  <c r="AD1320" i="2"/>
  <c r="AD1321" i="2"/>
  <c r="AD1322" i="2"/>
  <c r="AD1323" i="2"/>
  <c r="AD1324" i="2"/>
  <c r="AD1325" i="2"/>
  <c r="AD1326" i="2"/>
  <c r="AD1327" i="2"/>
  <c r="AD1328" i="2"/>
  <c r="AD1329" i="2"/>
  <c r="AD1330" i="2"/>
  <c r="AD1331" i="2"/>
  <c r="AD1332" i="2"/>
  <c r="AD1333" i="2"/>
  <c r="AD1334" i="2"/>
  <c r="AD1335" i="2"/>
  <c r="AD1336" i="2"/>
  <c r="AD1337" i="2"/>
  <c r="AD1338" i="2"/>
  <c r="AD1339" i="2"/>
  <c r="AD1340" i="2"/>
  <c r="AD1341" i="2"/>
  <c r="AD1342" i="2"/>
  <c r="AD1343" i="2"/>
  <c r="AD1344" i="2"/>
  <c r="AD1345" i="2"/>
  <c r="AD1346" i="2"/>
  <c r="AD1347" i="2"/>
  <c r="AD1348" i="2"/>
  <c r="AD1349" i="2"/>
  <c r="AD1350" i="2"/>
  <c r="AD1351" i="2"/>
  <c r="AD1352" i="2"/>
  <c r="AD1353" i="2"/>
  <c r="AD1354" i="2"/>
  <c r="AD1355" i="2"/>
  <c r="AD1356" i="2"/>
  <c r="AD1357" i="2"/>
  <c r="AD1358" i="2"/>
  <c r="AD1359" i="2"/>
  <c r="AD1360" i="2"/>
  <c r="AD1361" i="2"/>
  <c r="AD1362" i="2"/>
  <c r="AD1363" i="2"/>
  <c r="AD1364" i="2"/>
  <c r="AD1365" i="2"/>
  <c r="AD1366" i="2"/>
  <c r="AD1367" i="2"/>
  <c r="AD1368" i="2"/>
  <c r="AD1369" i="2"/>
  <c r="AD1370" i="2"/>
  <c r="AD1371" i="2"/>
  <c r="AD1372" i="2"/>
  <c r="AD1373" i="2"/>
  <c r="AD1374" i="2"/>
  <c r="AD1375" i="2"/>
  <c r="AD1376" i="2"/>
  <c r="AD1377" i="2"/>
  <c r="AD1378" i="2"/>
  <c r="AD1379" i="2"/>
  <c r="AD1380" i="2"/>
  <c r="AD1381" i="2"/>
  <c r="AD1382" i="2"/>
  <c r="AD1383" i="2"/>
  <c r="AD1384" i="2"/>
  <c r="AD1385" i="2"/>
  <c r="AD1386" i="2"/>
  <c r="AD1387" i="2"/>
  <c r="AD1388" i="2"/>
  <c r="AD1389" i="2"/>
  <c r="AD1390" i="2"/>
  <c r="AD1391" i="2"/>
  <c r="AD1392" i="2"/>
  <c r="AD1393" i="2"/>
  <c r="AD1394" i="2"/>
  <c r="AD1395" i="2"/>
  <c r="AD1396" i="2"/>
  <c r="AD1397" i="2"/>
  <c r="AD1398" i="2"/>
  <c r="AD1399" i="2"/>
  <c r="AD1400" i="2"/>
  <c r="AD1401" i="2"/>
  <c r="AD1402" i="2"/>
  <c r="AD1403" i="2"/>
  <c r="AD1404" i="2"/>
  <c r="AD1405" i="2"/>
  <c r="AD1406" i="2"/>
  <c r="AD1407" i="2"/>
  <c r="AD1408" i="2"/>
  <c r="AD1409" i="2"/>
  <c r="AD1410" i="2"/>
  <c r="AD1411" i="2"/>
  <c r="AD1412" i="2"/>
  <c r="AD1413" i="2"/>
  <c r="AD1414" i="2"/>
  <c r="AD1415" i="2"/>
  <c r="AD1416" i="2"/>
  <c r="AD1417" i="2"/>
  <c r="AD1418" i="2"/>
  <c r="AD1419" i="2"/>
  <c r="AD1420" i="2"/>
  <c r="AD1421" i="2"/>
  <c r="AD1422" i="2"/>
  <c r="AD1423" i="2"/>
  <c r="AD1424" i="2"/>
  <c r="AD1425" i="2"/>
  <c r="AD1426" i="2"/>
  <c r="AD1427" i="2"/>
  <c r="AD1428" i="2"/>
  <c r="AD1429" i="2"/>
  <c r="AD1430" i="2"/>
  <c r="AD1431" i="2"/>
  <c r="AD1432" i="2"/>
  <c r="AD1433" i="2"/>
  <c r="AD1434" i="2"/>
  <c r="AD1435" i="2"/>
  <c r="AD1436" i="2"/>
  <c r="AD1437" i="2"/>
  <c r="AD1438" i="2"/>
  <c r="AD1439" i="2"/>
  <c r="AD1440" i="2"/>
  <c r="AD1441" i="2"/>
  <c r="AD1442" i="2"/>
  <c r="AD1443" i="2"/>
  <c r="AD1444" i="2"/>
  <c r="AD1445" i="2"/>
  <c r="AD1446" i="2"/>
  <c r="AD1447" i="2"/>
  <c r="AD1448" i="2"/>
  <c r="AD1449" i="2"/>
  <c r="AD1450" i="2"/>
  <c r="AD1451" i="2"/>
  <c r="AD1452" i="2"/>
  <c r="AD1453" i="2"/>
  <c r="AD1454" i="2"/>
  <c r="AD1455" i="2"/>
  <c r="AD1456" i="2"/>
  <c r="AD1457" i="2"/>
  <c r="AD1458" i="2"/>
  <c r="AD1459" i="2"/>
  <c r="AD1460" i="2"/>
  <c r="AD1461" i="2"/>
  <c r="AD1462" i="2"/>
  <c r="AD1463" i="2"/>
  <c r="AD1464" i="2"/>
  <c r="AD1465" i="2"/>
  <c r="AD1466" i="2"/>
  <c r="AD1467" i="2"/>
  <c r="AD1468" i="2"/>
  <c r="AD1469" i="2"/>
  <c r="AD1470" i="2"/>
  <c r="AD1471" i="2"/>
  <c r="AD1472" i="2"/>
  <c r="AD1473" i="2"/>
  <c r="AD1474" i="2"/>
  <c r="AD1475" i="2"/>
  <c r="AD1476" i="2"/>
  <c r="AD1477" i="2"/>
  <c r="AD1478" i="2"/>
  <c r="AD1479" i="2"/>
  <c r="AD1480" i="2"/>
  <c r="AD1481" i="2"/>
  <c r="AD1482" i="2"/>
  <c r="AD1483" i="2"/>
  <c r="AD1484" i="2"/>
  <c r="AD1485" i="2"/>
  <c r="AD1486" i="2"/>
  <c r="AD1487" i="2"/>
  <c r="AD1488" i="2"/>
  <c r="AD1489" i="2"/>
  <c r="AD1490" i="2"/>
  <c r="AD1491" i="2"/>
  <c r="AD1492" i="2"/>
  <c r="AD1493" i="2"/>
  <c r="AD1494" i="2"/>
  <c r="AD1495" i="2"/>
  <c r="AD1496" i="2"/>
  <c r="AD1497" i="2"/>
  <c r="AD1498" i="2"/>
  <c r="AD1499" i="2"/>
  <c r="AD1500" i="2"/>
  <c r="AD1501" i="2"/>
  <c r="AD1502" i="2"/>
  <c r="AD1503" i="2"/>
  <c r="AD1504" i="2"/>
  <c r="AD1505" i="2"/>
  <c r="AD1506" i="2"/>
  <c r="AD1507" i="2"/>
  <c r="AD1508" i="2"/>
  <c r="AD1509" i="2"/>
  <c r="AD1510" i="2"/>
  <c r="AD1511" i="2"/>
  <c r="AD1512" i="2"/>
  <c r="AD1513" i="2"/>
  <c r="AD1514" i="2"/>
  <c r="AD1515" i="2"/>
  <c r="AD1516" i="2"/>
  <c r="AD1517" i="2"/>
  <c r="AD1518" i="2"/>
  <c r="AD1519" i="2"/>
  <c r="AD1520" i="2"/>
  <c r="AD1521" i="2"/>
  <c r="AD1522" i="2"/>
  <c r="AD1523" i="2"/>
  <c r="AD1524" i="2"/>
  <c r="AD1525" i="2"/>
  <c r="AD1526" i="2"/>
  <c r="AD2" i="2"/>
  <c r="AB3" i="2"/>
  <c r="AB4" i="2"/>
  <c r="AB5" i="2"/>
  <c r="AB6" i="2"/>
  <c r="AB7" i="2"/>
  <c r="AB8" i="2"/>
  <c r="AB9" i="2"/>
  <c r="AB10" i="2"/>
  <c r="AB11" i="2"/>
  <c r="AB12" i="2"/>
  <c r="AB13" i="2"/>
  <c r="AB14" i="2"/>
  <c r="AB15" i="2"/>
  <c r="AB16" i="2"/>
  <c r="AB17" i="2"/>
  <c r="AB18" i="2"/>
  <c r="AB19" i="2"/>
  <c r="AB20" i="2"/>
  <c r="AB21" i="2"/>
  <c r="AB22" i="2"/>
  <c r="AB23" i="2"/>
  <c r="AB24" i="2"/>
  <c r="AB25" i="2"/>
  <c r="AB26" i="2"/>
  <c r="AB27" i="2"/>
  <c r="AB28" i="2"/>
  <c r="AB29" i="2"/>
  <c r="AB30" i="2"/>
  <c r="AB31" i="2"/>
  <c r="AB32" i="2"/>
  <c r="AB33" i="2"/>
  <c r="AB34" i="2"/>
  <c r="AB35" i="2"/>
  <c r="AB36" i="2"/>
  <c r="AB37" i="2"/>
  <c r="AB38" i="2"/>
  <c r="AB39" i="2"/>
  <c r="AB40" i="2"/>
  <c r="AB41" i="2"/>
  <c r="AB42" i="2"/>
  <c r="AB43" i="2"/>
  <c r="AB44" i="2"/>
  <c r="AB45" i="2"/>
  <c r="AB46" i="2"/>
  <c r="AB47" i="2"/>
  <c r="AB48" i="2"/>
  <c r="AB49" i="2"/>
  <c r="AB50" i="2"/>
  <c r="AB51" i="2"/>
  <c r="AB52" i="2"/>
  <c r="AB53" i="2"/>
  <c r="AB54" i="2"/>
  <c r="AB55" i="2"/>
  <c r="AB56" i="2"/>
  <c r="AB57" i="2"/>
  <c r="AB58" i="2"/>
  <c r="AB59" i="2"/>
  <c r="AB60" i="2"/>
  <c r="AB61" i="2"/>
  <c r="AB62" i="2"/>
  <c r="AB63" i="2"/>
  <c r="AB64" i="2"/>
  <c r="AB65" i="2"/>
  <c r="AB66" i="2"/>
  <c r="AB67" i="2"/>
  <c r="AB68" i="2"/>
  <c r="AB69" i="2"/>
  <c r="AB70" i="2"/>
  <c r="AB71" i="2"/>
  <c r="AB72" i="2"/>
  <c r="AB73" i="2"/>
  <c r="AB74" i="2"/>
  <c r="AB75" i="2"/>
  <c r="AB76" i="2"/>
  <c r="AB77" i="2"/>
  <c r="AB78" i="2"/>
  <c r="AB79" i="2"/>
  <c r="AB80" i="2"/>
  <c r="AB81" i="2"/>
  <c r="AB82" i="2"/>
  <c r="AB83" i="2"/>
  <c r="AB84" i="2"/>
  <c r="AB85" i="2"/>
  <c r="AB86" i="2"/>
  <c r="AB87" i="2"/>
  <c r="AB88" i="2"/>
  <c r="AB89" i="2"/>
  <c r="AB90" i="2"/>
  <c r="AB91" i="2"/>
  <c r="AB92" i="2"/>
  <c r="AB93" i="2"/>
  <c r="AB94" i="2"/>
  <c r="AB95" i="2"/>
  <c r="AB96" i="2"/>
  <c r="AB97" i="2"/>
  <c r="AB98" i="2"/>
  <c r="AB99" i="2"/>
  <c r="AB100" i="2"/>
  <c r="AB101" i="2"/>
  <c r="AB102" i="2"/>
  <c r="AB103" i="2"/>
  <c r="AB104" i="2"/>
  <c r="AB105" i="2"/>
  <c r="AB106" i="2"/>
  <c r="AB107" i="2"/>
  <c r="AB108" i="2"/>
  <c r="AB109" i="2"/>
  <c r="AB110" i="2"/>
  <c r="AB111" i="2"/>
  <c r="AB112" i="2"/>
  <c r="AB113" i="2"/>
  <c r="AB114" i="2"/>
  <c r="AB115" i="2"/>
  <c r="AB116" i="2"/>
  <c r="AB117" i="2"/>
  <c r="AB118" i="2"/>
  <c r="AB119" i="2"/>
  <c r="AB120" i="2"/>
  <c r="AB121" i="2"/>
  <c r="AB122" i="2"/>
  <c r="AB123" i="2"/>
  <c r="AB124" i="2"/>
  <c r="AB125" i="2"/>
  <c r="AB126" i="2"/>
  <c r="AB127" i="2"/>
  <c r="AB128" i="2"/>
  <c r="AB129" i="2"/>
  <c r="AB130" i="2"/>
  <c r="AB131" i="2"/>
  <c r="AB132" i="2"/>
  <c r="AB133" i="2"/>
  <c r="AB134" i="2"/>
  <c r="AB135" i="2"/>
  <c r="AB136" i="2"/>
  <c r="AB137" i="2"/>
  <c r="AB138" i="2"/>
  <c r="AB139" i="2"/>
  <c r="AB140" i="2"/>
  <c r="AB141" i="2"/>
  <c r="AB142" i="2"/>
  <c r="AB143" i="2"/>
  <c r="AB144" i="2"/>
  <c r="AB145" i="2"/>
  <c r="AB146" i="2"/>
  <c r="AB147" i="2"/>
  <c r="AB148" i="2"/>
  <c r="AB149" i="2"/>
  <c r="AB150" i="2"/>
  <c r="AB151" i="2"/>
  <c r="AB152" i="2"/>
  <c r="AB153" i="2"/>
  <c r="AB154" i="2"/>
  <c r="AB155" i="2"/>
  <c r="AB156" i="2"/>
  <c r="AB157" i="2"/>
  <c r="AB158" i="2"/>
  <c r="AB159" i="2"/>
  <c r="AB160" i="2"/>
  <c r="AB161" i="2"/>
  <c r="AB162" i="2"/>
  <c r="AB163" i="2"/>
  <c r="AB164" i="2"/>
  <c r="AB165" i="2"/>
  <c r="AB166" i="2"/>
  <c r="AB167" i="2"/>
  <c r="AB168" i="2"/>
  <c r="AB169" i="2"/>
  <c r="AB170" i="2"/>
  <c r="AB171" i="2"/>
  <c r="AB172" i="2"/>
  <c r="AB173" i="2"/>
  <c r="AB174" i="2"/>
  <c r="AB175" i="2"/>
  <c r="AB176" i="2"/>
  <c r="AB177" i="2"/>
  <c r="AB178" i="2"/>
  <c r="AB179" i="2"/>
  <c r="AB180" i="2"/>
  <c r="AB181" i="2"/>
  <c r="AB182" i="2"/>
  <c r="AB183" i="2"/>
  <c r="AB184" i="2"/>
  <c r="AB185" i="2"/>
  <c r="AB186" i="2"/>
  <c r="AB187" i="2"/>
  <c r="AB188" i="2"/>
  <c r="AB189" i="2"/>
  <c r="AB190" i="2"/>
  <c r="AB191" i="2"/>
  <c r="AB192" i="2"/>
  <c r="AB193" i="2"/>
  <c r="AB194" i="2"/>
  <c r="AB195" i="2"/>
  <c r="AB196" i="2"/>
  <c r="AB197" i="2"/>
  <c r="AB198" i="2"/>
  <c r="AB199" i="2"/>
  <c r="AB200" i="2"/>
  <c r="AB201" i="2"/>
  <c r="AB202" i="2"/>
  <c r="AB203" i="2"/>
  <c r="AB204" i="2"/>
  <c r="AB205" i="2"/>
  <c r="AB206" i="2"/>
  <c r="AB207" i="2"/>
  <c r="AB208" i="2"/>
  <c r="AB209" i="2"/>
  <c r="AB210" i="2"/>
  <c r="AB211" i="2"/>
  <c r="AB212" i="2"/>
  <c r="AB213" i="2"/>
  <c r="AB214" i="2"/>
  <c r="AB215" i="2"/>
  <c r="AB216" i="2"/>
  <c r="AB217" i="2"/>
  <c r="AB218" i="2"/>
  <c r="AB219" i="2"/>
  <c r="AB220" i="2"/>
  <c r="AB221" i="2"/>
  <c r="AB222" i="2"/>
  <c r="AB223" i="2"/>
  <c r="AB224" i="2"/>
  <c r="AB225" i="2"/>
  <c r="AB226" i="2"/>
  <c r="AB227" i="2"/>
  <c r="AB228" i="2"/>
  <c r="AB229" i="2"/>
  <c r="AB230" i="2"/>
  <c r="AB231" i="2"/>
  <c r="AB232" i="2"/>
  <c r="AB233" i="2"/>
  <c r="AB234" i="2"/>
  <c r="AB235" i="2"/>
  <c r="AB236" i="2"/>
  <c r="AB237" i="2"/>
  <c r="AB238" i="2"/>
  <c r="AB239" i="2"/>
  <c r="AB240" i="2"/>
  <c r="AB241" i="2"/>
  <c r="AB242" i="2"/>
  <c r="AB243" i="2"/>
  <c r="AB244" i="2"/>
  <c r="AB245" i="2"/>
  <c r="AB246" i="2"/>
  <c r="AB247" i="2"/>
  <c r="AB248" i="2"/>
  <c r="AB249" i="2"/>
  <c r="AB250" i="2"/>
  <c r="AB251" i="2"/>
  <c r="AB252" i="2"/>
  <c r="AB253" i="2"/>
  <c r="AB254" i="2"/>
  <c r="AB255" i="2"/>
  <c r="AB256" i="2"/>
  <c r="AB257" i="2"/>
  <c r="AB258" i="2"/>
  <c r="AB259" i="2"/>
  <c r="AB260" i="2"/>
  <c r="AB261" i="2"/>
  <c r="AB262" i="2"/>
  <c r="AB263" i="2"/>
  <c r="AB264" i="2"/>
  <c r="AB265" i="2"/>
  <c r="AB266" i="2"/>
  <c r="AB267" i="2"/>
  <c r="AB268" i="2"/>
  <c r="AB269" i="2"/>
  <c r="AB270" i="2"/>
  <c r="AB271" i="2"/>
  <c r="AB272" i="2"/>
  <c r="AB273" i="2"/>
  <c r="AB274" i="2"/>
  <c r="AB275" i="2"/>
  <c r="AB276" i="2"/>
  <c r="AB277" i="2"/>
  <c r="AB278" i="2"/>
  <c r="AB279" i="2"/>
  <c r="AB280" i="2"/>
  <c r="AB281" i="2"/>
  <c r="AB282" i="2"/>
  <c r="AB283" i="2"/>
  <c r="AB284" i="2"/>
  <c r="AB285" i="2"/>
  <c r="AB286" i="2"/>
  <c r="AB287" i="2"/>
  <c r="AB288" i="2"/>
  <c r="AB289" i="2"/>
  <c r="AB290" i="2"/>
  <c r="AB291" i="2"/>
  <c r="AB292" i="2"/>
  <c r="AB293" i="2"/>
  <c r="AB294" i="2"/>
  <c r="AB295" i="2"/>
  <c r="AB296" i="2"/>
  <c r="AB297" i="2"/>
  <c r="AB298" i="2"/>
  <c r="AB299" i="2"/>
  <c r="AB300" i="2"/>
  <c r="AB301" i="2"/>
  <c r="AB302" i="2"/>
  <c r="AB303" i="2"/>
  <c r="AB304" i="2"/>
  <c r="AB305" i="2"/>
  <c r="AB306" i="2"/>
  <c r="AB307" i="2"/>
  <c r="AB308" i="2"/>
  <c r="AB309" i="2"/>
  <c r="AB310" i="2"/>
  <c r="AB311" i="2"/>
  <c r="AB312" i="2"/>
  <c r="AB313" i="2"/>
  <c r="AB314" i="2"/>
  <c r="AB315" i="2"/>
  <c r="AB316" i="2"/>
  <c r="AB317" i="2"/>
  <c r="AB318" i="2"/>
  <c r="AB319" i="2"/>
  <c r="AB320" i="2"/>
  <c r="AB321" i="2"/>
  <c r="AB322" i="2"/>
  <c r="AB323" i="2"/>
  <c r="AB324" i="2"/>
  <c r="AB325" i="2"/>
  <c r="AB326" i="2"/>
  <c r="AB327" i="2"/>
  <c r="AB328" i="2"/>
  <c r="AB329" i="2"/>
  <c r="AB330" i="2"/>
  <c r="AB331" i="2"/>
  <c r="AB332" i="2"/>
  <c r="AB333" i="2"/>
  <c r="AB334" i="2"/>
  <c r="AB335" i="2"/>
  <c r="AB336" i="2"/>
  <c r="AB337" i="2"/>
  <c r="AB338" i="2"/>
  <c r="AB339" i="2"/>
  <c r="AB340" i="2"/>
  <c r="AB341" i="2"/>
  <c r="AB342" i="2"/>
  <c r="AB343" i="2"/>
  <c r="AB344" i="2"/>
  <c r="AB345" i="2"/>
  <c r="AB346" i="2"/>
  <c r="AB347" i="2"/>
  <c r="AB348" i="2"/>
  <c r="AB349" i="2"/>
  <c r="AB350" i="2"/>
  <c r="AB351" i="2"/>
  <c r="AB352" i="2"/>
  <c r="AB353" i="2"/>
  <c r="AB354" i="2"/>
  <c r="AB355" i="2"/>
  <c r="AB356" i="2"/>
  <c r="AB357" i="2"/>
  <c r="AB358" i="2"/>
  <c r="AB359" i="2"/>
  <c r="AB360" i="2"/>
  <c r="AB361" i="2"/>
  <c r="AB362" i="2"/>
  <c r="AB363" i="2"/>
  <c r="AB364" i="2"/>
  <c r="AB365" i="2"/>
  <c r="AB366" i="2"/>
  <c r="AB367" i="2"/>
  <c r="AB368" i="2"/>
  <c r="AB369" i="2"/>
  <c r="AB370" i="2"/>
  <c r="AB371" i="2"/>
  <c r="AB372" i="2"/>
  <c r="AB373" i="2"/>
  <c r="AB374" i="2"/>
  <c r="AB375" i="2"/>
  <c r="AB376" i="2"/>
  <c r="AB377" i="2"/>
  <c r="AB378" i="2"/>
  <c r="AB379" i="2"/>
  <c r="AB380" i="2"/>
  <c r="AB381" i="2"/>
  <c r="AB382" i="2"/>
  <c r="AB383" i="2"/>
  <c r="AB384" i="2"/>
  <c r="AB385" i="2"/>
  <c r="AB386" i="2"/>
  <c r="AB387" i="2"/>
  <c r="AB388" i="2"/>
  <c r="AB389" i="2"/>
  <c r="AB390" i="2"/>
  <c r="AB391" i="2"/>
  <c r="AB392" i="2"/>
  <c r="AB393" i="2"/>
  <c r="AB394" i="2"/>
  <c r="AB395" i="2"/>
  <c r="AB396" i="2"/>
  <c r="AB397" i="2"/>
  <c r="AB398" i="2"/>
  <c r="AB399" i="2"/>
  <c r="AB400" i="2"/>
  <c r="AB401" i="2"/>
  <c r="AB402" i="2"/>
  <c r="AB403" i="2"/>
  <c r="AB404" i="2"/>
  <c r="AB405" i="2"/>
  <c r="AB406" i="2"/>
  <c r="AB407" i="2"/>
  <c r="AB408" i="2"/>
  <c r="AB409" i="2"/>
  <c r="AB410" i="2"/>
  <c r="AB411" i="2"/>
  <c r="AB412" i="2"/>
  <c r="AB413" i="2"/>
  <c r="AB414" i="2"/>
  <c r="AB415" i="2"/>
  <c r="AB416" i="2"/>
  <c r="AB417" i="2"/>
  <c r="AB418" i="2"/>
  <c r="AB419" i="2"/>
  <c r="AB420" i="2"/>
  <c r="AB421" i="2"/>
  <c r="AB422" i="2"/>
  <c r="AB423" i="2"/>
  <c r="AB424" i="2"/>
  <c r="AB425" i="2"/>
  <c r="AB426" i="2"/>
  <c r="AB427" i="2"/>
  <c r="AB428" i="2"/>
  <c r="AB429" i="2"/>
  <c r="AB430" i="2"/>
  <c r="AB431" i="2"/>
  <c r="AB432" i="2"/>
  <c r="AB433" i="2"/>
  <c r="AB434" i="2"/>
  <c r="AB435" i="2"/>
  <c r="AB436" i="2"/>
  <c r="AB437" i="2"/>
  <c r="AB438" i="2"/>
  <c r="AB439" i="2"/>
  <c r="AB440" i="2"/>
  <c r="AB441" i="2"/>
  <c r="AB442" i="2"/>
  <c r="AB443" i="2"/>
  <c r="AB444" i="2"/>
  <c r="AB445" i="2"/>
  <c r="AB446" i="2"/>
  <c r="AB447" i="2"/>
  <c r="AB448" i="2"/>
  <c r="AB449" i="2"/>
  <c r="AB450" i="2"/>
  <c r="AB451" i="2"/>
  <c r="AB452" i="2"/>
  <c r="AB453" i="2"/>
  <c r="AB454" i="2"/>
  <c r="AB455" i="2"/>
  <c r="AB456" i="2"/>
  <c r="AB457" i="2"/>
  <c r="AB458" i="2"/>
  <c r="AB459" i="2"/>
  <c r="AB460" i="2"/>
  <c r="AB461" i="2"/>
  <c r="AB462" i="2"/>
  <c r="AB463" i="2"/>
  <c r="AB464" i="2"/>
  <c r="AB465" i="2"/>
  <c r="AB466" i="2"/>
  <c r="AB467" i="2"/>
  <c r="AB468" i="2"/>
  <c r="AB469" i="2"/>
  <c r="AB470" i="2"/>
  <c r="AB471" i="2"/>
  <c r="AB472" i="2"/>
  <c r="AB473" i="2"/>
  <c r="AB474" i="2"/>
  <c r="AB475" i="2"/>
  <c r="AB476" i="2"/>
  <c r="AB477" i="2"/>
  <c r="AB478" i="2"/>
  <c r="AB479" i="2"/>
  <c r="AB480" i="2"/>
  <c r="AB481" i="2"/>
  <c r="AB482" i="2"/>
  <c r="AB483" i="2"/>
  <c r="AB484" i="2"/>
  <c r="AB485" i="2"/>
  <c r="AB486" i="2"/>
  <c r="AB487" i="2"/>
  <c r="AB488" i="2"/>
  <c r="AB489" i="2"/>
  <c r="AB490" i="2"/>
  <c r="AB491" i="2"/>
  <c r="AB492" i="2"/>
  <c r="AB493" i="2"/>
  <c r="AB494" i="2"/>
  <c r="AB495" i="2"/>
  <c r="AB496" i="2"/>
  <c r="AB497" i="2"/>
  <c r="AB498" i="2"/>
  <c r="AB499" i="2"/>
  <c r="AB500" i="2"/>
  <c r="AB501" i="2"/>
  <c r="AB502" i="2"/>
  <c r="AB503" i="2"/>
  <c r="AB504" i="2"/>
  <c r="AB505" i="2"/>
  <c r="AB506" i="2"/>
  <c r="AB507" i="2"/>
  <c r="AB508" i="2"/>
  <c r="AB509" i="2"/>
  <c r="AB510" i="2"/>
  <c r="AB511" i="2"/>
  <c r="AB512" i="2"/>
  <c r="AB513" i="2"/>
  <c r="AB514" i="2"/>
  <c r="AB515" i="2"/>
  <c r="AB516" i="2"/>
  <c r="AB517" i="2"/>
  <c r="AB518" i="2"/>
  <c r="AB519" i="2"/>
  <c r="AB520" i="2"/>
  <c r="AB521" i="2"/>
  <c r="AB522" i="2"/>
  <c r="AB523" i="2"/>
  <c r="AB524" i="2"/>
  <c r="AB525" i="2"/>
  <c r="AB526" i="2"/>
  <c r="AB527" i="2"/>
  <c r="AB528" i="2"/>
  <c r="AB529" i="2"/>
  <c r="AB530" i="2"/>
  <c r="AB531" i="2"/>
  <c r="AB532" i="2"/>
  <c r="AB533" i="2"/>
  <c r="AB534" i="2"/>
  <c r="AB535" i="2"/>
  <c r="AB536" i="2"/>
  <c r="AB537" i="2"/>
  <c r="AB538" i="2"/>
  <c r="AB539" i="2"/>
  <c r="AB540" i="2"/>
  <c r="AB541" i="2"/>
  <c r="AB542" i="2"/>
  <c r="AB543" i="2"/>
  <c r="AB544" i="2"/>
  <c r="AB545" i="2"/>
  <c r="AB546" i="2"/>
  <c r="AB547" i="2"/>
  <c r="AB548" i="2"/>
  <c r="AB549" i="2"/>
  <c r="AB550" i="2"/>
  <c r="AB551" i="2"/>
  <c r="AB552" i="2"/>
  <c r="AB553" i="2"/>
  <c r="AB554" i="2"/>
  <c r="AB555" i="2"/>
  <c r="AB556" i="2"/>
  <c r="AB557" i="2"/>
  <c r="AB558" i="2"/>
  <c r="AB559" i="2"/>
  <c r="AB560" i="2"/>
  <c r="AB561" i="2"/>
  <c r="AB562" i="2"/>
  <c r="AB563" i="2"/>
  <c r="AB564" i="2"/>
  <c r="AB565" i="2"/>
  <c r="AB566" i="2"/>
  <c r="AB567" i="2"/>
  <c r="AB568" i="2"/>
  <c r="AB569" i="2"/>
  <c r="AB570" i="2"/>
  <c r="AB571" i="2"/>
  <c r="AB572" i="2"/>
  <c r="AB573" i="2"/>
  <c r="AB574" i="2"/>
  <c r="AB575" i="2"/>
  <c r="AB576" i="2"/>
  <c r="AB577" i="2"/>
  <c r="AB578" i="2"/>
  <c r="AB579" i="2"/>
  <c r="AB580" i="2"/>
  <c r="AB581" i="2"/>
  <c r="AB582" i="2"/>
  <c r="AB583" i="2"/>
  <c r="AB584" i="2"/>
  <c r="AB585" i="2"/>
  <c r="AB586" i="2"/>
  <c r="AB587" i="2"/>
  <c r="AB588" i="2"/>
  <c r="AB589" i="2"/>
  <c r="AB590" i="2"/>
  <c r="AB591" i="2"/>
  <c r="AB592" i="2"/>
  <c r="AB593" i="2"/>
  <c r="AB594" i="2"/>
  <c r="AB595" i="2"/>
  <c r="AB596" i="2"/>
  <c r="AB597" i="2"/>
  <c r="AB598" i="2"/>
  <c r="AB599" i="2"/>
  <c r="AB600" i="2"/>
  <c r="AB601" i="2"/>
  <c r="AB602" i="2"/>
  <c r="AB603" i="2"/>
  <c r="AB604" i="2"/>
  <c r="AB605" i="2"/>
  <c r="AB606" i="2"/>
  <c r="AB607" i="2"/>
  <c r="AB608" i="2"/>
  <c r="AB609" i="2"/>
  <c r="AB610" i="2"/>
  <c r="AB611" i="2"/>
  <c r="AB612" i="2"/>
  <c r="AB613" i="2"/>
  <c r="AB614" i="2"/>
  <c r="AB615" i="2"/>
  <c r="AB616" i="2"/>
  <c r="AB617" i="2"/>
  <c r="AB618" i="2"/>
  <c r="AB619" i="2"/>
  <c r="AB620" i="2"/>
  <c r="AB621" i="2"/>
  <c r="AB622" i="2"/>
  <c r="AB623" i="2"/>
  <c r="AB624" i="2"/>
  <c r="AB625" i="2"/>
  <c r="AB626" i="2"/>
  <c r="AB627" i="2"/>
  <c r="AB628" i="2"/>
  <c r="AB629" i="2"/>
  <c r="AB630" i="2"/>
  <c r="AB631" i="2"/>
  <c r="AB632" i="2"/>
  <c r="AB633" i="2"/>
  <c r="AB634" i="2"/>
  <c r="AB635" i="2"/>
  <c r="AB636" i="2"/>
  <c r="AB637" i="2"/>
  <c r="AB638" i="2"/>
  <c r="AB639" i="2"/>
  <c r="AB640" i="2"/>
  <c r="AB641" i="2"/>
  <c r="AB642" i="2"/>
  <c r="AB643" i="2"/>
  <c r="AB644" i="2"/>
  <c r="AB645" i="2"/>
  <c r="AB646" i="2"/>
  <c r="AB647" i="2"/>
  <c r="AB648" i="2"/>
  <c r="AB649" i="2"/>
  <c r="AB650" i="2"/>
  <c r="AB651" i="2"/>
  <c r="AB652" i="2"/>
  <c r="AB653" i="2"/>
  <c r="AB654" i="2"/>
  <c r="AB655" i="2"/>
  <c r="AB656" i="2"/>
  <c r="AB657" i="2"/>
  <c r="AB658" i="2"/>
  <c r="AB659" i="2"/>
  <c r="AB660" i="2"/>
  <c r="AB661" i="2"/>
  <c r="AB662" i="2"/>
  <c r="AB663" i="2"/>
  <c r="AB664" i="2"/>
  <c r="AB665" i="2"/>
  <c r="AB666" i="2"/>
  <c r="AB667" i="2"/>
  <c r="AB668" i="2"/>
  <c r="AB669" i="2"/>
  <c r="AB670" i="2"/>
  <c r="AB671" i="2"/>
  <c r="AB672" i="2"/>
  <c r="AB673" i="2"/>
  <c r="AB674" i="2"/>
  <c r="AB675" i="2"/>
  <c r="AB676" i="2"/>
  <c r="AB677" i="2"/>
  <c r="AB678" i="2"/>
  <c r="AB679" i="2"/>
  <c r="AB680" i="2"/>
  <c r="AB681" i="2"/>
  <c r="AB682" i="2"/>
  <c r="AB683" i="2"/>
  <c r="AB684" i="2"/>
  <c r="AB685" i="2"/>
  <c r="AB686" i="2"/>
  <c r="AB687" i="2"/>
  <c r="AB688" i="2"/>
  <c r="AB689" i="2"/>
  <c r="AB690" i="2"/>
  <c r="AB691" i="2"/>
  <c r="AB692" i="2"/>
  <c r="AB693" i="2"/>
  <c r="AB694" i="2"/>
  <c r="AB695" i="2"/>
  <c r="AB696" i="2"/>
  <c r="AB697" i="2"/>
  <c r="AB698" i="2"/>
  <c r="AB699" i="2"/>
  <c r="AB700" i="2"/>
  <c r="AB701" i="2"/>
  <c r="AB702" i="2"/>
  <c r="AB703" i="2"/>
  <c r="AB704" i="2"/>
  <c r="AB705" i="2"/>
  <c r="AB706" i="2"/>
  <c r="AB707" i="2"/>
  <c r="AB708" i="2"/>
  <c r="AB709" i="2"/>
  <c r="AB710" i="2"/>
  <c r="AB711" i="2"/>
  <c r="AB712" i="2"/>
  <c r="AB713" i="2"/>
  <c r="AB714" i="2"/>
  <c r="AB715" i="2"/>
  <c r="AB716" i="2"/>
  <c r="AB717" i="2"/>
  <c r="AB718" i="2"/>
  <c r="AB719" i="2"/>
  <c r="AB720" i="2"/>
  <c r="AB721" i="2"/>
  <c r="AB722" i="2"/>
  <c r="AB723" i="2"/>
  <c r="AB724" i="2"/>
  <c r="AB725" i="2"/>
  <c r="AB726" i="2"/>
  <c r="AB727" i="2"/>
  <c r="AB728" i="2"/>
  <c r="AB729" i="2"/>
  <c r="AB730" i="2"/>
  <c r="AB731" i="2"/>
  <c r="AB732" i="2"/>
  <c r="AB733" i="2"/>
  <c r="AB734" i="2"/>
  <c r="AB735" i="2"/>
  <c r="AB736" i="2"/>
  <c r="AB737" i="2"/>
  <c r="AB738" i="2"/>
  <c r="AB739" i="2"/>
  <c r="AB740" i="2"/>
  <c r="AB741" i="2"/>
  <c r="AB742" i="2"/>
  <c r="AB743" i="2"/>
  <c r="AB744" i="2"/>
  <c r="AB745" i="2"/>
  <c r="AB746" i="2"/>
  <c r="AB747" i="2"/>
  <c r="AB748" i="2"/>
  <c r="AB749" i="2"/>
  <c r="AB750" i="2"/>
  <c r="AB751" i="2"/>
  <c r="AB752" i="2"/>
  <c r="AB753" i="2"/>
  <c r="AB754" i="2"/>
  <c r="AB755" i="2"/>
  <c r="AB756" i="2"/>
  <c r="AB757" i="2"/>
  <c r="AB758" i="2"/>
  <c r="AB759" i="2"/>
  <c r="AB760" i="2"/>
  <c r="AB761" i="2"/>
  <c r="AB762" i="2"/>
  <c r="AB763" i="2"/>
  <c r="AB764" i="2"/>
  <c r="AB765" i="2"/>
  <c r="AB766" i="2"/>
  <c r="AB767" i="2"/>
  <c r="AB768" i="2"/>
  <c r="AB769" i="2"/>
  <c r="AB770" i="2"/>
  <c r="AB771" i="2"/>
  <c r="AB772" i="2"/>
  <c r="AB773" i="2"/>
  <c r="AB774" i="2"/>
  <c r="AB775" i="2"/>
  <c r="AB776" i="2"/>
  <c r="AB777" i="2"/>
  <c r="AB778" i="2"/>
  <c r="AB779" i="2"/>
  <c r="AB780" i="2"/>
  <c r="AB781" i="2"/>
  <c r="AB782" i="2"/>
  <c r="AB783" i="2"/>
  <c r="AB784" i="2"/>
  <c r="AB785" i="2"/>
  <c r="AB786" i="2"/>
  <c r="AB787" i="2"/>
  <c r="AB788" i="2"/>
  <c r="AB789" i="2"/>
  <c r="AB790" i="2"/>
  <c r="AB791" i="2"/>
  <c r="AB792" i="2"/>
  <c r="AB793" i="2"/>
  <c r="AB794" i="2"/>
  <c r="AB795" i="2"/>
  <c r="AB796" i="2"/>
  <c r="AB797" i="2"/>
  <c r="AB798" i="2"/>
  <c r="AB799" i="2"/>
  <c r="AB800" i="2"/>
  <c r="AB801" i="2"/>
  <c r="AB802" i="2"/>
  <c r="AB803" i="2"/>
  <c r="AB804" i="2"/>
  <c r="AB805" i="2"/>
  <c r="AB806" i="2"/>
  <c r="AB807" i="2"/>
  <c r="AB808" i="2"/>
  <c r="AB809" i="2"/>
  <c r="AB810" i="2"/>
  <c r="AB811" i="2"/>
  <c r="AB812" i="2"/>
  <c r="AB813" i="2"/>
  <c r="AB814" i="2"/>
  <c r="AB815" i="2"/>
  <c r="AB816" i="2"/>
  <c r="AB817" i="2"/>
  <c r="AB818" i="2"/>
  <c r="AB819" i="2"/>
  <c r="AB820" i="2"/>
  <c r="AB821" i="2"/>
  <c r="AB822" i="2"/>
  <c r="AB823" i="2"/>
  <c r="AB824" i="2"/>
  <c r="AB825" i="2"/>
  <c r="AB826" i="2"/>
  <c r="AB827" i="2"/>
  <c r="AB828" i="2"/>
  <c r="AB829" i="2"/>
  <c r="AB830" i="2"/>
  <c r="AB831" i="2"/>
  <c r="AB832" i="2"/>
  <c r="AB833" i="2"/>
  <c r="AB834" i="2"/>
  <c r="AB835" i="2"/>
  <c r="AB836" i="2"/>
  <c r="AB837" i="2"/>
  <c r="AB838" i="2"/>
  <c r="AB839" i="2"/>
  <c r="AB840" i="2"/>
  <c r="AB841" i="2"/>
  <c r="AB842" i="2"/>
  <c r="AB843" i="2"/>
  <c r="AB844" i="2"/>
  <c r="AB845" i="2"/>
  <c r="AB846" i="2"/>
  <c r="AB847" i="2"/>
  <c r="AB848" i="2"/>
  <c r="AB849" i="2"/>
  <c r="AB850" i="2"/>
  <c r="AB851" i="2"/>
  <c r="AB852" i="2"/>
  <c r="AB853" i="2"/>
  <c r="AB854" i="2"/>
  <c r="AB855" i="2"/>
  <c r="AB856" i="2"/>
  <c r="AB857" i="2"/>
  <c r="AB858" i="2"/>
  <c r="AB859" i="2"/>
  <c r="AB860" i="2"/>
  <c r="AB861" i="2"/>
  <c r="AB862" i="2"/>
  <c r="AB863" i="2"/>
  <c r="AB864" i="2"/>
  <c r="AB865" i="2"/>
  <c r="AB866" i="2"/>
  <c r="AB867" i="2"/>
  <c r="AB868" i="2"/>
  <c r="AB869" i="2"/>
  <c r="AB870" i="2"/>
  <c r="AB871" i="2"/>
  <c r="AB872" i="2"/>
  <c r="AB873" i="2"/>
  <c r="AB874" i="2"/>
  <c r="AB875" i="2"/>
  <c r="AB876" i="2"/>
  <c r="AB877" i="2"/>
  <c r="AB878" i="2"/>
  <c r="AB879" i="2"/>
  <c r="AB880" i="2"/>
  <c r="AB881" i="2"/>
  <c r="AB882" i="2"/>
  <c r="AB883" i="2"/>
  <c r="AB884" i="2"/>
  <c r="AB885" i="2"/>
  <c r="AB886" i="2"/>
  <c r="AB887" i="2"/>
  <c r="AB888" i="2"/>
  <c r="AB889" i="2"/>
  <c r="AB890" i="2"/>
  <c r="AB891" i="2"/>
  <c r="AB892" i="2"/>
  <c r="AB893" i="2"/>
  <c r="AB894" i="2"/>
  <c r="AB895" i="2"/>
  <c r="AB896" i="2"/>
  <c r="AB897" i="2"/>
  <c r="AB898" i="2"/>
  <c r="AB899" i="2"/>
  <c r="AB900" i="2"/>
  <c r="AB901" i="2"/>
  <c r="AB902" i="2"/>
  <c r="AB903" i="2"/>
  <c r="AB904" i="2"/>
  <c r="AB905" i="2"/>
  <c r="AB906" i="2"/>
  <c r="AB907" i="2"/>
  <c r="AB908" i="2"/>
  <c r="AB909" i="2"/>
  <c r="AB910" i="2"/>
  <c r="AB911" i="2"/>
  <c r="AB912" i="2"/>
  <c r="AB913" i="2"/>
  <c r="AB914" i="2"/>
  <c r="AB915" i="2"/>
  <c r="AB916" i="2"/>
  <c r="AB917" i="2"/>
  <c r="AB918" i="2"/>
  <c r="AB919" i="2"/>
  <c r="AB920" i="2"/>
  <c r="AB921" i="2"/>
  <c r="AB922" i="2"/>
  <c r="AB923" i="2"/>
  <c r="AB924" i="2"/>
  <c r="AB925" i="2"/>
  <c r="AB926" i="2"/>
  <c r="AB927" i="2"/>
  <c r="AB928" i="2"/>
  <c r="AB929" i="2"/>
  <c r="AB930" i="2"/>
  <c r="AB931" i="2"/>
  <c r="AB932" i="2"/>
  <c r="AB933" i="2"/>
  <c r="AB934" i="2"/>
  <c r="AB935" i="2"/>
  <c r="AB936" i="2"/>
  <c r="AB937" i="2"/>
  <c r="AB938" i="2"/>
  <c r="AB939" i="2"/>
  <c r="AB940" i="2"/>
  <c r="AB941" i="2"/>
  <c r="AB942" i="2"/>
  <c r="AB943" i="2"/>
  <c r="AB944" i="2"/>
  <c r="AB945" i="2"/>
  <c r="AB946" i="2"/>
  <c r="AB947" i="2"/>
  <c r="AB948" i="2"/>
  <c r="AB949" i="2"/>
  <c r="AB950" i="2"/>
  <c r="AB951" i="2"/>
  <c r="AB952" i="2"/>
  <c r="AB953" i="2"/>
  <c r="AB954" i="2"/>
  <c r="AB955" i="2"/>
  <c r="AB956" i="2"/>
  <c r="AB957" i="2"/>
  <c r="AB958" i="2"/>
  <c r="AB959" i="2"/>
  <c r="AB960" i="2"/>
  <c r="AB961" i="2"/>
  <c r="AB962" i="2"/>
  <c r="AB963" i="2"/>
  <c r="AB964" i="2"/>
  <c r="AB965" i="2"/>
  <c r="AB966" i="2"/>
  <c r="AB967" i="2"/>
  <c r="AB968" i="2"/>
  <c r="AB969" i="2"/>
  <c r="AB970" i="2"/>
  <c r="AB971" i="2"/>
  <c r="AB972" i="2"/>
  <c r="AB973" i="2"/>
  <c r="AB974" i="2"/>
  <c r="AB975" i="2"/>
  <c r="AB976" i="2"/>
  <c r="AB977" i="2"/>
  <c r="AB978" i="2"/>
  <c r="AB979" i="2"/>
  <c r="AB980" i="2"/>
  <c r="AB981" i="2"/>
  <c r="AB982" i="2"/>
  <c r="AB983" i="2"/>
  <c r="AB984" i="2"/>
  <c r="AB985" i="2"/>
  <c r="AB986" i="2"/>
  <c r="AB987" i="2"/>
  <c r="AB988" i="2"/>
  <c r="AB989" i="2"/>
  <c r="AB990" i="2"/>
  <c r="AB991" i="2"/>
  <c r="AB992" i="2"/>
  <c r="AB993" i="2"/>
  <c r="AB994" i="2"/>
  <c r="AB995" i="2"/>
  <c r="AB996" i="2"/>
  <c r="AB997" i="2"/>
  <c r="AB998" i="2"/>
  <c r="AB999" i="2"/>
  <c r="AB1000" i="2"/>
  <c r="AB1001" i="2"/>
  <c r="AB1002" i="2"/>
  <c r="AB1003" i="2"/>
  <c r="AB1004" i="2"/>
  <c r="AB1005" i="2"/>
  <c r="AB1006" i="2"/>
  <c r="AB1007" i="2"/>
  <c r="AB1008" i="2"/>
  <c r="AB1009" i="2"/>
  <c r="AB1010" i="2"/>
  <c r="AB1011" i="2"/>
  <c r="AB1012" i="2"/>
  <c r="AB1013" i="2"/>
  <c r="AB1014" i="2"/>
  <c r="AB1015" i="2"/>
  <c r="AB1016" i="2"/>
  <c r="AB1017" i="2"/>
  <c r="AB1018" i="2"/>
  <c r="AB1019" i="2"/>
  <c r="AB1020" i="2"/>
  <c r="AB1021" i="2"/>
  <c r="AB1022" i="2"/>
  <c r="AB1023" i="2"/>
  <c r="AB1024" i="2"/>
  <c r="AB1025" i="2"/>
  <c r="AB1026" i="2"/>
  <c r="AB1027" i="2"/>
  <c r="AB1028" i="2"/>
  <c r="AB1029" i="2"/>
  <c r="AB1030" i="2"/>
  <c r="AB1031" i="2"/>
  <c r="AB1032" i="2"/>
  <c r="AB1033" i="2"/>
  <c r="AB1034" i="2"/>
  <c r="AB1035" i="2"/>
  <c r="AB1036" i="2"/>
  <c r="AB1037" i="2"/>
  <c r="AB1038" i="2"/>
  <c r="AB1039" i="2"/>
  <c r="AB1040" i="2"/>
  <c r="AB1041" i="2"/>
  <c r="AB1042" i="2"/>
  <c r="AB1043" i="2"/>
  <c r="AB1044" i="2"/>
  <c r="AB1045" i="2"/>
  <c r="AB1046" i="2"/>
  <c r="AB1047" i="2"/>
  <c r="AB1048" i="2"/>
  <c r="AB1049" i="2"/>
  <c r="AB1050" i="2"/>
  <c r="AB1051" i="2"/>
  <c r="AB1052" i="2"/>
  <c r="AB1053" i="2"/>
  <c r="AB1054" i="2"/>
  <c r="AB1055" i="2"/>
  <c r="AB1056" i="2"/>
  <c r="AB1057" i="2"/>
  <c r="AB1058" i="2"/>
  <c r="AB1059" i="2"/>
  <c r="AB1060" i="2"/>
  <c r="AB1061" i="2"/>
  <c r="AB1062" i="2"/>
  <c r="AB1063" i="2"/>
  <c r="AB1064" i="2"/>
  <c r="AB1065" i="2"/>
  <c r="AB1066" i="2"/>
  <c r="AB1067" i="2"/>
  <c r="AB1068" i="2"/>
  <c r="AB1069" i="2"/>
  <c r="AB1070" i="2"/>
  <c r="AB1071" i="2"/>
  <c r="AB1072" i="2"/>
  <c r="AB1073" i="2"/>
  <c r="AB1074" i="2"/>
  <c r="AB1075" i="2"/>
  <c r="AB1076" i="2"/>
  <c r="AB1077" i="2"/>
  <c r="AB1078" i="2"/>
  <c r="AB1079" i="2"/>
  <c r="AB1080" i="2"/>
  <c r="AB1081" i="2"/>
  <c r="AB1082" i="2"/>
  <c r="AB1083" i="2"/>
  <c r="AB1084" i="2"/>
  <c r="AB1085" i="2"/>
  <c r="AB1086" i="2"/>
  <c r="AB1087" i="2"/>
  <c r="AB1088" i="2"/>
  <c r="AB1089" i="2"/>
  <c r="AB1090" i="2"/>
  <c r="AB1091" i="2"/>
  <c r="AB1092" i="2"/>
  <c r="AB1093" i="2"/>
  <c r="AB1094" i="2"/>
  <c r="AB1095" i="2"/>
  <c r="AB1096" i="2"/>
  <c r="AB1097" i="2"/>
  <c r="AB1098" i="2"/>
  <c r="AB1099" i="2"/>
  <c r="AB1100" i="2"/>
  <c r="AB1101" i="2"/>
  <c r="AB1102" i="2"/>
  <c r="AB1103" i="2"/>
  <c r="AB1104" i="2"/>
  <c r="AB1105" i="2"/>
  <c r="AB1106" i="2"/>
  <c r="AB1107" i="2"/>
  <c r="AB1108" i="2"/>
  <c r="AB1109" i="2"/>
  <c r="AB1110" i="2"/>
  <c r="AB1111" i="2"/>
  <c r="AB1112" i="2"/>
  <c r="AB1113" i="2"/>
  <c r="AB1114" i="2"/>
  <c r="AB1115" i="2"/>
  <c r="AB1116" i="2"/>
  <c r="AB1117" i="2"/>
  <c r="AB1118" i="2"/>
  <c r="AB1119" i="2"/>
  <c r="AB1120" i="2"/>
  <c r="AB1121" i="2"/>
  <c r="AB1122" i="2"/>
  <c r="AB1123" i="2"/>
  <c r="AB1124" i="2"/>
  <c r="AB1125" i="2"/>
  <c r="AB1126" i="2"/>
  <c r="AB1127" i="2"/>
  <c r="AB1128" i="2"/>
  <c r="AB1129" i="2"/>
  <c r="AB1130" i="2"/>
  <c r="AB1131" i="2"/>
  <c r="AB1132" i="2"/>
  <c r="AB1133" i="2"/>
  <c r="AB1134" i="2"/>
  <c r="AB1135" i="2"/>
  <c r="AB1136" i="2"/>
  <c r="AB1137" i="2"/>
  <c r="AB1138" i="2"/>
  <c r="AB1139" i="2"/>
  <c r="AB1140" i="2"/>
  <c r="AB1141" i="2"/>
  <c r="AB1142" i="2"/>
  <c r="AB1143" i="2"/>
  <c r="AB1144" i="2"/>
  <c r="AB1145" i="2"/>
  <c r="AB1146" i="2"/>
  <c r="AB1147" i="2"/>
  <c r="AB1148" i="2"/>
  <c r="AB1149" i="2"/>
  <c r="AB1150" i="2"/>
  <c r="AB1151" i="2"/>
  <c r="AB1152" i="2"/>
  <c r="AB1153" i="2"/>
  <c r="AB1154" i="2"/>
  <c r="AB1155" i="2"/>
  <c r="AB1156" i="2"/>
  <c r="AB1157" i="2"/>
  <c r="AB1158" i="2"/>
  <c r="AB1159" i="2"/>
  <c r="AB1160" i="2"/>
  <c r="AB1161" i="2"/>
  <c r="AB1162" i="2"/>
  <c r="AB1163" i="2"/>
  <c r="AB1164" i="2"/>
  <c r="AB1165" i="2"/>
  <c r="AB1166" i="2"/>
  <c r="AB1167" i="2"/>
  <c r="AB1168" i="2"/>
  <c r="AB1169" i="2"/>
  <c r="AB1170" i="2"/>
  <c r="AB1171" i="2"/>
  <c r="AB1172" i="2"/>
  <c r="AB1173" i="2"/>
  <c r="AB1174" i="2"/>
  <c r="AB1175" i="2"/>
  <c r="AB1176" i="2"/>
  <c r="AB1177" i="2"/>
  <c r="AB1178" i="2"/>
  <c r="AB1179" i="2"/>
  <c r="AB1180" i="2"/>
  <c r="AB1181" i="2"/>
  <c r="AB1182" i="2"/>
  <c r="AB1183" i="2"/>
  <c r="AB1184" i="2"/>
  <c r="AB1185" i="2"/>
  <c r="AB1186" i="2"/>
  <c r="AB1187" i="2"/>
  <c r="AB1188" i="2"/>
  <c r="AB1189" i="2"/>
  <c r="AB1190" i="2"/>
  <c r="AB1191" i="2"/>
  <c r="AB1192" i="2"/>
  <c r="AB1193" i="2"/>
  <c r="AB1194" i="2"/>
  <c r="AB1195" i="2"/>
  <c r="AB1196" i="2"/>
  <c r="AB1197" i="2"/>
  <c r="AB1198" i="2"/>
  <c r="AB1199" i="2"/>
  <c r="AB1200" i="2"/>
  <c r="AB1201" i="2"/>
  <c r="AB1202" i="2"/>
  <c r="AB1203" i="2"/>
  <c r="AB1204" i="2"/>
  <c r="AB1205" i="2"/>
  <c r="AB1206" i="2"/>
  <c r="AB1207" i="2"/>
  <c r="AB1208" i="2"/>
  <c r="AB1209" i="2"/>
  <c r="AB1210" i="2"/>
  <c r="AB1211" i="2"/>
  <c r="AB1212" i="2"/>
  <c r="AB1213" i="2"/>
  <c r="AB1214" i="2"/>
  <c r="AB1215" i="2"/>
  <c r="AB1216" i="2"/>
  <c r="AB1217" i="2"/>
  <c r="AB1218" i="2"/>
  <c r="AB1219" i="2"/>
  <c r="AB1220" i="2"/>
  <c r="AB1221" i="2"/>
  <c r="AB1222" i="2"/>
  <c r="AB1223" i="2"/>
  <c r="AB1224" i="2"/>
  <c r="AB1225" i="2"/>
  <c r="AB1226" i="2"/>
  <c r="AB1227" i="2"/>
  <c r="AB1228" i="2"/>
  <c r="AB1229" i="2"/>
  <c r="AB1230" i="2"/>
  <c r="AB1231" i="2"/>
  <c r="AB1232" i="2"/>
  <c r="AB1233" i="2"/>
  <c r="AB1234" i="2"/>
  <c r="AB1235" i="2"/>
  <c r="AB1236" i="2"/>
  <c r="AB1237" i="2"/>
  <c r="AB1238" i="2"/>
  <c r="AB1239" i="2"/>
  <c r="AB1240" i="2"/>
  <c r="AB1241" i="2"/>
  <c r="AB1242" i="2"/>
  <c r="AB1243" i="2"/>
  <c r="AB1244" i="2"/>
  <c r="AB1245" i="2"/>
  <c r="AB1246" i="2"/>
  <c r="AB1247" i="2"/>
  <c r="AB1248" i="2"/>
  <c r="AB1249" i="2"/>
  <c r="AB1250" i="2"/>
  <c r="AB1251" i="2"/>
  <c r="AB1252" i="2"/>
  <c r="AB1253" i="2"/>
  <c r="AB1254" i="2"/>
  <c r="AB1255" i="2"/>
  <c r="AB1256" i="2"/>
  <c r="AB1257" i="2"/>
  <c r="AB1258" i="2"/>
  <c r="AB1259" i="2"/>
  <c r="AB1260" i="2"/>
  <c r="AB1261" i="2"/>
  <c r="AB1262" i="2"/>
  <c r="AB1263" i="2"/>
  <c r="AB1264" i="2"/>
  <c r="AB1265" i="2"/>
  <c r="AB1266" i="2"/>
  <c r="AB1267" i="2"/>
  <c r="AB1268" i="2"/>
  <c r="AB1269" i="2"/>
  <c r="AB1270" i="2"/>
  <c r="AB1271" i="2"/>
  <c r="AB1272" i="2"/>
  <c r="AB1273" i="2"/>
  <c r="AB1274" i="2"/>
  <c r="AB1275" i="2"/>
  <c r="AB1276" i="2"/>
  <c r="AB1277" i="2"/>
  <c r="AB1278" i="2"/>
  <c r="AB1279" i="2"/>
  <c r="AB1280" i="2"/>
  <c r="AB1281" i="2"/>
  <c r="AB1282" i="2"/>
  <c r="AB1283" i="2"/>
  <c r="AB1284" i="2"/>
  <c r="AB1285" i="2"/>
  <c r="AB1286" i="2"/>
  <c r="AB1287" i="2"/>
  <c r="AB1288" i="2"/>
  <c r="AB1289" i="2"/>
  <c r="AB1290" i="2"/>
  <c r="AB1291" i="2"/>
  <c r="AB1292" i="2"/>
  <c r="AB1293" i="2"/>
  <c r="AB1294" i="2"/>
  <c r="AB1295" i="2"/>
  <c r="AB1296" i="2"/>
  <c r="AB1297" i="2"/>
  <c r="AB1298" i="2"/>
  <c r="AB1299" i="2"/>
  <c r="AB1300" i="2"/>
  <c r="AB1301" i="2"/>
  <c r="AB1302" i="2"/>
  <c r="AB1303" i="2"/>
  <c r="AB1304" i="2"/>
  <c r="AB1305" i="2"/>
  <c r="AB1306" i="2"/>
  <c r="AB1307" i="2"/>
  <c r="AB1308" i="2"/>
  <c r="AB1309" i="2"/>
  <c r="AB1310" i="2"/>
  <c r="AB1311" i="2"/>
  <c r="AB1312" i="2"/>
  <c r="AB1313" i="2"/>
  <c r="AB1314" i="2"/>
  <c r="AB1315" i="2"/>
  <c r="AB1316" i="2"/>
  <c r="AB1317" i="2"/>
  <c r="AB1318" i="2"/>
  <c r="AB1319" i="2"/>
  <c r="AB1320" i="2"/>
  <c r="AB1321" i="2"/>
  <c r="AB1322" i="2"/>
  <c r="AB1323" i="2"/>
  <c r="AB1324" i="2"/>
  <c r="AB1325" i="2"/>
  <c r="AB1326" i="2"/>
  <c r="AB1327" i="2"/>
  <c r="AB1328" i="2"/>
  <c r="AB1329" i="2"/>
  <c r="AB1330" i="2"/>
  <c r="AB1331" i="2"/>
  <c r="AB1332" i="2"/>
  <c r="AB1333" i="2"/>
  <c r="AB1334" i="2"/>
  <c r="AB1335" i="2"/>
  <c r="AB1336" i="2"/>
  <c r="AB1337" i="2"/>
  <c r="AB1338" i="2"/>
  <c r="AB1339" i="2"/>
  <c r="AB1340" i="2"/>
  <c r="AB1341" i="2"/>
  <c r="AB1342" i="2"/>
  <c r="AB1343" i="2"/>
  <c r="AB1344" i="2"/>
  <c r="AB1345" i="2"/>
  <c r="AB1346" i="2"/>
  <c r="AB1347" i="2"/>
  <c r="AB1348" i="2"/>
  <c r="AB1349" i="2"/>
  <c r="AB1350" i="2"/>
  <c r="AB1351" i="2"/>
  <c r="AB1352" i="2"/>
  <c r="AB1353" i="2"/>
  <c r="AB1354" i="2"/>
  <c r="AB1355" i="2"/>
  <c r="AB1356" i="2"/>
  <c r="AB1357" i="2"/>
  <c r="AB1358" i="2"/>
  <c r="AB1359" i="2"/>
  <c r="AB1360" i="2"/>
  <c r="AB1361" i="2"/>
  <c r="AB1362" i="2"/>
  <c r="AB1363" i="2"/>
  <c r="AB1364" i="2"/>
  <c r="AB1365" i="2"/>
  <c r="AB1366" i="2"/>
  <c r="AB1367" i="2"/>
  <c r="AB1368" i="2"/>
  <c r="AB1369" i="2"/>
  <c r="AB1370" i="2"/>
  <c r="AB1371" i="2"/>
  <c r="AB1372" i="2"/>
  <c r="AB1373" i="2"/>
  <c r="AB1374" i="2"/>
  <c r="AB1375" i="2"/>
  <c r="AB1376" i="2"/>
  <c r="AB1377" i="2"/>
  <c r="AB1378" i="2"/>
  <c r="AB1379" i="2"/>
  <c r="AB1380" i="2"/>
  <c r="AB1381" i="2"/>
  <c r="AB1382" i="2"/>
  <c r="AB1383" i="2"/>
  <c r="AB1384" i="2"/>
  <c r="AB1385" i="2"/>
  <c r="AB1386" i="2"/>
  <c r="AB1387" i="2"/>
  <c r="AB1388" i="2"/>
  <c r="AB1389" i="2"/>
  <c r="AB1390" i="2"/>
  <c r="AB1391" i="2"/>
  <c r="AB1392" i="2"/>
  <c r="AB1393" i="2"/>
  <c r="AB1394" i="2"/>
  <c r="AB1395" i="2"/>
  <c r="AB1396" i="2"/>
  <c r="AB1397" i="2"/>
  <c r="AB1398" i="2"/>
  <c r="AB1399" i="2"/>
  <c r="AB1400" i="2"/>
  <c r="AB1401" i="2"/>
  <c r="AB1402" i="2"/>
  <c r="AB1403" i="2"/>
  <c r="AB1404" i="2"/>
  <c r="AB1405" i="2"/>
  <c r="AB1406" i="2"/>
  <c r="AB1407" i="2"/>
  <c r="AB1408" i="2"/>
  <c r="AB1409" i="2"/>
  <c r="AB1410" i="2"/>
  <c r="AB1411" i="2"/>
  <c r="AB1412" i="2"/>
  <c r="AB1413" i="2"/>
  <c r="AB1414" i="2"/>
  <c r="AB1415" i="2"/>
  <c r="AB1416" i="2"/>
  <c r="AB1417" i="2"/>
  <c r="AB1418" i="2"/>
  <c r="AB1419" i="2"/>
  <c r="AB1420" i="2"/>
  <c r="AB1421" i="2"/>
  <c r="AB1422" i="2"/>
  <c r="AB1423" i="2"/>
  <c r="AB1424" i="2"/>
  <c r="AB1425" i="2"/>
  <c r="AB1426" i="2"/>
  <c r="AB1427" i="2"/>
  <c r="AB1428" i="2"/>
  <c r="AB1429" i="2"/>
  <c r="AB1430" i="2"/>
  <c r="AB1431" i="2"/>
  <c r="AB1432" i="2"/>
  <c r="AB1433" i="2"/>
  <c r="AB1434" i="2"/>
  <c r="AB1435" i="2"/>
  <c r="AB1436" i="2"/>
  <c r="AB1437" i="2"/>
  <c r="AB1438" i="2"/>
  <c r="AB1439" i="2"/>
  <c r="AB1440" i="2"/>
  <c r="AB1441" i="2"/>
  <c r="AB1442" i="2"/>
  <c r="AB1443" i="2"/>
  <c r="AB1444" i="2"/>
  <c r="AB1445" i="2"/>
  <c r="AB1446" i="2"/>
  <c r="AB1447" i="2"/>
  <c r="AB1448" i="2"/>
  <c r="AB1449" i="2"/>
  <c r="AB1450" i="2"/>
  <c r="AB1451" i="2"/>
  <c r="AB1452" i="2"/>
  <c r="AB1453" i="2"/>
  <c r="AB1454" i="2"/>
  <c r="AB1455" i="2"/>
  <c r="AB1456" i="2"/>
  <c r="AB1457" i="2"/>
  <c r="AB1458" i="2"/>
  <c r="AB1459" i="2"/>
  <c r="AB1460" i="2"/>
  <c r="AB1461" i="2"/>
  <c r="AB1462" i="2"/>
  <c r="AB1463" i="2"/>
  <c r="AB1464" i="2"/>
  <c r="AB1465" i="2"/>
  <c r="AB1466" i="2"/>
  <c r="AB1467" i="2"/>
  <c r="AB1468" i="2"/>
  <c r="AB1469" i="2"/>
  <c r="AB1470" i="2"/>
  <c r="AB1471" i="2"/>
  <c r="AB1472" i="2"/>
  <c r="AB1473" i="2"/>
  <c r="AB1474" i="2"/>
  <c r="AB1475" i="2"/>
  <c r="AB1476" i="2"/>
  <c r="AB1477" i="2"/>
  <c r="AB1478" i="2"/>
  <c r="AB1479" i="2"/>
  <c r="AB1480" i="2"/>
  <c r="AB1481" i="2"/>
  <c r="AB1482" i="2"/>
  <c r="AB1483" i="2"/>
  <c r="AB1484" i="2"/>
  <c r="AB1485" i="2"/>
  <c r="AB1486" i="2"/>
  <c r="AB1487" i="2"/>
  <c r="AB1488" i="2"/>
  <c r="AB1489" i="2"/>
  <c r="AB1490" i="2"/>
  <c r="AB1491" i="2"/>
  <c r="AB1492" i="2"/>
  <c r="AB1493" i="2"/>
  <c r="AB1494" i="2"/>
  <c r="AB1495" i="2"/>
  <c r="AB1496" i="2"/>
  <c r="AB1497" i="2"/>
  <c r="AB1498" i="2"/>
  <c r="AB1499" i="2"/>
  <c r="AB1500" i="2"/>
  <c r="AB1501" i="2"/>
  <c r="AB1502" i="2"/>
  <c r="AB1503" i="2"/>
  <c r="AB1504" i="2"/>
  <c r="AB1505" i="2"/>
  <c r="AB1506" i="2"/>
  <c r="AB1507" i="2"/>
  <c r="AB1508" i="2"/>
  <c r="AB1509" i="2"/>
  <c r="AB1510" i="2"/>
  <c r="AB1511" i="2"/>
  <c r="AB1512" i="2"/>
  <c r="AB1513" i="2"/>
  <c r="AB1514" i="2"/>
  <c r="AB1515" i="2"/>
  <c r="AB1516" i="2"/>
  <c r="AB1517" i="2"/>
  <c r="AB1518" i="2"/>
  <c r="AB1519" i="2"/>
  <c r="AB1520" i="2"/>
  <c r="AB1521" i="2"/>
  <c r="AB1522" i="2"/>
  <c r="AB1523" i="2"/>
  <c r="AB1524" i="2"/>
  <c r="AB1525" i="2"/>
  <c r="AB1526"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P823" i="2"/>
  <c r="P824" i="2"/>
  <c r="P825" i="2"/>
  <c r="P826" i="2"/>
  <c r="P827" i="2"/>
  <c r="P828" i="2"/>
  <c r="P829" i="2"/>
  <c r="P830" i="2"/>
  <c r="P831" i="2"/>
  <c r="P832" i="2"/>
  <c r="P833" i="2"/>
  <c r="P834" i="2"/>
  <c r="P835" i="2"/>
  <c r="P836" i="2"/>
  <c r="P837" i="2"/>
  <c r="P838" i="2"/>
  <c r="P839" i="2"/>
  <c r="P840" i="2"/>
  <c r="P841" i="2"/>
  <c r="P842" i="2"/>
  <c r="P843" i="2"/>
  <c r="P844" i="2"/>
  <c r="P845" i="2"/>
  <c r="P846" i="2"/>
  <c r="P847" i="2"/>
  <c r="P848" i="2"/>
  <c r="P849" i="2"/>
  <c r="P850" i="2"/>
  <c r="P851" i="2"/>
  <c r="P852" i="2"/>
  <c r="P853" i="2"/>
  <c r="P854" i="2"/>
  <c r="P855" i="2"/>
  <c r="P856" i="2"/>
  <c r="P857" i="2"/>
  <c r="P858" i="2"/>
  <c r="P859" i="2"/>
  <c r="P860" i="2"/>
  <c r="P861" i="2"/>
  <c r="P862" i="2"/>
  <c r="P863" i="2"/>
  <c r="P864" i="2"/>
  <c r="P865" i="2"/>
  <c r="P866" i="2"/>
  <c r="P867" i="2"/>
  <c r="P868" i="2"/>
  <c r="P869" i="2"/>
  <c r="P870" i="2"/>
  <c r="P871" i="2"/>
  <c r="P872" i="2"/>
  <c r="P873" i="2"/>
  <c r="P874" i="2"/>
  <c r="P875" i="2"/>
  <c r="P876" i="2"/>
  <c r="P877" i="2"/>
  <c r="P878" i="2"/>
  <c r="P879" i="2"/>
  <c r="P880" i="2"/>
  <c r="P881" i="2"/>
  <c r="P882" i="2"/>
  <c r="P883" i="2"/>
  <c r="P884" i="2"/>
  <c r="P885" i="2"/>
  <c r="P886" i="2"/>
  <c r="P887" i="2"/>
  <c r="P888" i="2"/>
  <c r="P889" i="2"/>
  <c r="P890" i="2"/>
  <c r="P891" i="2"/>
  <c r="P892" i="2"/>
  <c r="P893" i="2"/>
  <c r="P894" i="2"/>
  <c r="P895" i="2"/>
  <c r="P896" i="2"/>
  <c r="P897" i="2"/>
  <c r="P898" i="2"/>
  <c r="P899" i="2"/>
  <c r="P900" i="2"/>
  <c r="P901" i="2"/>
  <c r="P902" i="2"/>
  <c r="P903" i="2"/>
  <c r="P904" i="2"/>
  <c r="P905" i="2"/>
  <c r="P906" i="2"/>
  <c r="P907" i="2"/>
  <c r="P908" i="2"/>
  <c r="P909" i="2"/>
  <c r="P910" i="2"/>
  <c r="P911" i="2"/>
  <c r="P912" i="2"/>
  <c r="P913" i="2"/>
  <c r="P914" i="2"/>
  <c r="P915" i="2"/>
  <c r="P916" i="2"/>
  <c r="P917" i="2"/>
  <c r="P918" i="2"/>
  <c r="P919" i="2"/>
  <c r="P920" i="2"/>
  <c r="P921" i="2"/>
  <c r="P922" i="2"/>
  <c r="P923" i="2"/>
  <c r="P924" i="2"/>
  <c r="P925" i="2"/>
  <c r="P926" i="2"/>
  <c r="P927" i="2"/>
  <c r="P928" i="2"/>
  <c r="P929" i="2"/>
  <c r="P930" i="2"/>
  <c r="P931" i="2"/>
  <c r="P932" i="2"/>
  <c r="P933" i="2"/>
  <c r="P934" i="2"/>
  <c r="P935" i="2"/>
  <c r="P936" i="2"/>
  <c r="P937" i="2"/>
  <c r="P938" i="2"/>
  <c r="P939" i="2"/>
  <c r="P940" i="2"/>
  <c r="P941" i="2"/>
  <c r="P942" i="2"/>
  <c r="P943" i="2"/>
  <c r="P944" i="2"/>
  <c r="P945" i="2"/>
  <c r="P946" i="2"/>
  <c r="P947" i="2"/>
  <c r="P948" i="2"/>
  <c r="P949" i="2"/>
  <c r="P950" i="2"/>
  <c r="P951" i="2"/>
  <c r="P952" i="2"/>
  <c r="P953" i="2"/>
  <c r="P954" i="2"/>
  <c r="P955" i="2"/>
  <c r="P956" i="2"/>
  <c r="P957" i="2"/>
  <c r="P958" i="2"/>
  <c r="P959" i="2"/>
  <c r="P960" i="2"/>
  <c r="P961" i="2"/>
  <c r="P962" i="2"/>
  <c r="P963" i="2"/>
  <c r="P964" i="2"/>
  <c r="P965" i="2"/>
  <c r="P966" i="2"/>
  <c r="P967" i="2"/>
  <c r="P968" i="2"/>
  <c r="P969" i="2"/>
  <c r="P970" i="2"/>
  <c r="P971" i="2"/>
  <c r="P972" i="2"/>
  <c r="P973" i="2"/>
  <c r="P974" i="2"/>
  <c r="P975" i="2"/>
  <c r="P976" i="2"/>
  <c r="P977" i="2"/>
  <c r="P978" i="2"/>
  <c r="P979" i="2"/>
  <c r="P980" i="2"/>
  <c r="P981" i="2"/>
  <c r="P982" i="2"/>
  <c r="P983" i="2"/>
  <c r="P984" i="2"/>
  <c r="P985" i="2"/>
  <c r="P986" i="2"/>
  <c r="P987" i="2"/>
  <c r="P988" i="2"/>
  <c r="P989" i="2"/>
  <c r="P990" i="2"/>
  <c r="P991" i="2"/>
  <c r="P992" i="2"/>
  <c r="P993" i="2"/>
  <c r="P994" i="2"/>
  <c r="P995" i="2"/>
  <c r="P996" i="2"/>
  <c r="P997" i="2"/>
  <c r="P998" i="2"/>
  <c r="P999" i="2"/>
  <c r="P1000" i="2"/>
  <c r="P1001" i="2"/>
  <c r="P1002" i="2"/>
  <c r="P1003" i="2"/>
  <c r="P1004" i="2"/>
  <c r="P1005" i="2"/>
  <c r="P1006" i="2"/>
  <c r="P1007" i="2"/>
  <c r="P1008" i="2"/>
  <c r="P1009" i="2"/>
  <c r="P1010" i="2"/>
  <c r="P1011" i="2"/>
  <c r="P1012" i="2"/>
  <c r="P1013" i="2"/>
  <c r="P1014" i="2"/>
  <c r="P1015" i="2"/>
  <c r="P1016" i="2"/>
  <c r="P1017" i="2"/>
  <c r="P1018" i="2"/>
  <c r="P1019" i="2"/>
  <c r="P1020" i="2"/>
  <c r="P1021" i="2"/>
  <c r="P1022" i="2"/>
  <c r="P1023" i="2"/>
  <c r="P1024" i="2"/>
  <c r="P1025" i="2"/>
  <c r="P1026" i="2"/>
  <c r="P1027" i="2"/>
  <c r="P1028" i="2"/>
  <c r="P1029" i="2"/>
  <c r="P1030" i="2"/>
  <c r="P1031" i="2"/>
  <c r="P1032" i="2"/>
  <c r="P1033" i="2"/>
  <c r="P1034" i="2"/>
  <c r="P1035" i="2"/>
  <c r="P1036" i="2"/>
  <c r="P1037" i="2"/>
  <c r="P1038" i="2"/>
  <c r="P1039" i="2"/>
  <c r="P1040" i="2"/>
  <c r="P1041" i="2"/>
  <c r="P1042" i="2"/>
  <c r="P1043" i="2"/>
  <c r="P1044" i="2"/>
  <c r="P1045" i="2"/>
  <c r="P1046" i="2"/>
  <c r="P1047" i="2"/>
  <c r="P1048" i="2"/>
  <c r="P1049" i="2"/>
  <c r="P1050" i="2"/>
  <c r="P1051" i="2"/>
  <c r="P1052" i="2"/>
  <c r="P1053" i="2"/>
  <c r="P1054" i="2"/>
  <c r="P1055" i="2"/>
  <c r="P1056" i="2"/>
  <c r="P1057" i="2"/>
  <c r="P1058" i="2"/>
  <c r="P1059" i="2"/>
  <c r="P1060" i="2"/>
  <c r="P1061" i="2"/>
  <c r="P1062" i="2"/>
  <c r="P1063" i="2"/>
  <c r="P1064" i="2"/>
  <c r="P1065" i="2"/>
  <c r="P1066" i="2"/>
  <c r="P1067" i="2"/>
  <c r="P1068" i="2"/>
  <c r="P1069" i="2"/>
  <c r="P1070" i="2"/>
  <c r="P1071" i="2"/>
  <c r="P1072" i="2"/>
  <c r="P1073" i="2"/>
  <c r="P1074" i="2"/>
  <c r="P1075" i="2"/>
  <c r="P1076" i="2"/>
  <c r="P1077" i="2"/>
  <c r="P1078" i="2"/>
  <c r="P1079" i="2"/>
  <c r="P1080" i="2"/>
  <c r="P1081" i="2"/>
  <c r="P1082" i="2"/>
  <c r="P1083" i="2"/>
  <c r="P1084" i="2"/>
  <c r="P1085" i="2"/>
  <c r="P1086" i="2"/>
  <c r="P1087" i="2"/>
  <c r="P1088" i="2"/>
  <c r="P1089" i="2"/>
  <c r="P1090" i="2"/>
  <c r="P1091" i="2"/>
  <c r="P1092" i="2"/>
  <c r="P1093" i="2"/>
  <c r="P1094" i="2"/>
  <c r="P1095" i="2"/>
  <c r="P1096" i="2"/>
  <c r="P1097" i="2"/>
  <c r="P1098" i="2"/>
  <c r="P1099" i="2"/>
  <c r="P1100" i="2"/>
  <c r="P1101" i="2"/>
  <c r="P1102" i="2"/>
  <c r="P1103" i="2"/>
  <c r="P1104" i="2"/>
  <c r="P1105" i="2"/>
  <c r="P1106" i="2"/>
  <c r="P1107" i="2"/>
  <c r="P1108" i="2"/>
  <c r="P1109" i="2"/>
  <c r="P1110" i="2"/>
  <c r="P1111" i="2"/>
  <c r="P1112" i="2"/>
  <c r="P1113" i="2"/>
  <c r="P1114" i="2"/>
  <c r="P1115" i="2"/>
  <c r="P1116" i="2"/>
  <c r="P1117" i="2"/>
  <c r="P1118" i="2"/>
  <c r="P1119" i="2"/>
  <c r="P1120" i="2"/>
  <c r="P1121" i="2"/>
  <c r="P1122" i="2"/>
  <c r="P1123" i="2"/>
  <c r="P1124" i="2"/>
  <c r="P1125" i="2"/>
  <c r="P1126" i="2"/>
  <c r="P1127" i="2"/>
  <c r="P1128" i="2"/>
  <c r="P1129" i="2"/>
  <c r="P1130" i="2"/>
  <c r="P1131" i="2"/>
  <c r="P1132" i="2"/>
  <c r="P1133" i="2"/>
  <c r="P1134" i="2"/>
  <c r="P1135" i="2"/>
  <c r="P1136" i="2"/>
  <c r="P1137" i="2"/>
  <c r="P1138" i="2"/>
  <c r="P1139" i="2"/>
  <c r="P1140" i="2"/>
  <c r="P1141" i="2"/>
  <c r="P1142" i="2"/>
  <c r="P1143" i="2"/>
  <c r="P1144" i="2"/>
  <c r="P1145" i="2"/>
  <c r="P1146" i="2"/>
  <c r="P1147" i="2"/>
  <c r="P1148" i="2"/>
  <c r="P1149" i="2"/>
  <c r="P1150" i="2"/>
  <c r="P1151" i="2"/>
  <c r="P1152" i="2"/>
  <c r="P1153" i="2"/>
  <c r="P1154" i="2"/>
  <c r="P1155" i="2"/>
  <c r="P1156" i="2"/>
  <c r="P1157" i="2"/>
  <c r="P1158" i="2"/>
  <c r="P1159" i="2"/>
  <c r="P1160" i="2"/>
  <c r="P1161" i="2"/>
  <c r="P1162" i="2"/>
  <c r="P1163" i="2"/>
  <c r="P1164" i="2"/>
  <c r="P1165" i="2"/>
  <c r="P1166" i="2"/>
  <c r="P1167" i="2"/>
  <c r="P1168" i="2"/>
  <c r="P1169" i="2"/>
  <c r="P1170" i="2"/>
  <c r="P1171" i="2"/>
  <c r="P1172" i="2"/>
  <c r="P1173" i="2"/>
  <c r="P1174" i="2"/>
  <c r="P1175" i="2"/>
  <c r="P1176" i="2"/>
  <c r="P1177" i="2"/>
  <c r="P1178" i="2"/>
  <c r="P1179" i="2"/>
  <c r="P1180" i="2"/>
  <c r="P1181" i="2"/>
  <c r="P1182" i="2"/>
  <c r="P1183" i="2"/>
  <c r="P1184" i="2"/>
  <c r="P1185" i="2"/>
  <c r="P1186" i="2"/>
  <c r="P1187" i="2"/>
  <c r="P1188" i="2"/>
  <c r="P1189" i="2"/>
  <c r="P1190" i="2"/>
  <c r="P1191" i="2"/>
  <c r="P1192" i="2"/>
  <c r="P1193" i="2"/>
  <c r="P1194" i="2"/>
  <c r="P1195" i="2"/>
  <c r="P1196" i="2"/>
  <c r="P1197" i="2"/>
  <c r="P1198" i="2"/>
  <c r="P1199" i="2"/>
  <c r="P1200" i="2"/>
  <c r="P1201" i="2"/>
  <c r="P1202" i="2"/>
  <c r="P1203" i="2"/>
  <c r="P1204" i="2"/>
  <c r="P1205" i="2"/>
  <c r="P1206" i="2"/>
  <c r="P1207" i="2"/>
  <c r="P1208" i="2"/>
  <c r="P1209" i="2"/>
  <c r="P1210" i="2"/>
  <c r="P1211" i="2"/>
  <c r="P1212" i="2"/>
  <c r="P1213" i="2"/>
  <c r="P1214" i="2"/>
  <c r="P1215" i="2"/>
  <c r="P1216" i="2"/>
  <c r="P1217" i="2"/>
  <c r="P1218" i="2"/>
  <c r="P1219" i="2"/>
  <c r="P1220" i="2"/>
  <c r="P1221" i="2"/>
  <c r="P1222" i="2"/>
  <c r="P1223" i="2"/>
  <c r="P1224" i="2"/>
  <c r="P1225" i="2"/>
  <c r="P1226" i="2"/>
  <c r="P1227" i="2"/>
  <c r="P1228" i="2"/>
  <c r="P1229" i="2"/>
  <c r="P1230" i="2"/>
  <c r="P1231" i="2"/>
  <c r="P1232" i="2"/>
  <c r="P1233" i="2"/>
  <c r="P1234" i="2"/>
  <c r="P1235" i="2"/>
  <c r="P1236" i="2"/>
  <c r="P1237" i="2"/>
  <c r="P1238" i="2"/>
  <c r="P1239" i="2"/>
  <c r="P1240" i="2"/>
  <c r="P1241" i="2"/>
  <c r="P1242" i="2"/>
  <c r="P1243" i="2"/>
  <c r="P1244" i="2"/>
  <c r="P1245" i="2"/>
  <c r="P1246" i="2"/>
  <c r="P1247" i="2"/>
  <c r="P1248" i="2"/>
  <c r="P1249" i="2"/>
  <c r="P1250" i="2"/>
  <c r="P1251" i="2"/>
  <c r="P1252" i="2"/>
  <c r="P1253" i="2"/>
  <c r="P1254" i="2"/>
  <c r="P1255" i="2"/>
  <c r="P1256" i="2"/>
  <c r="P1257" i="2"/>
  <c r="P1258" i="2"/>
  <c r="P1259" i="2"/>
  <c r="P1260" i="2"/>
  <c r="P1261" i="2"/>
  <c r="P1262" i="2"/>
  <c r="P1263" i="2"/>
  <c r="P1264" i="2"/>
  <c r="P1265" i="2"/>
  <c r="P1266" i="2"/>
  <c r="P1267" i="2"/>
  <c r="P1268" i="2"/>
  <c r="P1269" i="2"/>
  <c r="P1270" i="2"/>
  <c r="P1271" i="2"/>
  <c r="P1272" i="2"/>
  <c r="P1273" i="2"/>
  <c r="P1274" i="2"/>
  <c r="P1275" i="2"/>
  <c r="P1276" i="2"/>
  <c r="P1277" i="2"/>
  <c r="P1278" i="2"/>
  <c r="P1279" i="2"/>
  <c r="P1280" i="2"/>
  <c r="P1281" i="2"/>
  <c r="P1282" i="2"/>
  <c r="P1283" i="2"/>
  <c r="P1284" i="2"/>
  <c r="P1285" i="2"/>
  <c r="P1286" i="2"/>
  <c r="P1287" i="2"/>
  <c r="P1288" i="2"/>
  <c r="P1289" i="2"/>
  <c r="P1290" i="2"/>
  <c r="P1291" i="2"/>
  <c r="P1292" i="2"/>
  <c r="P1293" i="2"/>
  <c r="P1294" i="2"/>
  <c r="P1295" i="2"/>
  <c r="P1296" i="2"/>
  <c r="P1297" i="2"/>
  <c r="P1298" i="2"/>
  <c r="P1299" i="2"/>
  <c r="P1300" i="2"/>
  <c r="P1301" i="2"/>
  <c r="P1302" i="2"/>
  <c r="P1303" i="2"/>
  <c r="P1304" i="2"/>
  <c r="P1305" i="2"/>
  <c r="P1306" i="2"/>
  <c r="P1307" i="2"/>
  <c r="P1308" i="2"/>
  <c r="P1309" i="2"/>
  <c r="P1310" i="2"/>
  <c r="P1311" i="2"/>
  <c r="P1312" i="2"/>
  <c r="P1313" i="2"/>
  <c r="P1314" i="2"/>
  <c r="P1315" i="2"/>
  <c r="P1316" i="2"/>
  <c r="P1317" i="2"/>
  <c r="P1318" i="2"/>
  <c r="P1319" i="2"/>
  <c r="P1320" i="2"/>
  <c r="P1321" i="2"/>
  <c r="P1322" i="2"/>
  <c r="P1323" i="2"/>
  <c r="P1324" i="2"/>
  <c r="P1325" i="2"/>
  <c r="P1326" i="2"/>
  <c r="P1327" i="2"/>
  <c r="P1328" i="2"/>
  <c r="P1329" i="2"/>
  <c r="P1330" i="2"/>
  <c r="P1331" i="2"/>
  <c r="P1332" i="2"/>
  <c r="P1333" i="2"/>
  <c r="P1334" i="2"/>
  <c r="P1335" i="2"/>
  <c r="P1336" i="2"/>
  <c r="P1337" i="2"/>
  <c r="P1338" i="2"/>
  <c r="P1339" i="2"/>
  <c r="P1340" i="2"/>
  <c r="P1341" i="2"/>
  <c r="P1342" i="2"/>
  <c r="P1343" i="2"/>
  <c r="P1344" i="2"/>
  <c r="P1345" i="2"/>
  <c r="P1346" i="2"/>
  <c r="P1347" i="2"/>
  <c r="P1348" i="2"/>
  <c r="P1349" i="2"/>
  <c r="P1350" i="2"/>
  <c r="P1351" i="2"/>
  <c r="P1352" i="2"/>
  <c r="P1353" i="2"/>
  <c r="P1354" i="2"/>
  <c r="P1355" i="2"/>
  <c r="P1356" i="2"/>
  <c r="P1357" i="2"/>
  <c r="P1358" i="2"/>
  <c r="P1359" i="2"/>
  <c r="P1360" i="2"/>
  <c r="P1361" i="2"/>
  <c r="P1362" i="2"/>
  <c r="P1363" i="2"/>
  <c r="P1364" i="2"/>
  <c r="P1365" i="2"/>
  <c r="P1366" i="2"/>
  <c r="P1367" i="2"/>
  <c r="P1368" i="2"/>
  <c r="P1369" i="2"/>
  <c r="P1370" i="2"/>
  <c r="P1371" i="2"/>
  <c r="P1372" i="2"/>
  <c r="P1373" i="2"/>
  <c r="P1374" i="2"/>
  <c r="P1375" i="2"/>
  <c r="P1376" i="2"/>
  <c r="P1377" i="2"/>
  <c r="P1378" i="2"/>
  <c r="P1379" i="2"/>
  <c r="P1380" i="2"/>
  <c r="P1381" i="2"/>
  <c r="P1382" i="2"/>
  <c r="P1383" i="2"/>
  <c r="P1384" i="2"/>
  <c r="P1385" i="2"/>
  <c r="P1386" i="2"/>
  <c r="P1387" i="2"/>
  <c r="P1388" i="2"/>
  <c r="P1389" i="2"/>
  <c r="P1390" i="2"/>
  <c r="P1391" i="2"/>
  <c r="P1392" i="2"/>
  <c r="P1393" i="2"/>
  <c r="P1394" i="2"/>
  <c r="P1395" i="2"/>
  <c r="P1396" i="2"/>
  <c r="P1397" i="2"/>
  <c r="P1398" i="2"/>
  <c r="P1399" i="2"/>
  <c r="P1400" i="2"/>
  <c r="P1401" i="2"/>
  <c r="P1402" i="2"/>
  <c r="P1403" i="2"/>
  <c r="P1404" i="2"/>
  <c r="P1405" i="2"/>
  <c r="P1406" i="2"/>
  <c r="P1407" i="2"/>
  <c r="P1408" i="2"/>
  <c r="P1409" i="2"/>
  <c r="P1410" i="2"/>
  <c r="P1411" i="2"/>
  <c r="P1412" i="2"/>
  <c r="P1413" i="2"/>
  <c r="P1414" i="2"/>
  <c r="P1415" i="2"/>
  <c r="P1416" i="2"/>
  <c r="P1417" i="2"/>
  <c r="P1418" i="2"/>
  <c r="P1419" i="2"/>
  <c r="P1420" i="2"/>
  <c r="P1421" i="2"/>
  <c r="P1422" i="2"/>
  <c r="P1423" i="2"/>
  <c r="P1424" i="2"/>
  <c r="P1425" i="2"/>
  <c r="P1426" i="2"/>
  <c r="P1427" i="2"/>
  <c r="P1428" i="2"/>
  <c r="P1429" i="2"/>
  <c r="P1430" i="2"/>
  <c r="P1431" i="2"/>
  <c r="P1432" i="2"/>
  <c r="P1433" i="2"/>
  <c r="P1434" i="2"/>
  <c r="P1435" i="2"/>
  <c r="P1436" i="2"/>
  <c r="P1437" i="2"/>
  <c r="P1438" i="2"/>
  <c r="P1439" i="2"/>
  <c r="P1440" i="2"/>
  <c r="P1441" i="2"/>
  <c r="P1442" i="2"/>
  <c r="P1443" i="2"/>
  <c r="P1444" i="2"/>
  <c r="P1445" i="2"/>
  <c r="P1446" i="2"/>
  <c r="P1447" i="2"/>
  <c r="P1448" i="2"/>
  <c r="P1449" i="2"/>
  <c r="P1450" i="2"/>
  <c r="P1451" i="2"/>
  <c r="P1452" i="2"/>
  <c r="P1453" i="2"/>
  <c r="P1454" i="2"/>
  <c r="P1455" i="2"/>
  <c r="P1456" i="2"/>
  <c r="P1457" i="2"/>
  <c r="P1458" i="2"/>
  <c r="P1459" i="2"/>
  <c r="P1460" i="2"/>
  <c r="P1461" i="2"/>
  <c r="P1462" i="2"/>
  <c r="P1463" i="2"/>
  <c r="P1464" i="2"/>
  <c r="P1465" i="2"/>
  <c r="P1466" i="2"/>
  <c r="P1467" i="2"/>
  <c r="P1468" i="2"/>
  <c r="P1469" i="2"/>
  <c r="P1470" i="2"/>
  <c r="P1471" i="2"/>
  <c r="P1472" i="2"/>
  <c r="P1473" i="2"/>
  <c r="P1474" i="2"/>
  <c r="P1475" i="2"/>
  <c r="P1476" i="2"/>
  <c r="P1477" i="2"/>
  <c r="P1478" i="2"/>
  <c r="P1479" i="2"/>
  <c r="P1480" i="2"/>
  <c r="P1481" i="2"/>
  <c r="P1482" i="2"/>
  <c r="P1483" i="2"/>
  <c r="P1484" i="2"/>
  <c r="P1485" i="2"/>
  <c r="P1486" i="2"/>
  <c r="P1487" i="2"/>
  <c r="P1488" i="2"/>
  <c r="P1489" i="2"/>
  <c r="P1490" i="2"/>
  <c r="P1491" i="2"/>
  <c r="P1492" i="2"/>
  <c r="P1493" i="2"/>
  <c r="P1494" i="2"/>
  <c r="P1495" i="2"/>
  <c r="P1496" i="2"/>
  <c r="P1497" i="2"/>
  <c r="P1498" i="2"/>
  <c r="P1499" i="2"/>
  <c r="P1500" i="2"/>
  <c r="P1501" i="2"/>
  <c r="P1502" i="2"/>
  <c r="P1503" i="2"/>
  <c r="P1504" i="2"/>
  <c r="P1505" i="2"/>
  <c r="P1506" i="2"/>
  <c r="P1507" i="2"/>
  <c r="P1508" i="2"/>
  <c r="P1509" i="2"/>
  <c r="P1510" i="2"/>
  <c r="P1511" i="2"/>
  <c r="P1512" i="2"/>
  <c r="P1513" i="2"/>
  <c r="P1514" i="2"/>
  <c r="P1515" i="2"/>
  <c r="P1516" i="2"/>
  <c r="P1517" i="2"/>
  <c r="P1518" i="2"/>
  <c r="P1519" i="2"/>
  <c r="P1520" i="2"/>
  <c r="P1521" i="2"/>
  <c r="P1522" i="2"/>
  <c r="P1523" i="2"/>
  <c r="P1524" i="2"/>
  <c r="P1525" i="2"/>
  <c r="P1526" i="2"/>
  <c r="AA3" i="2" a="1"/>
  <c r="AA3" i="2" s="1"/>
  <c r="AA4" i="2" a="1"/>
  <c r="AA4" i="2" s="1"/>
  <c r="AA5" i="2" a="1"/>
  <c r="AA5" i="2" s="1"/>
  <c r="AA6" i="2" a="1"/>
  <c r="AA6" i="2" s="1"/>
  <c r="AA7" i="2" a="1"/>
  <c r="AA7" i="2" s="1"/>
  <c r="AA8" i="2" a="1"/>
  <c r="AA8" i="2" s="1"/>
  <c r="AA9" i="2" a="1"/>
  <c r="AA9" i="2" s="1"/>
  <c r="AA10" i="2" a="1"/>
  <c r="AA10" i="2" s="1"/>
  <c r="AA11" i="2" a="1"/>
  <c r="AA11" i="2" s="1"/>
  <c r="AA12" i="2" a="1"/>
  <c r="AA12" i="2" s="1"/>
  <c r="AA13" i="2" a="1"/>
  <c r="AA13" i="2" s="1"/>
  <c r="AA14" i="2" a="1"/>
  <c r="AA14" i="2" s="1"/>
  <c r="AA15" i="2" a="1"/>
  <c r="AA15" i="2" s="1"/>
  <c r="AA16" i="2" a="1"/>
  <c r="AA16" i="2" s="1"/>
  <c r="AA17" i="2" a="1"/>
  <c r="AA17" i="2" s="1"/>
  <c r="AA18" i="2" a="1"/>
  <c r="AA18" i="2" s="1"/>
  <c r="AA19" i="2" a="1"/>
  <c r="AA19" i="2" s="1"/>
  <c r="AA20" i="2" a="1"/>
  <c r="AA20" i="2" s="1"/>
  <c r="AA21" i="2" a="1"/>
  <c r="AA21" i="2" s="1"/>
  <c r="AA22" i="2" a="1"/>
  <c r="AA22" i="2" s="1"/>
  <c r="AA23" i="2" a="1"/>
  <c r="AA23" i="2" s="1"/>
  <c r="AA24" i="2" a="1"/>
  <c r="AA24" i="2" s="1"/>
  <c r="AA25" i="2" a="1"/>
  <c r="AA25" i="2" s="1"/>
  <c r="AA26" i="2" a="1"/>
  <c r="AA26" i="2" s="1"/>
  <c r="AA27" i="2" a="1"/>
  <c r="AA27" i="2" s="1"/>
  <c r="AA28" i="2" a="1"/>
  <c r="AA28" i="2" s="1"/>
  <c r="AA29" i="2" a="1"/>
  <c r="AA29" i="2" s="1"/>
  <c r="AA30" i="2" a="1"/>
  <c r="AA30" i="2" s="1"/>
  <c r="AA31" i="2" a="1"/>
  <c r="AA31" i="2" s="1"/>
  <c r="AA32" i="2" a="1"/>
  <c r="AA32" i="2" s="1"/>
  <c r="AA33" i="2" a="1"/>
  <c r="AA33" i="2" s="1"/>
  <c r="AA34" i="2" a="1"/>
  <c r="AA34" i="2" s="1"/>
  <c r="AA35" i="2" a="1"/>
  <c r="AA35" i="2" s="1"/>
  <c r="AA36" i="2" a="1"/>
  <c r="AA36" i="2" s="1"/>
  <c r="AA37" i="2" a="1"/>
  <c r="AA37" i="2" s="1"/>
  <c r="AA38" i="2" a="1"/>
  <c r="AA38" i="2" s="1"/>
  <c r="AA39" i="2" a="1"/>
  <c r="AA39" i="2" s="1"/>
  <c r="AA40" i="2" a="1"/>
  <c r="AA40" i="2" s="1"/>
  <c r="AA41" i="2" a="1"/>
  <c r="AA41" i="2" s="1"/>
  <c r="AA42" i="2" a="1"/>
  <c r="AA42" i="2" s="1"/>
  <c r="AA43" i="2" a="1"/>
  <c r="AA43" i="2" s="1"/>
  <c r="AA44" i="2" a="1"/>
  <c r="AA44" i="2" s="1"/>
  <c r="AA45" i="2" a="1"/>
  <c r="AA45" i="2" s="1"/>
  <c r="AA46" i="2" a="1"/>
  <c r="AA46" i="2" s="1"/>
  <c r="AA47" i="2" a="1"/>
  <c r="AA47" i="2" s="1"/>
  <c r="AA48" i="2" a="1"/>
  <c r="AA48" i="2" s="1"/>
  <c r="AA49" i="2" a="1"/>
  <c r="AA49" i="2" s="1"/>
  <c r="AA50" i="2" a="1"/>
  <c r="AA50" i="2" s="1"/>
  <c r="AA51" i="2" a="1"/>
  <c r="AA51" i="2" s="1"/>
  <c r="AA52" i="2" a="1"/>
  <c r="AA52" i="2" s="1"/>
  <c r="AA53" i="2" a="1"/>
  <c r="AA53" i="2" s="1"/>
  <c r="AA54" i="2" a="1"/>
  <c r="AA54" i="2" s="1"/>
  <c r="AA55" i="2" a="1"/>
  <c r="AA55" i="2" s="1"/>
  <c r="AA56" i="2" a="1"/>
  <c r="AA56" i="2" s="1"/>
  <c r="AA57" i="2" a="1"/>
  <c r="AA57" i="2" s="1"/>
  <c r="AA58" i="2" a="1"/>
  <c r="AA58" i="2" s="1"/>
  <c r="AA59" i="2" a="1"/>
  <c r="AA59" i="2" s="1"/>
  <c r="AA60" i="2" a="1"/>
  <c r="AA60" i="2" s="1"/>
  <c r="AA61" i="2" a="1"/>
  <c r="AA61" i="2" s="1"/>
  <c r="AA62" i="2" a="1"/>
  <c r="AA62" i="2" s="1"/>
  <c r="AA63" i="2" a="1"/>
  <c r="AA63" i="2" s="1"/>
  <c r="AA64" i="2" a="1"/>
  <c r="AA64" i="2" s="1"/>
  <c r="AA65" i="2" a="1"/>
  <c r="AA65" i="2" s="1"/>
  <c r="AA66" i="2" a="1"/>
  <c r="AA66" i="2" s="1"/>
  <c r="AA67" i="2" a="1"/>
  <c r="AA67" i="2" s="1"/>
  <c r="AA68" i="2" a="1"/>
  <c r="AA68" i="2" s="1"/>
  <c r="AA69" i="2" a="1"/>
  <c r="AA69" i="2" s="1"/>
  <c r="AA70" i="2" a="1"/>
  <c r="AA70" i="2" s="1"/>
  <c r="AA71" i="2" a="1"/>
  <c r="AA71" i="2" s="1"/>
  <c r="AA72" i="2" a="1"/>
  <c r="AA72" i="2" s="1"/>
  <c r="AA73" i="2" a="1"/>
  <c r="AA73" i="2" s="1"/>
  <c r="AA74" i="2" a="1"/>
  <c r="AA74" i="2" s="1"/>
  <c r="AA75" i="2" a="1"/>
  <c r="AA75" i="2" s="1"/>
  <c r="AA76" i="2" a="1"/>
  <c r="AA76" i="2" s="1"/>
  <c r="AA77" i="2" a="1"/>
  <c r="AA77" i="2" s="1"/>
  <c r="AA78" i="2" a="1"/>
  <c r="AA78" i="2" s="1"/>
  <c r="AA79" i="2" a="1"/>
  <c r="AA79" i="2" s="1"/>
  <c r="AA80" i="2" a="1"/>
  <c r="AA80" i="2" s="1"/>
  <c r="AA81" i="2" a="1"/>
  <c r="AA81" i="2" s="1"/>
  <c r="AA82" i="2" a="1"/>
  <c r="AA82" i="2" s="1"/>
  <c r="AA83" i="2" a="1"/>
  <c r="AA83" i="2" s="1"/>
  <c r="AA84" i="2" a="1"/>
  <c r="AA84" i="2" s="1"/>
  <c r="AA85" i="2" a="1"/>
  <c r="AA85" i="2" s="1"/>
  <c r="AA86" i="2" a="1"/>
  <c r="AA86" i="2" s="1"/>
  <c r="AA87" i="2" a="1"/>
  <c r="AA87" i="2" s="1"/>
  <c r="AA88" i="2" a="1"/>
  <c r="AA88" i="2" s="1"/>
  <c r="AA89" i="2" a="1"/>
  <c r="AA89" i="2" s="1"/>
  <c r="AA90" i="2" a="1"/>
  <c r="AA90" i="2" s="1"/>
  <c r="AA91" i="2" a="1"/>
  <c r="AA91" i="2" s="1"/>
  <c r="AA92" i="2" a="1"/>
  <c r="AA92" i="2" s="1"/>
  <c r="AA93" i="2" a="1"/>
  <c r="AA93" i="2" s="1"/>
  <c r="AA94" i="2" a="1"/>
  <c r="AA94" i="2" s="1"/>
  <c r="AA95" i="2" a="1"/>
  <c r="AA95" i="2" s="1"/>
  <c r="AA96" i="2" a="1"/>
  <c r="AA96" i="2" s="1"/>
  <c r="AA97" i="2" a="1"/>
  <c r="AA97" i="2" s="1"/>
  <c r="AA98" i="2" a="1"/>
  <c r="AA98" i="2" s="1"/>
  <c r="AA99" i="2" a="1"/>
  <c r="AA99" i="2" s="1"/>
  <c r="AA100" i="2" a="1"/>
  <c r="AA100" i="2" s="1"/>
  <c r="AA101" i="2" a="1"/>
  <c r="AA101" i="2" s="1"/>
  <c r="AA102" i="2" a="1"/>
  <c r="AA102" i="2" s="1"/>
  <c r="AA103" i="2" a="1"/>
  <c r="AA103" i="2" s="1"/>
  <c r="AA104" i="2" a="1"/>
  <c r="AA104" i="2" s="1"/>
  <c r="AA105" i="2" a="1"/>
  <c r="AA105" i="2" s="1"/>
  <c r="AA106" i="2" a="1"/>
  <c r="AA106" i="2" s="1"/>
  <c r="AA107" i="2" a="1"/>
  <c r="AA107" i="2" s="1"/>
  <c r="AA108" i="2" a="1"/>
  <c r="AA108" i="2" s="1"/>
  <c r="AA109" i="2" a="1"/>
  <c r="AA109" i="2" s="1"/>
  <c r="AA110" i="2" a="1"/>
  <c r="AA110" i="2" s="1"/>
  <c r="AA111" i="2" a="1"/>
  <c r="AA111" i="2" s="1"/>
  <c r="AA112" i="2" a="1"/>
  <c r="AA112" i="2" s="1"/>
  <c r="AA113" i="2" a="1"/>
  <c r="AA113" i="2" s="1"/>
  <c r="AA114" i="2" a="1"/>
  <c r="AA114" i="2" s="1"/>
  <c r="AA115" i="2" a="1"/>
  <c r="AA115" i="2" s="1"/>
  <c r="AA116" i="2" a="1"/>
  <c r="AA116" i="2" s="1"/>
  <c r="AA117" i="2" a="1"/>
  <c r="AA117" i="2" s="1"/>
  <c r="AA118" i="2" a="1"/>
  <c r="AA118" i="2" s="1"/>
  <c r="AA119" i="2" a="1"/>
  <c r="AA119" i="2" s="1"/>
  <c r="AA120" i="2" a="1"/>
  <c r="AA120" i="2" s="1"/>
  <c r="AA121" i="2" a="1"/>
  <c r="AA121" i="2" s="1"/>
  <c r="AA122" i="2" a="1"/>
  <c r="AA122" i="2" s="1"/>
  <c r="AA123" i="2" a="1"/>
  <c r="AA123" i="2" s="1"/>
  <c r="AA124" i="2" a="1"/>
  <c r="AA124" i="2" s="1"/>
  <c r="AA125" i="2" a="1"/>
  <c r="AA125" i="2" s="1"/>
  <c r="AA126" i="2" a="1"/>
  <c r="AA126" i="2" s="1"/>
  <c r="AA127" i="2" a="1"/>
  <c r="AA127" i="2" s="1"/>
  <c r="AA128" i="2" a="1"/>
  <c r="AA128" i="2" s="1"/>
  <c r="AA129" i="2" a="1"/>
  <c r="AA129" i="2" s="1"/>
  <c r="AA130" i="2" a="1"/>
  <c r="AA130" i="2" s="1"/>
  <c r="AA131" i="2" a="1"/>
  <c r="AA131" i="2" s="1"/>
  <c r="AA132" i="2" a="1"/>
  <c r="AA132" i="2" s="1"/>
  <c r="AA133" i="2" a="1"/>
  <c r="AA133" i="2" s="1"/>
  <c r="AA134" i="2" a="1"/>
  <c r="AA134" i="2" s="1"/>
  <c r="AA135" i="2" a="1"/>
  <c r="AA135" i="2" s="1"/>
  <c r="AA136" i="2" a="1"/>
  <c r="AA136" i="2" s="1"/>
  <c r="AA137" i="2" a="1"/>
  <c r="AA137" i="2" s="1"/>
  <c r="AA138" i="2" a="1"/>
  <c r="AA138" i="2" s="1"/>
  <c r="AA139" i="2" a="1"/>
  <c r="AA139" i="2" s="1"/>
  <c r="AA140" i="2" a="1"/>
  <c r="AA140" i="2" s="1"/>
  <c r="AA141" i="2" a="1"/>
  <c r="AA141" i="2" s="1"/>
  <c r="AA142" i="2" a="1"/>
  <c r="AA142" i="2" s="1"/>
  <c r="AA143" i="2" a="1"/>
  <c r="AA143" i="2" s="1"/>
  <c r="AA144" i="2" a="1"/>
  <c r="AA144" i="2" s="1"/>
  <c r="AA145" i="2" a="1"/>
  <c r="AA145" i="2" s="1"/>
  <c r="AA146" i="2" a="1"/>
  <c r="AA146" i="2" s="1"/>
  <c r="AA147" i="2" a="1"/>
  <c r="AA147" i="2" s="1"/>
  <c r="AA148" i="2" a="1"/>
  <c r="AA148" i="2" s="1"/>
  <c r="AA149" i="2" a="1"/>
  <c r="AA149" i="2" s="1"/>
  <c r="AA150" i="2" a="1"/>
  <c r="AA150" i="2" s="1"/>
  <c r="AA151" i="2" a="1"/>
  <c r="AA151" i="2" s="1"/>
  <c r="AA152" i="2" a="1"/>
  <c r="AA152" i="2" s="1"/>
  <c r="AA153" i="2" a="1"/>
  <c r="AA153" i="2" s="1"/>
  <c r="AA154" i="2" a="1"/>
  <c r="AA154" i="2" s="1"/>
  <c r="AA155" i="2" a="1"/>
  <c r="AA155" i="2" s="1"/>
  <c r="AA156" i="2" a="1"/>
  <c r="AA156" i="2" s="1"/>
  <c r="AA157" i="2" a="1"/>
  <c r="AA157" i="2" s="1"/>
  <c r="AA158" i="2" a="1"/>
  <c r="AA158" i="2" s="1"/>
  <c r="AA159" i="2" a="1"/>
  <c r="AA159" i="2" s="1"/>
  <c r="AA160" i="2" a="1"/>
  <c r="AA160" i="2" s="1"/>
  <c r="AA161" i="2" a="1"/>
  <c r="AA161" i="2" s="1"/>
  <c r="AA162" i="2" a="1"/>
  <c r="AA162" i="2" s="1"/>
  <c r="AA163" i="2" a="1"/>
  <c r="AA163" i="2" s="1"/>
  <c r="AA164" i="2" a="1"/>
  <c r="AA164" i="2" s="1"/>
  <c r="AA165" i="2" a="1"/>
  <c r="AA165" i="2" s="1"/>
  <c r="AA166" i="2" a="1"/>
  <c r="AA166" i="2" s="1"/>
  <c r="AA167" i="2" a="1"/>
  <c r="AA167" i="2" s="1"/>
  <c r="AA168" i="2" a="1"/>
  <c r="AA168" i="2" s="1"/>
  <c r="AA169" i="2" a="1"/>
  <c r="AA169" i="2" s="1"/>
  <c r="AA170" i="2" a="1"/>
  <c r="AA170" i="2" s="1"/>
  <c r="AA171" i="2" a="1"/>
  <c r="AA171" i="2" s="1"/>
  <c r="AA172" i="2" a="1"/>
  <c r="AA172" i="2" s="1"/>
  <c r="AA173" i="2" a="1"/>
  <c r="AA173" i="2" s="1"/>
  <c r="AA174" i="2" a="1"/>
  <c r="AA174" i="2" s="1"/>
  <c r="AA175" i="2" a="1"/>
  <c r="AA175" i="2" s="1"/>
  <c r="AA176" i="2" a="1"/>
  <c r="AA176" i="2" s="1"/>
  <c r="AA177" i="2" a="1"/>
  <c r="AA177" i="2" s="1"/>
  <c r="AA178" i="2" a="1"/>
  <c r="AA178" i="2" s="1"/>
  <c r="AA179" i="2" a="1"/>
  <c r="AA179" i="2" s="1"/>
  <c r="AA180" i="2" a="1"/>
  <c r="AA180" i="2" s="1"/>
  <c r="AA181" i="2" a="1"/>
  <c r="AA181" i="2" s="1"/>
  <c r="AA182" i="2" a="1"/>
  <c r="AA182" i="2" s="1"/>
  <c r="AA183" i="2" a="1"/>
  <c r="AA183" i="2" s="1"/>
  <c r="AA184" i="2" a="1"/>
  <c r="AA184" i="2" s="1"/>
  <c r="AA185" i="2" a="1"/>
  <c r="AA185" i="2" s="1"/>
  <c r="AA186" i="2" a="1"/>
  <c r="AA186" i="2" s="1"/>
  <c r="AA187" i="2" a="1"/>
  <c r="AA187" i="2" s="1"/>
  <c r="AA188" i="2" a="1"/>
  <c r="AA188" i="2" s="1"/>
  <c r="AA189" i="2" a="1"/>
  <c r="AA189" i="2" s="1"/>
  <c r="AA190" i="2" a="1"/>
  <c r="AA190" i="2" s="1"/>
  <c r="AA191" i="2" a="1"/>
  <c r="AA191" i="2" s="1"/>
  <c r="AA192" i="2" a="1"/>
  <c r="AA192" i="2" s="1"/>
  <c r="AA193" i="2" a="1"/>
  <c r="AA193" i="2" s="1"/>
  <c r="AA194" i="2" a="1"/>
  <c r="AA194" i="2" s="1"/>
  <c r="AA195" i="2" a="1"/>
  <c r="AA195" i="2" s="1"/>
  <c r="AA196" i="2" a="1"/>
  <c r="AA196" i="2" s="1"/>
  <c r="AA197" i="2" a="1"/>
  <c r="AA197" i="2" s="1"/>
  <c r="AA198" i="2" a="1"/>
  <c r="AA198" i="2" s="1"/>
  <c r="AA199" i="2" a="1"/>
  <c r="AA199" i="2" s="1"/>
  <c r="AA200" i="2" a="1"/>
  <c r="AA200" i="2" s="1"/>
  <c r="AA201" i="2" a="1"/>
  <c r="AA201" i="2" s="1"/>
  <c r="AA202" i="2" a="1"/>
  <c r="AA202" i="2" s="1"/>
  <c r="AA203" i="2" a="1"/>
  <c r="AA203" i="2" s="1"/>
  <c r="AA204" i="2" a="1"/>
  <c r="AA204" i="2" s="1"/>
  <c r="AA205" i="2" a="1"/>
  <c r="AA205" i="2" s="1"/>
  <c r="AA206" i="2" a="1"/>
  <c r="AA206" i="2" s="1"/>
  <c r="AA207" i="2" a="1"/>
  <c r="AA207" i="2" s="1"/>
  <c r="AA208" i="2" a="1"/>
  <c r="AA208" i="2" s="1"/>
  <c r="AA209" i="2" a="1"/>
  <c r="AA209" i="2" s="1"/>
  <c r="AA210" i="2" a="1"/>
  <c r="AA210" i="2" s="1"/>
  <c r="AA211" i="2" a="1"/>
  <c r="AA211" i="2" s="1"/>
  <c r="AA212" i="2" a="1"/>
  <c r="AA212" i="2" s="1"/>
  <c r="AA213" i="2" a="1"/>
  <c r="AA213" i="2" s="1"/>
  <c r="AA214" i="2" a="1"/>
  <c r="AA214" i="2" s="1"/>
  <c r="AA215" i="2" a="1"/>
  <c r="AA215" i="2" s="1"/>
  <c r="AA216" i="2" a="1"/>
  <c r="AA216" i="2" s="1"/>
  <c r="AA217" i="2" a="1"/>
  <c r="AA217" i="2" s="1"/>
  <c r="AA218" i="2" a="1"/>
  <c r="AA218" i="2" s="1"/>
  <c r="AA219" i="2" a="1"/>
  <c r="AA219" i="2" s="1"/>
  <c r="AA220" i="2" a="1"/>
  <c r="AA220" i="2" s="1"/>
  <c r="AA221" i="2" a="1"/>
  <c r="AA221" i="2" s="1"/>
  <c r="AA222" i="2" a="1"/>
  <c r="AA222" i="2" s="1"/>
  <c r="AA223" i="2" a="1"/>
  <c r="AA223" i="2" s="1"/>
  <c r="AA224" i="2" a="1"/>
  <c r="AA224" i="2" s="1"/>
  <c r="AA225" i="2" a="1"/>
  <c r="AA225" i="2" s="1"/>
  <c r="AA226" i="2" a="1"/>
  <c r="AA226" i="2" s="1"/>
  <c r="AA227" i="2" a="1"/>
  <c r="AA227" i="2" s="1"/>
  <c r="AA228" i="2" a="1"/>
  <c r="AA228" i="2" s="1"/>
  <c r="AA229" i="2" a="1"/>
  <c r="AA229" i="2" s="1"/>
  <c r="AA230" i="2" a="1"/>
  <c r="AA230" i="2" s="1"/>
  <c r="AA231" i="2" a="1"/>
  <c r="AA231" i="2" s="1"/>
  <c r="AA232" i="2" a="1"/>
  <c r="AA232" i="2" s="1"/>
  <c r="AA233" i="2" a="1"/>
  <c r="AA233" i="2" s="1"/>
  <c r="AA234" i="2" a="1"/>
  <c r="AA234" i="2" s="1"/>
  <c r="AA235" i="2" a="1"/>
  <c r="AA235" i="2" s="1"/>
  <c r="AA236" i="2" a="1"/>
  <c r="AA236" i="2" s="1"/>
  <c r="AA237" i="2" a="1"/>
  <c r="AA237" i="2" s="1"/>
  <c r="AA238" i="2" a="1"/>
  <c r="AA238" i="2" s="1"/>
  <c r="AA239" i="2" a="1"/>
  <c r="AA239" i="2" s="1"/>
  <c r="AA240" i="2" a="1"/>
  <c r="AA240" i="2" s="1"/>
  <c r="AA241" i="2" a="1"/>
  <c r="AA241" i="2" s="1"/>
  <c r="AA242" i="2" a="1"/>
  <c r="AA242" i="2" s="1"/>
  <c r="AA243" i="2" a="1"/>
  <c r="AA243" i="2" s="1"/>
  <c r="AA244" i="2" a="1"/>
  <c r="AA244" i="2" s="1"/>
  <c r="AA245" i="2" a="1"/>
  <c r="AA245" i="2" s="1"/>
  <c r="AA246" i="2" a="1"/>
  <c r="AA246" i="2" s="1"/>
  <c r="AA247" i="2" a="1"/>
  <c r="AA247" i="2" s="1"/>
  <c r="AA248" i="2" a="1"/>
  <c r="AA248" i="2" s="1"/>
  <c r="AA249" i="2" a="1"/>
  <c r="AA249" i="2" s="1"/>
  <c r="AA250" i="2" a="1"/>
  <c r="AA250" i="2" s="1"/>
  <c r="AA251" i="2" a="1"/>
  <c r="AA251" i="2" s="1"/>
  <c r="AA252" i="2" a="1"/>
  <c r="AA252" i="2" s="1"/>
  <c r="AA253" i="2" a="1"/>
  <c r="AA253" i="2" s="1"/>
  <c r="AA254" i="2" a="1"/>
  <c r="AA254" i="2" s="1"/>
  <c r="AA255" i="2" a="1"/>
  <c r="AA255" i="2" s="1"/>
  <c r="AA256" i="2" a="1"/>
  <c r="AA256" i="2" s="1"/>
  <c r="AA257" i="2" a="1"/>
  <c r="AA257" i="2" s="1"/>
  <c r="AA258" i="2" a="1"/>
  <c r="AA258" i="2" s="1"/>
  <c r="AA259" i="2" a="1"/>
  <c r="AA259" i="2" s="1"/>
  <c r="AA260" i="2" a="1"/>
  <c r="AA260" i="2" s="1"/>
  <c r="AA261" i="2" a="1"/>
  <c r="AA261" i="2" s="1"/>
  <c r="AA262" i="2" a="1"/>
  <c r="AA262" i="2" s="1"/>
  <c r="AA263" i="2" a="1"/>
  <c r="AA263" i="2" s="1"/>
  <c r="AA264" i="2" a="1"/>
  <c r="AA264" i="2" s="1"/>
  <c r="AA265" i="2" a="1"/>
  <c r="AA265" i="2" s="1"/>
  <c r="AA266" i="2" a="1"/>
  <c r="AA266" i="2" s="1"/>
  <c r="AA267" i="2" a="1"/>
  <c r="AA267" i="2" s="1"/>
  <c r="AA268" i="2" a="1"/>
  <c r="AA268" i="2" s="1"/>
  <c r="AA269" i="2" a="1"/>
  <c r="AA269" i="2" s="1"/>
  <c r="AA270" i="2" a="1"/>
  <c r="AA270" i="2" s="1"/>
  <c r="AA271" i="2" a="1"/>
  <c r="AA271" i="2" s="1"/>
  <c r="AA272" i="2" a="1"/>
  <c r="AA272" i="2" s="1"/>
  <c r="AA273" i="2" a="1"/>
  <c r="AA273" i="2" s="1"/>
  <c r="AA274" i="2" a="1"/>
  <c r="AA274" i="2" s="1"/>
  <c r="AA275" i="2" a="1"/>
  <c r="AA275" i="2" s="1"/>
  <c r="AA276" i="2" a="1"/>
  <c r="AA276" i="2" s="1"/>
  <c r="AA277" i="2" a="1"/>
  <c r="AA277" i="2" s="1"/>
  <c r="AA278" i="2" a="1"/>
  <c r="AA278" i="2" s="1"/>
  <c r="AA279" i="2" a="1"/>
  <c r="AA279" i="2" s="1"/>
  <c r="AA280" i="2" a="1"/>
  <c r="AA280" i="2" s="1"/>
  <c r="AA281" i="2" a="1"/>
  <c r="AA281" i="2" s="1"/>
  <c r="AA282" i="2" a="1"/>
  <c r="AA282" i="2" s="1"/>
  <c r="AA283" i="2" a="1"/>
  <c r="AA283" i="2" s="1"/>
  <c r="AA284" i="2" a="1"/>
  <c r="AA284" i="2" s="1"/>
  <c r="AA285" i="2" a="1"/>
  <c r="AA285" i="2" s="1"/>
  <c r="AA286" i="2" a="1"/>
  <c r="AA286" i="2" s="1"/>
  <c r="AA287" i="2" a="1"/>
  <c r="AA287" i="2" s="1"/>
  <c r="AA288" i="2" a="1"/>
  <c r="AA288" i="2" s="1"/>
  <c r="AA289" i="2" a="1"/>
  <c r="AA289" i="2" s="1"/>
  <c r="AA290" i="2" a="1"/>
  <c r="AA290" i="2" s="1"/>
  <c r="AA291" i="2" a="1"/>
  <c r="AA291" i="2" s="1"/>
  <c r="AA292" i="2" a="1"/>
  <c r="AA292" i="2" s="1"/>
  <c r="AA293" i="2" a="1"/>
  <c r="AA293" i="2" s="1"/>
  <c r="AA294" i="2" a="1"/>
  <c r="AA294" i="2" s="1"/>
  <c r="AA295" i="2" a="1"/>
  <c r="AA295" i="2" s="1"/>
  <c r="AA296" i="2" a="1"/>
  <c r="AA296" i="2" s="1"/>
  <c r="AA297" i="2" a="1"/>
  <c r="AA297" i="2" s="1"/>
  <c r="AA298" i="2" a="1"/>
  <c r="AA298" i="2" s="1"/>
  <c r="AA299" i="2" a="1"/>
  <c r="AA299" i="2" s="1"/>
  <c r="AA300" i="2" a="1"/>
  <c r="AA300" i="2" s="1"/>
  <c r="AA301" i="2" a="1"/>
  <c r="AA301" i="2" s="1"/>
  <c r="AA302" i="2" a="1"/>
  <c r="AA302" i="2" s="1"/>
  <c r="AA303" i="2" a="1"/>
  <c r="AA303" i="2" s="1"/>
  <c r="AA304" i="2" a="1"/>
  <c r="AA304" i="2" s="1"/>
  <c r="AA305" i="2" a="1"/>
  <c r="AA305" i="2" s="1"/>
  <c r="AA306" i="2" a="1"/>
  <c r="AA306" i="2" s="1"/>
  <c r="AA307" i="2" a="1"/>
  <c r="AA307" i="2" s="1"/>
  <c r="AA308" i="2" a="1"/>
  <c r="AA308" i="2" s="1"/>
  <c r="AA309" i="2" a="1"/>
  <c r="AA309" i="2" s="1"/>
  <c r="AA310" i="2" a="1"/>
  <c r="AA310" i="2" s="1"/>
  <c r="AA311" i="2" a="1"/>
  <c r="AA311" i="2" s="1"/>
  <c r="AA312" i="2" a="1"/>
  <c r="AA312" i="2" s="1"/>
  <c r="AA313" i="2" a="1"/>
  <c r="AA313" i="2" s="1"/>
  <c r="AA314" i="2" a="1"/>
  <c r="AA314" i="2" s="1"/>
  <c r="AA315" i="2" a="1"/>
  <c r="AA315" i="2" s="1"/>
  <c r="AA316" i="2" a="1"/>
  <c r="AA316" i="2" s="1"/>
  <c r="AA317" i="2" a="1"/>
  <c r="AA317" i="2" s="1"/>
  <c r="AA318" i="2" a="1"/>
  <c r="AA318" i="2" s="1"/>
  <c r="AA319" i="2" a="1"/>
  <c r="AA319" i="2" s="1"/>
  <c r="AA320" i="2" a="1"/>
  <c r="AA320" i="2" s="1"/>
  <c r="AA321" i="2" a="1"/>
  <c r="AA321" i="2" s="1"/>
  <c r="AA322" i="2" a="1"/>
  <c r="AA322" i="2" s="1"/>
  <c r="AA323" i="2" a="1"/>
  <c r="AA323" i="2" s="1"/>
  <c r="AA324" i="2" a="1"/>
  <c r="AA324" i="2" s="1"/>
  <c r="AA325" i="2" a="1"/>
  <c r="AA325" i="2" s="1"/>
  <c r="AA326" i="2" a="1"/>
  <c r="AA326" i="2" s="1"/>
  <c r="AA327" i="2" a="1"/>
  <c r="AA327" i="2" s="1"/>
  <c r="AA328" i="2" a="1"/>
  <c r="AA328" i="2" s="1"/>
  <c r="AA329" i="2" a="1"/>
  <c r="AA329" i="2" s="1"/>
  <c r="AA330" i="2" a="1"/>
  <c r="AA330" i="2" s="1"/>
  <c r="AA331" i="2" a="1"/>
  <c r="AA331" i="2" s="1"/>
  <c r="AA332" i="2" a="1"/>
  <c r="AA332" i="2" s="1"/>
  <c r="AA333" i="2" a="1"/>
  <c r="AA333" i="2" s="1"/>
  <c r="AA334" i="2" a="1"/>
  <c r="AA334" i="2" s="1"/>
  <c r="AA335" i="2" a="1"/>
  <c r="AA335" i="2" s="1"/>
  <c r="AA336" i="2" a="1"/>
  <c r="AA336" i="2" s="1"/>
  <c r="AA337" i="2" a="1"/>
  <c r="AA337" i="2" s="1"/>
  <c r="AA338" i="2" a="1"/>
  <c r="AA338" i="2" s="1"/>
  <c r="AA339" i="2" a="1"/>
  <c r="AA339" i="2" s="1"/>
  <c r="AA340" i="2" a="1"/>
  <c r="AA340" i="2" s="1"/>
  <c r="AA341" i="2" a="1"/>
  <c r="AA341" i="2" s="1"/>
  <c r="AA342" i="2" a="1"/>
  <c r="AA342" i="2" s="1"/>
  <c r="AA343" i="2" a="1"/>
  <c r="AA343" i="2" s="1"/>
  <c r="AA344" i="2" a="1"/>
  <c r="AA344" i="2" s="1"/>
  <c r="AA345" i="2" a="1"/>
  <c r="AA345" i="2" s="1"/>
  <c r="AA346" i="2" a="1"/>
  <c r="AA346" i="2" s="1"/>
  <c r="AA347" i="2" a="1"/>
  <c r="AA347" i="2" s="1"/>
  <c r="AA348" i="2" a="1"/>
  <c r="AA348" i="2" s="1"/>
  <c r="AA349" i="2" a="1"/>
  <c r="AA349" i="2" s="1"/>
  <c r="AA350" i="2" a="1"/>
  <c r="AA350" i="2" s="1"/>
  <c r="AA351" i="2" a="1"/>
  <c r="AA351" i="2" s="1"/>
  <c r="AA352" i="2" a="1"/>
  <c r="AA352" i="2" s="1"/>
  <c r="AA353" i="2" a="1"/>
  <c r="AA353" i="2" s="1"/>
  <c r="AA354" i="2" a="1"/>
  <c r="AA354" i="2" s="1"/>
  <c r="AA355" i="2" a="1"/>
  <c r="AA355" i="2" s="1"/>
  <c r="AA356" i="2" a="1"/>
  <c r="AA356" i="2" s="1"/>
  <c r="AA357" i="2" a="1"/>
  <c r="AA357" i="2" s="1"/>
  <c r="AA358" i="2" a="1"/>
  <c r="AA358" i="2" s="1"/>
  <c r="AA359" i="2" a="1"/>
  <c r="AA359" i="2" s="1"/>
  <c r="AA360" i="2" a="1"/>
  <c r="AA360" i="2" s="1"/>
  <c r="AA361" i="2" a="1"/>
  <c r="AA361" i="2" s="1"/>
  <c r="AA362" i="2" a="1"/>
  <c r="AA362" i="2" s="1"/>
  <c r="AA363" i="2" a="1"/>
  <c r="AA363" i="2" s="1"/>
  <c r="AA364" i="2" a="1"/>
  <c r="AA364" i="2" s="1"/>
  <c r="AA365" i="2" a="1"/>
  <c r="AA365" i="2" s="1"/>
  <c r="AA366" i="2" a="1"/>
  <c r="AA366" i="2" s="1"/>
  <c r="AA367" i="2" a="1"/>
  <c r="AA367" i="2" s="1"/>
  <c r="AA368" i="2" a="1"/>
  <c r="AA368" i="2" s="1"/>
  <c r="AA369" i="2" a="1"/>
  <c r="AA369" i="2" s="1"/>
  <c r="AA370" i="2" a="1"/>
  <c r="AA370" i="2" s="1"/>
  <c r="AA371" i="2" a="1"/>
  <c r="AA371" i="2" s="1"/>
  <c r="AA372" i="2" a="1"/>
  <c r="AA372" i="2" s="1"/>
  <c r="AA373" i="2" a="1"/>
  <c r="AA373" i="2" s="1"/>
  <c r="AA374" i="2" a="1"/>
  <c r="AA374" i="2" s="1"/>
  <c r="AA375" i="2" a="1"/>
  <c r="AA375" i="2" s="1"/>
  <c r="AA376" i="2" a="1"/>
  <c r="AA376" i="2" s="1"/>
  <c r="AA377" i="2" a="1"/>
  <c r="AA377" i="2" s="1"/>
  <c r="AA378" i="2" a="1"/>
  <c r="AA378" i="2" s="1"/>
  <c r="AA379" i="2" a="1"/>
  <c r="AA379" i="2" s="1"/>
  <c r="AA380" i="2" a="1"/>
  <c r="AA380" i="2" s="1"/>
  <c r="AA381" i="2" a="1"/>
  <c r="AA381" i="2" s="1"/>
  <c r="AA382" i="2" a="1"/>
  <c r="AA382" i="2" s="1"/>
  <c r="AA383" i="2" a="1"/>
  <c r="AA383" i="2" s="1"/>
  <c r="AA384" i="2" a="1"/>
  <c r="AA384" i="2" s="1"/>
  <c r="AA385" i="2" a="1"/>
  <c r="AA385" i="2" s="1"/>
  <c r="AA386" i="2" a="1"/>
  <c r="AA386" i="2" s="1"/>
  <c r="AA387" i="2" a="1"/>
  <c r="AA387" i="2" s="1"/>
  <c r="AA388" i="2" a="1"/>
  <c r="AA388" i="2" s="1"/>
  <c r="AA389" i="2" a="1"/>
  <c r="AA389" i="2" s="1"/>
  <c r="AA390" i="2" a="1"/>
  <c r="AA390" i="2" s="1"/>
  <c r="AA391" i="2" a="1"/>
  <c r="AA391" i="2" s="1"/>
  <c r="AA392" i="2" a="1"/>
  <c r="AA392" i="2" s="1"/>
  <c r="AA393" i="2" a="1"/>
  <c r="AA393" i="2" s="1"/>
  <c r="AA394" i="2" a="1"/>
  <c r="AA394" i="2" s="1"/>
  <c r="AA395" i="2" a="1"/>
  <c r="AA395" i="2" s="1"/>
  <c r="AA396" i="2" a="1"/>
  <c r="AA396" i="2" s="1"/>
  <c r="AA397" i="2" a="1"/>
  <c r="AA397" i="2" s="1"/>
  <c r="AA398" i="2" a="1"/>
  <c r="AA398" i="2" s="1"/>
  <c r="AA399" i="2" a="1"/>
  <c r="AA399" i="2" s="1"/>
  <c r="AA400" i="2" a="1"/>
  <c r="AA400" i="2" s="1"/>
  <c r="AA401" i="2" a="1"/>
  <c r="AA401" i="2" s="1"/>
  <c r="AA402" i="2" a="1"/>
  <c r="AA402" i="2" s="1"/>
  <c r="AA403" i="2" a="1"/>
  <c r="AA403" i="2" s="1"/>
  <c r="AA404" i="2" a="1"/>
  <c r="AA404" i="2" s="1"/>
  <c r="AA405" i="2" a="1"/>
  <c r="AA405" i="2" s="1"/>
  <c r="AA406" i="2" a="1"/>
  <c r="AA406" i="2" s="1"/>
  <c r="AA407" i="2" a="1"/>
  <c r="AA407" i="2" s="1"/>
  <c r="AA408" i="2" a="1"/>
  <c r="AA408" i="2" s="1"/>
  <c r="AA409" i="2" a="1"/>
  <c r="AA409" i="2" s="1"/>
  <c r="AA410" i="2" a="1"/>
  <c r="AA410" i="2" s="1"/>
  <c r="AA411" i="2" a="1"/>
  <c r="AA411" i="2" s="1"/>
  <c r="AA412" i="2" a="1"/>
  <c r="AA412" i="2" s="1"/>
  <c r="AA413" i="2" a="1"/>
  <c r="AA413" i="2" s="1"/>
  <c r="AA414" i="2" a="1"/>
  <c r="AA414" i="2" s="1"/>
  <c r="AA415" i="2" a="1"/>
  <c r="AA415" i="2" s="1"/>
  <c r="AA416" i="2" a="1"/>
  <c r="AA416" i="2" s="1"/>
  <c r="AA417" i="2" a="1"/>
  <c r="AA417" i="2" s="1"/>
  <c r="AA418" i="2" a="1"/>
  <c r="AA418" i="2" s="1"/>
  <c r="AA419" i="2" a="1"/>
  <c r="AA419" i="2" s="1"/>
  <c r="AA420" i="2" a="1"/>
  <c r="AA420" i="2" s="1"/>
  <c r="AA421" i="2" a="1"/>
  <c r="AA421" i="2" s="1"/>
  <c r="AA422" i="2" a="1"/>
  <c r="AA422" i="2" s="1"/>
  <c r="AA423" i="2" a="1"/>
  <c r="AA423" i="2" s="1"/>
  <c r="AA424" i="2" a="1"/>
  <c r="AA424" i="2" s="1"/>
  <c r="AA425" i="2" a="1"/>
  <c r="AA425" i="2" s="1"/>
  <c r="AA426" i="2" a="1"/>
  <c r="AA426" i="2" s="1"/>
  <c r="AA427" i="2" a="1"/>
  <c r="AA427" i="2" s="1"/>
  <c r="AA428" i="2" a="1"/>
  <c r="AA428" i="2" s="1"/>
  <c r="AA429" i="2" a="1"/>
  <c r="AA429" i="2" s="1"/>
  <c r="AA430" i="2" a="1"/>
  <c r="AA430" i="2" s="1"/>
  <c r="AA431" i="2" a="1"/>
  <c r="AA431" i="2" s="1"/>
  <c r="AA432" i="2" a="1"/>
  <c r="AA432" i="2" s="1"/>
  <c r="AA433" i="2" a="1"/>
  <c r="AA433" i="2" s="1"/>
  <c r="AA434" i="2" a="1"/>
  <c r="AA434" i="2" s="1"/>
  <c r="AA435" i="2" a="1"/>
  <c r="AA435" i="2" s="1"/>
  <c r="AA436" i="2" a="1"/>
  <c r="AA436" i="2" s="1"/>
  <c r="AA437" i="2" a="1"/>
  <c r="AA437" i="2" s="1"/>
  <c r="AA438" i="2" a="1"/>
  <c r="AA438" i="2" s="1"/>
  <c r="AA439" i="2" a="1"/>
  <c r="AA439" i="2" s="1"/>
  <c r="AA440" i="2" a="1"/>
  <c r="AA440" i="2" s="1"/>
  <c r="AA441" i="2" a="1"/>
  <c r="AA441" i="2" s="1"/>
  <c r="AA442" i="2" a="1"/>
  <c r="AA442" i="2" s="1"/>
  <c r="AA443" i="2" a="1"/>
  <c r="AA443" i="2" s="1"/>
  <c r="AA444" i="2" a="1"/>
  <c r="AA444" i="2" s="1"/>
  <c r="AA445" i="2" a="1"/>
  <c r="AA445" i="2" s="1"/>
  <c r="AA446" i="2" a="1"/>
  <c r="AA446" i="2" s="1"/>
  <c r="AA447" i="2" a="1"/>
  <c r="AA447" i="2" s="1"/>
  <c r="AA448" i="2" a="1"/>
  <c r="AA448" i="2" s="1"/>
  <c r="AA449" i="2" a="1"/>
  <c r="AA449" i="2" s="1"/>
  <c r="AA450" i="2" a="1"/>
  <c r="AA450" i="2" s="1"/>
  <c r="AA451" i="2" a="1"/>
  <c r="AA451" i="2" s="1"/>
  <c r="AA452" i="2" a="1"/>
  <c r="AA452" i="2" s="1"/>
  <c r="AA453" i="2" a="1"/>
  <c r="AA453" i="2" s="1"/>
  <c r="AA454" i="2" a="1"/>
  <c r="AA454" i="2" s="1"/>
  <c r="AA455" i="2" a="1"/>
  <c r="AA455" i="2" s="1"/>
  <c r="AA456" i="2" a="1"/>
  <c r="AA456" i="2" s="1"/>
  <c r="AA457" i="2" a="1"/>
  <c r="AA457" i="2" s="1"/>
  <c r="AA458" i="2" a="1"/>
  <c r="AA458" i="2" s="1"/>
  <c r="AA459" i="2" a="1"/>
  <c r="AA459" i="2" s="1"/>
  <c r="AA460" i="2" a="1"/>
  <c r="AA460" i="2" s="1"/>
  <c r="AA461" i="2" a="1"/>
  <c r="AA461" i="2" s="1"/>
  <c r="AA462" i="2" a="1"/>
  <c r="AA462" i="2" s="1"/>
  <c r="AA463" i="2" a="1"/>
  <c r="AA463" i="2" s="1"/>
  <c r="AA464" i="2" a="1"/>
  <c r="AA464" i="2" s="1"/>
  <c r="AA465" i="2" a="1"/>
  <c r="AA465" i="2" s="1"/>
  <c r="AA466" i="2" a="1"/>
  <c r="AA466" i="2" s="1"/>
  <c r="AA467" i="2" a="1"/>
  <c r="AA467" i="2" s="1"/>
  <c r="AA468" i="2" a="1"/>
  <c r="AA468" i="2" s="1"/>
  <c r="AA469" i="2" a="1"/>
  <c r="AA469" i="2" s="1"/>
  <c r="AA470" i="2" a="1"/>
  <c r="AA470" i="2" s="1"/>
  <c r="AA471" i="2" a="1"/>
  <c r="AA471" i="2" s="1"/>
  <c r="AA472" i="2" a="1"/>
  <c r="AA472" i="2" s="1"/>
  <c r="AA473" i="2" a="1"/>
  <c r="AA473" i="2" s="1"/>
  <c r="AA474" i="2" a="1"/>
  <c r="AA474" i="2" s="1"/>
  <c r="AA475" i="2" a="1"/>
  <c r="AA475" i="2" s="1"/>
  <c r="AA476" i="2" a="1"/>
  <c r="AA476" i="2" s="1"/>
  <c r="AA477" i="2" a="1"/>
  <c r="AA477" i="2" s="1"/>
  <c r="AA478" i="2" a="1"/>
  <c r="AA478" i="2" s="1"/>
  <c r="AA479" i="2" a="1"/>
  <c r="AA479" i="2" s="1"/>
  <c r="AA480" i="2" a="1"/>
  <c r="AA480" i="2" s="1"/>
  <c r="AA481" i="2" a="1"/>
  <c r="AA481" i="2" s="1"/>
  <c r="AA482" i="2" a="1"/>
  <c r="AA482" i="2" s="1"/>
  <c r="AA483" i="2" a="1"/>
  <c r="AA483" i="2" s="1"/>
  <c r="AA484" i="2" a="1"/>
  <c r="AA484" i="2" s="1"/>
  <c r="AA485" i="2" a="1"/>
  <c r="AA485" i="2" s="1"/>
  <c r="AA486" i="2" a="1"/>
  <c r="AA486" i="2" s="1"/>
  <c r="AA487" i="2" a="1"/>
  <c r="AA487" i="2" s="1"/>
  <c r="AA488" i="2" a="1"/>
  <c r="AA488" i="2" s="1"/>
  <c r="AA489" i="2" a="1"/>
  <c r="AA489" i="2" s="1"/>
  <c r="AA490" i="2" a="1"/>
  <c r="AA490" i="2" s="1"/>
  <c r="AA491" i="2" a="1"/>
  <c r="AA491" i="2" s="1"/>
  <c r="AA492" i="2" a="1"/>
  <c r="AA492" i="2" s="1"/>
  <c r="AA493" i="2" a="1"/>
  <c r="AA493" i="2" s="1"/>
  <c r="AA494" i="2" a="1"/>
  <c r="AA494" i="2" s="1"/>
  <c r="AA495" i="2" a="1"/>
  <c r="AA495" i="2" s="1"/>
  <c r="AA496" i="2" a="1"/>
  <c r="AA496" i="2" s="1"/>
  <c r="AA497" i="2" a="1"/>
  <c r="AA497" i="2" s="1"/>
  <c r="AA498" i="2" a="1"/>
  <c r="AA498" i="2" s="1"/>
  <c r="AA499" i="2" a="1"/>
  <c r="AA499" i="2" s="1"/>
  <c r="AA500" i="2" a="1"/>
  <c r="AA500" i="2" s="1"/>
  <c r="AA501" i="2" a="1"/>
  <c r="AA501" i="2" s="1"/>
  <c r="AA502" i="2" a="1"/>
  <c r="AA502" i="2" s="1"/>
  <c r="AA503" i="2" a="1"/>
  <c r="AA503" i="2" s="1"/>
  <c r="AA504" i="2" a="1"/>
  <c r="AA504" i="2" s="1"/>
  <c r="AA505" i="2" a="1"/>
  <c r="AA505" i="2" s="1"/>
  <c r="AA506" i="2" a="1"/>
  <c r="AA506" i="2" s="1"/>
  <c r="AA507" i="2" a="1"/>
  <c r="AA507" i="2" s="1"/>
  <c r="AA508" i="2" a="1"/>
  <c r="AA508" i="2" s="1"/>
  <c r="AA509" i="2" a="1"/>
  <c r="AA509" i="2" s="1"/>
  <c r="AA510" i="2" a="1"/>
  <c r="AA510" i="2" s="1"/>
  <c r="AA511" i="2" a="1"/>
  <c r="AA511" i="2" s="1"/>
  <c r="AA512" i="2" a="1"/>
  <c r="AA512" i="2" s="1"/>
  <c r="AA513" i="2" a="1"/>
  <c r="AA513" i="2" s="1"/>
  <c r="AA514" i="2" a="1"/>
  <c r="AA514" i="2" s="1"/>
  <c r="AA515" i="2" a="1"/>
  <c r="AA515" i="2" s="1"/>
  <c r="AA516" i="2" a="1"/>
  <c r="AA516" i="2" s="1"/>
  <c r="AA517" i="2" a="1"/>
  <c r="AA517" i="2" s="1"/>
  <c r="AA518" i="2" a="1"/>
  <c r="AA518" i="2" s="1"/>
  <c r="AA519" i="2" a="1"/>
  <c r="AA519" i="2" s="1"/>
  <c r="AA520" i="2" a="1"/>
  <c r="AA520" i="2" s="1"/>
  <c r="AA521" i="2" a="1"/>
  <c r="AA521" i="2" s="1"/>
  <c r="AA522" i="2" a="1"/>
  <c r="AA522" i="2" s="1"/>
  <c r="AA523" i="2" a="1"/>
  <c r="AA523" i="2" s="1"/>
  <c r="AA524" i="2" a="1"/>
  <c r="AA524" i="2" s="1"/>
  <c r="AA525" i="2" a="1"/>
  <c r="AA525" i="2" s="1"/>
  <c r="AA526" i="2" a="1"/>
  <c r="AA526" i="2" s="1"/>
  <c r="AA527" i="2" a="1"/>
  <c r="AA527" i="2" s="1"/>
  <c r="AA528" i="2" a="1"/>
  <c r="AA528" i="2" s="1"/>
  <c r="AA529" i="2" a="1"/>
  <c r="AA529" i="2" s="1"/>
  <c r="AA530" i="2" a="1"/>
  <c r="AA530" i="2" s="1"/>
  <c r="AA531" i="2" a="1"/>
  <c r="AA531" i="2" s="1"/>
  <c r="AA532" i="2" a="1"/>
  <c r="AA532" i="2" s="1"/>
  <c r="AA533" i="2" a="1"/>
  <c r="AA533" i="2" s="1"/>
  <c r="AA534" i="2" a="1"/>
  <c r="AA534" i="2" s="1"/>
  <c r="AA535" i="2" a="1"/>
  <c r="AA535" i="2" s="1"/>
  <c r="AA536" i="2" a="1"/>
  <c r="AA536" i="2" s="1"/>
  <c r="AA537" i="2" a="1"/>
  <c r="AA537" i="2" s="1"/>
  <c r="AA538" i="2" a="1"/>
  <c r="AA538" i="2" s="1"/>
  <c r="AA539" i="2" a="1"/>
  <c r="AA539" i="2" s="1"/>
  <c r="AA540" i="2" a="1"/>
  <c r="AA540" i="2" s="1"/>
  <c r="AA541" i="2" a="1"/>
  <c r="AA541" i="2" s="1"/>
  <c r="AA542" i="2" a="1"/>
  <c r="AA542" i="2" s="1"/>
  <c r="AA543" i="2" a="1"/>
  <c r="AA543" i="2" s="1"/>
  <c r="AA544" i="2" a="1"/>
  <c r="AA544" i="2" s="1"/>
  <c r="AA545" i="2" a="1"/>
  <c r="AA545" i="2" s="1"/>
  <c r="AA546" i="2" a="1"/>
  <c r="AA546" i="2" s="1"/>
  <c r="AA547" i="2" a="1"/>
  <c r="AA547" i="2" s="1"/>
  <c r="AA548" i="2" a="1"/>
  <c r="AA548" i="2" s="1"/>
  <c r="AA549" i="2" a="1"/>
  <c r="AA549" i="2" s="1"/>
  <c r="AA550" i="2" a="1"/>
  <c r="AA550" i="2" s="1"/>
  <c r="AA551" i="2" a="1"/>
  <c r="AA551" i="2" s="1"/>
  <c r="AA552" i="2" a="1"/>
  <c r="AA552" i="2" s="1"/>
  <c r="AA553" i="2" a="1"/>
  <c r="AA553" i="2" s="1"/>
  <c r="AA554" i="2" a="1"/>
  <c r="AA554" i="2" s="1"/>
  <c r="AA555" i="2" a="1"/>
  <c r="AA555" i="2" s="1"/>
  <c r="AA556" i="2" a="1"/>
  <c r="AA556" i="2" s="1"/>
  <c r="AA557" i="2" a="1"/>
  <c r="AA557" i="2" s="1"/>
  <c r="AA558" i="2" a="1"/>
  <c r="AA558" i="2" s="1"/>
  <c r="AA559" i="2" a="1"/>
  <c r="AA559" i="2" s="1"/>
  <c r="AA560" i="2" a="1"/>
  <c r="AA560" i="2" s="1"/>
  <c r="AA561" i="2" a="1"/>
  <c r="AA561" i="2" s="1"/>
  <c r="AA562" i="2" a="1"/>
  <c r="AA562" i="2" s="1"/>
  <c r="AA563" i="2" a="1"/>
  <c r="AA563" i="2" s="1"/>
  <c r="AA564" i="2" a="1"/>
  <c r="AA564" i="2" s="1"/>
  <c r="AA565" i="2" a="1"/>
  <c r="AA565" i="2" s="1"/>
  <c r="AA566" i="2" a="1"/>
  <c r="AA566" i="2" s="1"/>
  <c r="AA567" i="2" a="1"/>
  <c r="AA567" i="2" s="1"/>
  <c r="AA568" i="2" a="1"/>
  <c r="AA568" i="2" s="1"/>
  <c r="AA569" i="2" a="1"/>
  <c r="AA569" i="2" s="1"/>
  <c r="AA570" i="2" a="1"/>
  <c r="AA570" i="2" s="1"/>
  <c r="AA571" i="2" a="1"/>
  <c r="AA571" i="2" s="1"/>
  <c r="AA572" i="2" a="1"/>
  <c r="AA572" i="2" s="1"/>
  <c r="AA573" i="2" a="1"/>
  <c r="AA573" i="2" s="1"/>
  <c r="AA574" i="2" a="1"/>
  <c r="AA574" i="2" s="1"/>
  <c r="AA575" i="2" a="1"/>
  <c r="AA575" i="2" s="1"/>
  <c r="AA576" i="2" a="1"/>
  <c r="AA576" i="2" s="1"/>
  <c r="AA577" i="2" a="1"/>
  <c r="AA577" i="2" s="1"/>
  <c r="AA578" i="2" a="1"/>
  <c r="AA578" i="2" s="1"/>
  <c r="AA579" i="2" a="1"/>
  <c r="AA579" i="2" s="1"/>
  <c r="AA580" i="2" a="1"/>
  <c r="AA580" i="2" s="1"/>
  <c r="AA581" i="2" a="1"/>
  <c r="AA581" i="2" s="1"/>
  <c r="AA582" i="2" a="1"/>
  <c r="AA582" i="2" s="1"/>
  <c r="AA583" i="2" a="1"/>
  <c r="AA583" i="2" s="1"/>
  <c r="AA584" i="2" a="1"/>
  <c r="AA584" i="2" s="1"/>
  <c r="AA585" i="2" a="1"/>
  <c r="AA585" i="2" s="1"/>
  <c r="AA586" i="2" a="1"/>
  <c r="AA586" i="2" s="1"/>
  <c r="AA587" i="2" a="1"/>
  <c r="AA587" i="2" s="1"/>
  <c r="AA588" i="2" a="1"/>
  <c r="AA588" i="2" s="1"/>
  <c r="AA589" i="2" a="1"/>
  <c r="AA589" i="2" s="1"/>
  <c r="AA590" i="2" a="1"/>
  <c r="AA590" i="2" s="1"/>
  <c r="AA591" i="2" a="1"/>
  <c r="AA591" i="2" s="1"/>
  <c r="AA592" i="2" a="1"/>
  <c r="AA592" i="2" s="1"/>
  <c r="AA593" i="2" a="1"/>
  <c r="AA593" i="2" s="1"/>
  <c r="AA594" i="2" a="1"/>
  <c r="AA594" i="2" s="1"/>
  <c r="AA595" i="2" a="1"/>
  <c r="AA595" i="2" s="1"/>
  <c r="AA596" i="2" a="1"/>
  <c r="AA596" i="2" s="1"/>
  <c r="AA597" i="2" a="1"/>
  <c r="AA597" i="2" s="1"/>
  <c r="AA598" i="2" a="1"/>
  <c r="AA598" i="2" s="1"/>
  <c r="AA599" i="2" a="1"/>
  <c r="AA599" i="2" s="1"/>
  <c r="AA600" i="2" a="1"/>
  <c r="AA600" i="2" s="1"/>
  <c r="AA601" i="2" a="1"/>
  <c r="AA601" i="2" s="1"/>
  <c r="AA602" i="2" a="1"/>
  <c r="AA602" i="2" s="1"/>
  <c r="AA603" i="2" a="1"/>
  <c r="AA603" i="2" s="1"/>
  <c r="AA604" i="2" a="1"/>
  <c r="AA604" i="2" s="1"/>
  <c r="AA605" i="2" a="1"/>
  <c r="AA605" i="2" s="1"/>
  <c r="AA606" i="2" a="1"/>
  <c r="AA606" i="2" s="1"/>
  <c r="AA607" i="2" a="1"/>
  <c r="AA607" i="2" s="1"/>
  <c r="AA608" i="2" a="1"/>
  <c r="AA608" i="2" s="1"/>
  <c r="AA609" i="2" a="1"/>
  <c r="AA609" i="2" s="1"/>
  <c r="AA610" i="2" a="1"/>
  <c r="AA610" i="2" s="1"/>
  <c r="AA611" i="2" a="1"/>
  <c r="AA611" i="2" s="1"/>
  <c r="AA612" i="2" a="1"/>
  <c r="AA612" i="2" s="1"/>
  <c r="AA613" i="2" a="1"/>
  <c r="AA613" i="2" s="1"/>
  <c r="AA614" i="2" a="1"/>
  <c r="AA614" i="2" s="1"/>
  <c r="AA615" i="2" a="1"/>
  <c r="AA615" i="2" s="1"/>
  <c r="AA616" i="2" a="1"/>
  <c r="AA616" i="2" s="1"/>
  <c r="AA617" i="2" a="1"/>
  <c r="AA617" i="2" s="1"/>
  <c r="AA618" i="2" a="1"/>
  <c r="AA618" i="2" s="1"/>
  <c r="AA619" i="2" a="1"/>
  <c r="AA619" i="2" s="1"/>
  <c r="AA620" i="2" a="1"/>
  <c r="AA620" i="2" s="1"/>
  <c r="AA621" i="2" a="1"/>
  <c r="AA621" i="2" s="1"/>
  <c r="AA622" i="2" a="1"/>
  <c r="AA622" i="2" s="1"/>
  <c r="AA623" i="2" a="1"/>
  <c r="AA623" i="2" s="1"/>
  <c r="AA624" i="2" a="1"/>
  <c r="AA624" i="2" s="1"/>
  <c r="AA625" i="2" a="1"/>
  <c r="AA625" i="2" s="1"/>
  <c r="AA626" i="2" a="1"/>
  <c r="AA626" i="2" s="1"/>
  <c r="AA627" i="2" a="1"/>
  <c r="AA627" i="2" s="1"/>
  <c r="AA628" i="2" a="1"/>
  <c r="AA628" i="2" s="1"/>
  <c r="AA629" i="2" a="1"/>
  <c r="AA629" i="2" s="1"/>
  <c r="AA630" i="2" a="1"/>
  <c r="AA630" i="2" s="1"/>
  <c r="AA631" i="2" a="1"/>
  <c r="AA631" i="2" s="1"/>
  <c r="AA632" i="2" a="1"/>
  <c r="AA632" i="2" s="1"/>
  <c r="AA633" i="2" a="1"/>
  <c r="AA633" i="2" s="1"/>
  <c r="AA634" i="2" a="1"/>
  <c r="AA634" i="2" s="1"/>
  <c r="AA635" i="2" a="1"/>
  <c r="AA635" i="2" s="1"/>
  <c r="AA636" i="2" a="1"/>
  <c r="AA636" i="2" s="1"/>
  <c r="AA637" i="2" a="1"/>
  <c r="AA637" i="2" s="1"/>
  <c r="AA638" i="2" a="1"/>
  <c r="AA638" i="2" s="1"/>
  <c r="AA639" i="2" a="1"/>
  <c r="AA639" i="2" s="1"/>
  <c r="AA640" i="2" a="1"/>
  <c r="AA640" i="2" s="1"/>
  <c r="AA641" i="2" a="1"/>
  <c r="AA641" i="2" s="1"/>
  <c r="AA642" i="2" a="1"/>
  <c r="AA642" i="2" s="1"/>
  <c r="AA643" i="2" a="1"/>
  <c r="AA643" i="2" s="1"/>
  <c r="AA644" i="2" a="1"/>
  <c r="AA644" i="2" s="1"/>
  <c r="AA645" i="2" a="1"/>
  <c r="AA645" i="2" s="1"/>
  <c r="AA646" i="2" a="1"/>
  <c r="AA646" i="2" s="1"/>
  <c r="AA647" i="2" a="1"/>
  <c r="AA647" i="2" s="1"/>
  <c r="AA648" i="2" a="1"/>
  <c r="AA648" i="2" s="1"/>
  <c r="AA649" i="2" a="1"/>
  <c r="AA649" i="2" s="1"/>
  <c r="AA650" i="2" a="1"/>
  <c r="AA650" i="2" s="1"/>
  <c r="AA651" i="2" a="1"/>
  <c r="AA651" i="2" s="1"/>
  <c r="AA652" i="2" a="1"/>
  <c r="AA652" i="2" s="1"/>
  <c r="AA653" i="2" a="1"/>
  <c r="AA653" i="2" s="1"/>
  <c r="AA654" i="2" a="1"/>
  <c r="AA654" i="2" s="1"/>
  <c r="AA655" i="2" a="1"/>
  <c r="AA655" i="2" s="1"/>
  <c r="AA656" i="2" a="1"/>
  <c r="AA656" i="2" s="1"/>
  <c r="AA657" i="2" a="1"/>
  <c r="AA657" i="2" s="1"/>
  <c r="AA658" i="2" a="1"/>
  <c r="AA658" i="2" s="1"/>
  <c r="AA659" i="2" a="1"/>
  <c r="AA659" i="2" s="1"/>
  <c r="AA660" i="2" a="1"/>
  <c r="AA660" i="2" s="1"/>
  <c r="AA661" i="2" a="1"/>
  <c r="AA661" i="2" s="1"/>
  <c r="AA662" i="2" a="1"/>
  <c r="AA662" i="2" s="1"/>
  <c r="AA663" i="2" a="1"/>
  <c r="AA663" i="2" s="1"/>
  <c r="AA664" i="2" a="1"/>
  <c r="AA664" i="2" s="1"/>
  <c r="AA665" i="2" a="1"/>
  <c r="AA665" i="2" s="1"/>
  <c r="AA666" i="2" a="1"/>
  <c r="AA666" i="2" s="1"/>
  <c r="AA667" i="2" a="1"/>
  <c r="AA667" i="2" s="1"/>
  <c r="AA668" i="2" a="1"/>
  <c r="AA668" i="2" s="1"/>
  <c r="AA669" i="2" a="1"/>
  <c r="AA669" i="2" s="1"/>
  <c r="AA670" i="2" a="1"/>
  <c r="AA670" i="2" s="1"/>
  <c r="AA671" i="2" a="1"/>
  <c r="AA671" i="2" s="1"/>
  <c r="AA672" i="2" a="1"/>
  <c r="AA672" i="2" s="1"/>
  <c r="AA673" i="2" a="1"/>
  <c r="AA673" i="2" s="1"/>
  <c r="AA674" i="2" a="1"/>
  <c r="AA674" i="2" s="1"/>
  <c r="AA675" i="2" a="1"/>
  <c r="AA675" i="2" s="1"/>
  <c r="AA676" i="2" a="1"/>
  <c r="AA676" i="2" s="1"/>
  <c r="AA677" i="2" a="1"/>
  <c r="AA677" i="2" s="1"/>
  <c r="AA678" i="2" a="1"/>
  <c r="AA678" i="2" s="1"/>
  <c r="AA679" i="2" a="1"/>
  <c r="AA679" i="2" s="1"/>
  <c r="AA680" i="2" a="1"/>
  <c r="AA680" i="2" s="1"/>
  <c r="AA681" i="2" a="1"/>
  <c r="AA681" i="2" s="1"/>
  <c r="AA682" i="2" a="1"/>
  <c r="AA682" i="2" s="1"/>
  <c r="AA683" i="2" a="1"/>
  <c r="AA683" i="2" s="1"/>
  <c r="AA684" i="2" a="1"/>
  <c r="AA684" i="2" s="1"/>
  <c r="AA685" i="2" a="1"/>
  <c r="AA685" i="2" s="1"/>
  <c r="AA686" i="2" a="1"/>
  <c r="AA686" i="2" s="1"/>
  <c r="AA687" i="2" a="1"/>
  <c r="AA687" i="2" s="1"/>
  <c r="AA688" i="2" a="1"/>
  <c r="AA688" i="2" s="1"/>
  <c r="AA689" i="2" a="1"/>
  <c r="AA689" i="2" s="1"/>
  <c r="AA690" i="2" a="1"/>
  <c r="AA690" i="2" s="1"/>
  <c r="AA691" i="2" a="1"/>
  <c r="AA691" i="2" s="1"/>
  <c r="AA692" i="2" a="1"/>
  <c r="AA692" i="2" s="1"/>
  <c r="AA693" i="2" a="1"/>
  <c r="AA693" i="2" s="1"/>
  <c r="AA694" i="2" a="1"/>
  <c r="AA694" i="2" s="1"/>
  <c r="AA695" i="2" a="1"/>
  <c r="AA695" i="2" s="1"/>
  <c r="AA696" i="2" a="1"/>
  <c r="AA696" i="2" s="1"/>
  <c r="AA697" i="2" a="1"/>
  <c r="AA697" i="2" s="1"/>
  <c r="AA698" i="2" a="1"/>
  <c r="AA698" i="2" s="1"/>
  <c r="AA699" i="2" a="1"/>
  <c r="AA699" i="2" s="1"/>
  <c r="AA700" i="2" a="1"/>
  <c r="AA700" i="2" s="1"/>
  <c r="AA701" i="2" a="1"/>
  <c r="AA701" i="2" s="1"/>
  <c r="AA702" i="2" a="1"/>
  <c r="AA702" i="2" s="1"/>
  <c r="AA703" i="2" a="1"/>
  <c r="AA703" i="2" s="1"/>
  <c r="AA704" i="2" a="1"/>
  <c r="AA704" i="2" s="1"/>
  <c r="AA705" i="2" a="1"/>
  <c r="AA705" i="2" s="1"/>
  <c r="AA706" i="2" a="1"/>
  <c r="AA706" i="2" s="1"/>
  <c r="AA707" i="2" a="1"/>
  <c r="AA707" i="2" s="1"/>
  <c r="AA708" i="2" a="1"/>
  <c r="AA708" i="2" s="1"/>
  <c r="AA709" i="2" a="1"/>
  <c r="AA709" i="2" s="1"/>
  <c r="AA710" i="2" a="1"/>
  <c r="AA710" i="2" s="1"/>
  <c r="AA711" i="2" a="1"/>
  <c r="AA711" i="2" s="1"/>
  <c r="AA712" i="2" a="1"/>
  <c r="AA712" i="2" s="1"/>
  <c r="AA713" i="2" a="1"/>
  <c r="AA713" i="2" s="1"/>
  <c r="AA714" i="2" a="1"/>
  <c r="AA714" i="2" s="1"/>
  <c r="AA715" i="2" a="1"/>
  <c r="AA715" i="2" s="1"/>
  <c r="AA716" i="2" a="1"/>
  <c r="AA716" i="2" s="1"/>
  <c r="AA717" i="2" a="1"/>
  <c r="AA717" i="2" s="1"/>
  <c r="AA718" i="2" a="1"/>
  <c r="AA718" i="2" s="1"/>
  <c r="AA719" i="2" a="1"/>
  <c r="AA719" i="2" s="1"/>
  <c r="AA720" i="2" a="1"/>
  <c r="AA720" i="2" s="1"/>
  <c r="AA721" i="2" a="1"/>
  <c r="AA721" i="2" s="1"/>
  <c r="AA722" i="2" a="1"/>
  <c r="AA722" i="2" s="1"/>
  <c r="AA723" i="2" a="1"/>
  <c r="AA723" i="2" s="1"/>
  <c r="AA724" i="2" a="1"/>
  <c r="AA724" i="2" s="1"/>
  <c r="AA725" i="2" a="1"/>
  <c r="AA725" i="2" s="1"/>
  <c r="AA726" i="2" a="1"/>
  <c r="AA726" i="2" s="1"/>
  <c r="AA727" i="2" a="1"/>
  <c r="AA727" i="2" s="1"/>
  <c r="AA728" i="2" a="1"/>
  <c r="AA728" i="2" s="1"/>
  <c r="AA729" i="2" a="1"/>
  <c r="AA729" i="2" s="1"/>
  <c r="AA730" i="2" a="1"/>
  <c r="AA730" i="2" s="1"/>
  <c r="AA731" i="2" a="1"/>
  <c r="AA731" i="2" s="1"/>
  <c r="AA732" i="2" a="1"/>
  <c r="AA732" i="2" s="1"/>
  <c r="AA733" i="2" a="1"/>
  <c r="AA733" i="2" s="1"/>
  <c r="AA734" i="2" a="1"/>
  <c r="AA734" i="2" s="1"/>
  <c r="AA735" i="2" a="1"/>
  <c r="AA735" i="2" s="1"/>
  <c r="AA736" i="2" a="1"/>
  <c r="AA736" i="2" s="1"/>
  <c r="AA737" i="2" a="1"/>
  <c r="AA737" i="2" s="1"/>
  <c r="AA738" i="2" a="1"/>
  <c r="AA738" i="2" s="1"/>
  <c r="AA739" i="2" a="1"/>
  <c r="AA739" i="2" s="1"/>
  <c r="AA740" i="2" a="1"/>
  <c r="AA740" i="2" s="1"/>
  <c r="AA741" i="2" a="1"/>
  <c r="AA741" i="2" s="1"/>
  <c r="AA742" i="2" a="1"/>
  <c r="AA742" i="2" s="1"/>
  <c r="AA743" i="2" a="1"/>
  <c r="AA743" i="2" s="1"/>
  <c r="AA744" i="2" a="1"/>
  <c r="AA744" i="2" s="1"/>
  <c r="AA745" i="2" a="1"/>
  <c r="AA745" i="2" s="1"/>
  <c r="AA746" i="2" a="1"/>
  <c r="AA746" i="2" s="1"/>
  <c r="AA747" i="2" a="1"/>
  <c r="AA747" i="2" s="1"/>
  <c r="AA748" i="2" a="1"/>
  <c r="AA748" i="2" s="1"/>
  <c r="AA749" i="2" a="1"/>
  <c r="AA749" i="2" s="1"/>
  <c r="AA750" i="2" a="1"/>
  <c r="AA750" i="2" s="1"/>
  <c r="AA751" i="2" a="1"/>
  <c r="AA751" i="2" s="1"/>
  <c r="AA752" i="2" a="1"/>
  <c r="AA752" i="2" s="1"/>
  <c r="AA753" i="2" a="1"/>
  <c r="AA753" i="2" s="1"/>
  <c r="AA754" i="2" a="1"/>
  <c r="AA754" i="2" s="1"/>
  <c r="AA755" i="2" a="1"/>
  <c r="AA755" i="2" s="1"/>
  <c r="AA756" i="2" a="1"/>
  <c r="AA756" i="2" s="1"/>
  <c r="AA757" i="2" a="1"/>
  <c r="AA757" i="2" s="1"/>
  <c r="AA758" i="2" a="1"/>
  <c r="AA758" i="2" s="1"/>
  <c r="AA759" i="2" a="1"/>
  <c r="AA759" i="2" s="1"/>
  <c r="AA760" i="2" a="1"/>
  <c r="AA760" i="2" s="1"/>
  <c r="AA761" i="2" a="1"/>
  <c r="AA761" i="2" s="1"/>
  <c r="AA762" i="2" a="1"/>
  <c r="AA762" i="2" s="1"/>
  <c r="AA763" i="2" a="1"/>
  <c r="AA763" i="2" s="1"/>
  <c r="AA764" i="2" a="1"/>
  <c r="AA764" i="2" s="1"/>
  <c r="AA765" i="2" a="1"/>
  <c r="AA765" i="2" s="1"/>
  <c r="AA766" i="2" a="1"/>
  <c r="AA766" i="2" s="1"/>
  <c r="AA767" i="2" a="1"/>
  <c r="AA767" i="2" s="1"/>
  <c r="AA768" i="2" a="1"/>
  <c r="AA768" i="2" s="1"/>
  <c r="AA769" i="2" a="1"/>
  <c r="AA769" i="2" s="1"/>
  <c r="AA770" i="2" a="1"/>
  <c r="AA770" i="2" s="1"/>
  <c r="AA771" i="2" a="1"/>
  <c r="AA771" i="2" s="1"/>
  <c r="AA772" i="2" a="1"/>
  <c r="AA772" i="2" s="1"/>
  <c r="AA773" i="2" a="1"/>
  <c r="AA773" i="2" s="1"/>
  <c r="AA774" i="2" a="1"/>
  <c r="AA774" i="2" s="1"/>
  <c r="AA775" i="2" a="1"/>
  <c r="AA775" i="2" s="1"/>
  <c r="AA776" i="2" a="1"/>
  <c r="AA776" i="2" s="1"/>
  <c r="AA777" i="2" a="1"/>
  <c r="AA777" i="2" s="1"/>
  <c r="AA778" i="2" a="1"/>
  <c r="AA778" i="2" s="1"/>
  <c r="AA779" i="2" a="1"/>
  <c r="AA779" i="2" s="1"/>
  <c r="AA780" i="2" a="1"/>
  <c r="AA780" i="2" s="1"/>
  <c r="AA781" i="2" a="1"/>
  <c r="AA781" i="2" s="1"/>
  <c r="AA782" i="2" a="1"/>
  <c r="AA782" i="2" s="1"/>
  <c r="AA783" i="2" a="1"/>
  <c r="AA783" i="2" s="1"/>
  <c r="AA784" i="2" a="1"/>
  <c r="AA784" i="2" s="1"/>
  <c r="AA785" i="2" a="1"/>
  <c r="AA785" i="2" s="1"/>
  <c r="AA786" i="2" a="1"/>
  <c r="AA786" i="2" s="1"/>
  <c r="AA787" i="2" a="1"/>
  <c r="AA787" i="2" s="1"/>
  <c r="AA788" i="2" a="1"/>
  <c r="AA788" i="2" s="1"/>
  <c r="AA789" i="2" a="1"/>
  <c r="AA789" i="2" s="1"/>
  <c r="AA790" i="2" a="1"/>
  <c r="AA790" i="2" s="1"/>
  <c r="AA791" i="2" a="1"/>
  <c r="AA791" i="2" s="1"/>
  <c r="AA792" i="2" a="1"/>
  <c r="AA792" i="2" s="1"/>
  <c r="AA793" i="2" a="1"/>
  <c r="AA793" i="2" s="1"/>
  <c r="AA794" i="2" a="1"/>
  <c r="AA794" i="2" s="1"/>
  <c r="AA795" i="2" a="1"/>
  <c r="AA795" i="2" s="1"/>
  <c r="AA796" i="2" a="1"/>
  <c r="AA796" i="2" s="1"/>
  <c r="AA797" i="2" a="1"/>
  <c r="AA797" i="2" s="1"/>
  <c r="AA798" i="2" a="1"/>
  <c r="AA798" i="2" s="1"/>
  <c r="AA799" i="2" a="1"/>
  <c r="AA799" i="2" s="1"/>
  <c r="AA800" i="2" a="1"/>
  <c r="AA800" i="2" s="1"/>
  <c r="AA801" i="2" a="1"/>
  <c r="AA801" i="2" s="1"/>
  <c r="AA802" i="2" a="1"/>
  <c r="AA802" i="2" s="1"/>
  <c r="AA803" i="2" a="1"/>
  <c r="AA803" i="2" s="1"/>
  <c r="AA804" i="2" a="1"/>
  <c r="AA804" i="2" s="1"/>
  <c r="AA805" i="2" a="1"/>
  <c r="AA805" i="2" s="1"/>
  <c r="AA806" i="2" a="1"/>
  <c r="AA806" i="2" s="1"/>
  <c r="AA807" i="2" a="1"/>
  <c r="AA807" i="2" s="1"/>
  <c r="AA808" i="2" a="1"/>
  <c r="AA808" i="2" s="1"/>
  <c r="AA809" i="2" a="1"/>
  <c r="AA809" i="2" s="1"/>
  <c r="AA810" i="2" a="1"/>
  <c r="AA810" i="2" s="1"/>
  <c r="AA811" i="2" a="1"/>
  <c r="AA811" i="2" s="1"/>
  <c r="AA812" i="2" a="1"/>
  <c r="AA812" i="2" s="1"/>
  <c r="AA813" i="2" a="1"/>
  <c r="AA813" i="2" s="1"/>
  <c r="AA814" i="2" a="1"/>
  <c r="AA814" i="2" s="1"/>
  <c r="AA815" i="2" a="1"/>
  <c r="AA815" i="2" s="1"/>
  <c r="AA816" i="2" a="1"/>
  <c r="AA816" i="2" s="1"/>
  <c r="AA817" i="2" a="1"/>
  <c r="AA817" i="2" s="1"/>
  <c r="AA818" i="2" a="1"/>
  <c r="AA818" i="2" s="1"/>
  <c r="AA819" i="2" a="1"/>
  <c r="AA819" i="2" s="1"/>
  <c r="AA820" i="2" a="1"/>
  <c r="AA820" i="2" s="1"/>
  <c r="AA821" i="2" a="1"/>
  <c r="AA821" i="2" s="1"/>
  <c r="AA822" i="2" a="1"/>
  <c r="AA822" i="2" s="1"/>
  <c r="AA823" i="2" a="1"/>
  <c r="AA823" i="2" s="1"/>
  <c r="AA824" i="2" a="1"/>
  <c r="AA824" i="2" s="1"/>
  <c r="AA825" i="2" a="1"/>
  <c r="AA825" i="2" s="1"/>
  <c r="AA826" i="2" a="1"/>
  <c r="AA826" i="2" s="1"/>
  <c r="AA827" i="2" a="1"/>
  <c r="AA827" i="2" s="1"/>
  <c r="AA828" i="2" a="1"/>
  <c r="AA828" i="2" s="1"/>
  <c r="AA829" i="2" a="1"/>
  <c r="AA829" i="2" s="1"/>
  <c r="AA830" i="2" a="1"/>
  <c r="AA830" i="2" s="1"/>
  <c r="AA831" i="2" a="1"/>
  <c r="AA831" i="2" s="1"/>
  <c r="AA832" i="2" a="1"/>
  <c r="AA832" i="2" s="1"/>
  <c r="AA833" i="2" a="1"/>
  <c r="AA833" i="2" s="1"/>
  <c r="AA834" i="2" a="1"/>
  <c r="AA834" i="2" s="1"/>
  <c r="AA835" i="2" a="1"/>
  <c r="AA835" i="2" s="1"/>
  <c r="AA836" i="2" a="1"/>
  <c r="AA836" i="2" s="1"/>
  <c r="AA837" i="2" a="1"/>
  <c r="AA837" i="2" s="1"/>
  <c r="AA838" i="2" a="1"/>
  <c r="AA838" i="2" s="1"/>
  <c r="AA839" i="2" a="1"/>
  <c r="AA839" i="2" s="1"/>
  <c r="AA840" i="2" a="1"/>
  <c r="AA840" i="2" s="1"/>
  <c r="AA841" i="2" a="1"/>
  <c r="AA841" i="2" s="1"/>
  <c r="AA842" i="2" a="1"/>
  <c r="AA842" i="2" s="1"/>
  <c r="AA843" i="2" a="1"/>
  <c r="AA843" i="2" s="1"/>
  <c r="AA844" i="2" a="1"/>
  <c r="AA844" i="2" s="1"/>
  <c r="AA845" i="2" a="1"/>
  <c r="AA845" i="2" s="1"/>
  <c r="AA846" i="2" a="1"/>
  <c r="AA846" i="2" s="1"/>
  <c r="AA847" i="2" a="1"/>
  <c r="AA847" i="2" s="1"/>
  <c r="AA848" i="2" a="1"/>
  <c r="AA848" i="2" s="1"/>
  <c r="AA849" i="2" a="1"/>
  <c r="AA849" i="2" s="1"/>
  <c r="AA850" i="2" a="1"/>
  <c r="AA850" i="2" s="1"/>
  <c r="AA851" i="2" a="1"/>
  <c r="AA851" i="2" s="1"/>
  <c r="AA852" i="2" a="1"/>
  <c r="AA852" i="2" s="1"/>
  <c r="AA853" i="2" a="1"/>
  <c r="AA853" i="2" s="1"/>
  <c r="AA854" i="2" a="1"/>
  <c r="AA854" i="2" s="1"/>
  <c r="AA855" i="2" a="1"/>
  <c r="AA855" i="2" s="1"/>
  <c r="AA856" i="2" a="1"/>
  <c r="AA856" i="2" s="1"/>
  <c r="AA857" i="2" a="1"/>
  <c r="AA857" i="2" s="1"/>
  <c r="AA858" i="2" a="1"/>
  <c r="AA858" i="2" s="1"/>
  <c r="AA859" i="2" a="1"/>
  <c r="AA859" i="2" s="1"/>
  <c r="AA860" i="2" a="1"/>
  <c r="AA860" i="2" s="1"/>
  <c r="AA861" i="2" a="1"/>
  <c r="AA861" i="2" s="1"/>
  <c r="AA862" i="2" a="1"/>
  <c r="AA862" i="2" s="1"/>
  <c r="AA863" i="2" a="1"/>
  <c r="AA863" i="2" s="1"/>
  <c r="AA864" i="2" a="1"/>
  <c r="AA864" i="2" s="1"/>
  <c r="AA865" i="2" a="1"/>
  <c r="AA865" i="2" s="1"/>
  <c r="AA866" i="2" a="1"/>
  <c r="AA866" i="2" s="1"/>
  <c r="AA867" i="2" a="1"/>
  <c r="AA867" i="2" s="1"/>
  <c r="AA868" i="2" a="1"/>
  <c r="AA868" i="2" s="1"/>
  <c r="AA869" i="2" a="1"/>
  <c r="AA869" i="2" s="1"/>
  <c r="AA870" i="2" a="1"/>
  <c r="AA870" i="2" s="1"/>
  <c r="AA871" i="2" a="1"/>
  <c r="AA871" i="2" s="1"/>
  <c r="AA872" i="2" a="1"/>
  <c r="AA872" i="2" s="1"/>
  <c r="AA873" i="2" a="1"/>
  <c r="AA873" i="2" s="1"/>
  <c r="AA874" i="2" a="1"/>
  <c r="AA874" i="2" s="1"/>
  <c r="AA875" i="2" a="1"/>
  <c r="AA875" i="2" s="1"/>
  <c r="AA876" i="2" a="1"/>
  <c r="AA876" i="2" s="1"/>
  <c r="AA877" i="2" a="1"/>
  <c r="AA877" i="2" s="1"/>
  <c r="AA878" i="2" a="1"/>
  <c r="AA878" i="2" s="1"/>
  <c r="AA879" i="2" a="1"/>
  <c r="AA879" i="2" s="1"/>
  <c r="AA880" i="2" a="1"/>
  <c r="AA880" i="2" s="1"/>
  <c r="AA881" i="2" a="1"/>
  <c r="AA881" i="2" s="1"/>
  <c r="AA882" i="2" a="1"/>
  <c r="AA882" i="2" s="1"/>
  <c r="AA883" i="2" a="1"/>
  <c r="AA883" i="2" s="1"/>
  <c r="AA884" i="2" a="1"/>
  <c r="AA884" i="2" s="1"/>
  <c r="AA885" i="2" a="1"/>
  <c r="AA885" i="2" s="1"/>
  <c r="AA886" i="2" a="1"/>
  <c r="AA886" i="2" s="1"/>
  <c r="AA887" i="2" a="1"/>
  <c r="AA887" i="2" s="1"/>
  <c r="AA888" i="2" a="1"/>
  <c r="AA888" i="2" s="1"/>
  <c r="AA889" i="2" a="1"/>
  <c r="AA889" i="2" s="1"/>
  <c r="AA890" i="2" a="1"/>
  <c r="AA890" i="2" s="1"/>
  <c r="AA891" i="2" a="1"/>
  <c r="AA891" i="2" s="1"/>
  <c r="AA892" i="2" a="1"/>
  <c r="AA892" i="2" s="1"/>
  <c r="AA893" i="2" a="1"/>
  <c r="AA893" i="2" s="1"/>
  <c r="AA894" i="2" a="1"/>
  <c r="AA894" i="2" s="1"/>
  <c r="AA895" i="2" a="1"/>
  <c r="AA895" i="2" s="1"/>
  <c r="AA896" i="2" a="1"/>
  <c r="AA896" i="2" s="1"/>
  <c r="AA897" i="2" a="1"/>
  <c r="AA897" i="2" s="1"/>
  <c r="AA898" i="2" a="1"/>
  <c r="AA898" i="2" s="1"/>
  <c r="AA899" i="2" a="1"/>
  <c r="AA899" i="2" s="1"/>
  <c r="AA900" i="2" a="1"/>
  <c r="AA900" i="2" s="1"/>
  <c r="AA901" i="2" a="1"/>
  <c r="AA901" i="2" s="1"/>
  <c r="AA902" i="2" a="1"/>
  <c r="AA902" i="2" s="1"/>
  <c r="AA903" i="2" a="1"/>
  <c r="AA903" i="2" s="1"/>
  <c r="AA904" i="2" a="1"/>
  <c r="AA904" i="2" s="1"/>
  <c r="AA905" i="2" a="1"/>
  <c r="AA905" i="2" s="1"/>
  <c r="AA906" i="2" a="1"/>
  <c r="AA906" i="2" s="1"/>
  <c r="AA907" i="2" a="1"/>
  <c r="AA907" i="2" s="1"/>
  <c r="AA908" i="2" a="1"/>
  <c r="AA908" i="2" s="1"/>
  <c r="AA909" i="2" a="1"/>
  <c r="AA909" i="2" s="1"/>
  <c r="AA910" i="2" a="1"/>
  <c r="AA910" i="2" s="1"/>
  <c r="AA911" i="2" a="1"/>
  <c r="AA911" i="2" s="1"/>
  <c r="AA912" i="2" a="1"/>
  <c r="AA912" i="2" s="1"/>
  <c r="AA913" i="2" a="1"/>
  <c r="AA913" i="2" s="1"/>
  <c r="AA914" i="2" a="1"/>
  <c r="AA914" i="2" s="1"/>
  <c r="AA915" i="2" a="1"/>
  <c r="AA915" i="2" s="1"/>
  <c r="AA916" i="2" a="1"/>
  <c r="AA916" i="2" s="1"/>
  <c r="AA917" i="2" a="1"/>
  <c r="AA917" i="2" s="1"/>
  <c r="AA918" i="2" a="1"/>
  <c r="AA918" i="2" s="1"/>
  <c r="AA919" i="2" a="1"/>
  <c r="AA919" i="2" s="1"/>
  <c r="AA920" i="2" a="1"/>
  <c r="AA920" i="2" s="1"/>
  <c r="AA921" i="2" a="1"/>
  <c r="AA921" i="2" s="1"/>
  <c r="AA922" i="2" a="1"/>
  <c r="AA922" i="2" s="1"/>
  <c r="AA923" i="2" a="1"/>
  <c r="AA923" i="2" s="1"/>
  <c r="AA924" i="2" a="1"/>
  <c r="AA924" i="2" s="1"/>
  <c r="AA925" i="2" a="1"/>
  <c r="AA925" i="2" s="1"/>
  <c r="AA926" i="2" a="1"/>
  <c r="AA926" i="2" s="1"/>
  <c r="AA927" i="2" a="1"/>
  <c r="AA927" i="2" s="1"/>
  <c r="AA928" i="2" a="1"/>
  <c r="AA928" i="2" s="1"/>
  <c r="AA929" i="2" a="1"/>
  <c r="AA929" i="2" s="1"/>
  <c r="AA930" i="2" a="1"/>
  <c r="AA930" i="2" s="1"/>
  <c r="AA931" i="2" a="1"/>
  <c r="AA931" i="2" s="1"/>
  <c r="AA932" i="2" a="1"/>
  <c r="AA932" i="2" s="1"/>
  <c r="AA933" i="2" a="1"/>
  <c r="AA933" i="2" s="1"/>
  <c r="AA934" i="2" a="1"/>
  <c r="AA934" i="2" s="1"/>
  <c r="AA935" i="2" a="1"/>
  <c r="AA935" i="2" s="1"/>
  <c r="AA936" i="2" a="1"/>
  <c r="AA936" i="2" s="1"/>
  <c r="AA937" i="2" a="1"/>
  <c r="AA937" i="2" s="1"/>
  <c r="AA938" i="2" a="1"/>
  <c r="AA938" i="2" s="1"/>
  <c r="AA939" i="2" a="1"/>
  <c r="AA939" i="2" s="1"/>
  <c r="AA940" i="2" a="1"/>
  <c r="AA940" i="2" s="1"/>
  <c r="AA941" i="2" a="1"/>
  <c r="AA941" i="2" s="1"/>
  <c r="AA942" i="2" a="1"/>
  <c r="AA942" i="2" s="1"/>
  <c r="AA943" i="2" a="1"/>
  <c r="AA943" i="2" s="1"/>
  <c r="AA944" i="2" a="1"/>
  <c r="AA944" i="2" s="1"/>
  <c r="AA945" i="2" a="1"/>
  <c r="AA945" i="2" s="1"/>
  <c r="AA946" i="2" a="1"/>
  <c r="AA946" i="2" s="1"/>
  <c r="AA947" i="2" a="1"/>
  <c r="AA947" i="2" s="1"/>
  <c r="AA948" i="2" a="1"/>
  <c r="AA948" i="2" s="1"/>
  <c r="AA949" i="2" a="1"/>
  <c r="AA949" i="2" s="1"/>
  <c r="AA950" i="2" a="1"/>
  <c r="AA950" i="2" s="1"/>
  <c r="AA951" i="2" a="1"/>
  <c r="AA951" i="2" s="1"/>
  <c r="AA952" i="2" a="1"/>
  <c r="AA952" i="2" s="1"/>
  <c r="AA953" i="2" a="1"/>
  <c r="AA953" i="2" s="1"/>
  <c r="AA954" i="2" a="1"/>
  <c r="AA954" i="2" s="1"/>
  <c r="AA955" i="2" a="1"/>
  <c r="AA955" i="2" s="1"/>
  <c r="AA956" i="2" a="1"/>
  <c r="AA956" i="2" s="1"/>
  <c r="AA957" i="2" a="1"/>
  <c r="AA957" i="2" s="1"/>
  <c r="AA958" i="2" a="1"/>
  <c r="AA958" i="2" s="1"/>
  <c r="AA959" i="2" a="1"/>
  <c r="AA959" i="2" s="1"/>
  <c r="AA960" i="2" a="1"/>
  <c r="AA960" i="2" s="1"/>
  <c r="AA961" i="2" a="1"/>
  <c r="AA961" i="2" s="1"/>
  <c r="AA962" i="2" a="1"/>
  <c r="AA962" i="2" s="1"/>
  <c r="AA963" i="2" a="1"/>
  <c r="AA963" i="2" s="1"/>
  <c r="AA964" i="2" a="1"/>
  <c r="AA964" i="2" s="1"/>
  <c r="AA965" i="2" a="1"/>
  <c r="AA965" i="2" s="1"/>
  <c r="AA966" i="2" a="1"/>
  <c r="AA966" i="2" s="1"/>
  <c r="AA967" i="2" a="1"/>
  <c r="AA967" i="2" s="1"/>
  <c r="AA968" i="2" a="1"/>
  <c r="AA968" i="2" s="1"/>
  <c r="AA969" i="2" a="1"/>
  <c r="AA969" i="2" s="1"/>
  <c r="AA970" i="2" a="1"/>
  <c r="AA970" i="2" s="1"/>
  <c r="AA971" i="2" a="1"/>
  <c r="AA971" i="2" s="1"/>
  <c r="AA972" i="2" a="1"/>
  <c r="AA972" i="2" s="1"/>
  <c r="AA973" i="2" a="1"/>
  <c r="AA973" i="2" s="1"/>
  <c r="AA974" i="2" a="1"/>
  <c r="AA974" i="2" s="1"/>
  <c r="AA975" i="2" a="1"/>
  <c r="AA975" i="2" s="1"/>
  <c r="AA976" i="2" a="1"/>
  <c r="AA976" i="2" s="1"/>
  <c r="AA977" i="2" a="1"/>
  <c r="AA977" i="2" s="1"/>
  <c r="AA978" i="2" a="1"/>
  <c r="AA978" i="2" s="1"/>
  <c r="AA979" i="2" a="1"/>
  <c r="AA979" i="2" s="1"/>
  <c r="AA980" i="2" a="1"/>
  <c r="AA980" i="2" s="1"/>
  <c r="AA981" i="2" a="1"/>
  <c r="AA981" i="2" s="1"/>
  <c r="AA982" i="2" a="1"/>
  <c r="AA982" i="2" s="1"/>
  <c r="AA983" i="2" a="1"/>
  <c r="AA983" i="2" s="1"/>
  <c r="AA984" i="2" a="1"/>
  <c r="AA984" i="2" s="1"/>
  <c r="AA985" i="2" a="1"/>
  <c r="AA985" i="2" s="1"/>
  <c r="AA986" i="2" a="1"/>
  <c r="AA986" i="2" s="1"/>
  <c r="AA987" i="2" a="1"/>
  <c r="AA987" i="2" s="1"/>
  <c r="AA988" i="2" a="1"/>
  <c r="AA988" i="2" s="1"/>
  <c r="AA989" i="2" a="1"/>
  <c r="AA989" i="2" s="1"/>
  <c r="AA990" i="2" a="1"/>
  <c r="AA990" i="2" s="1"/>
  <c r="AA991" i="2" a="1"/>
  <c r="AA991" i="2" s="1"/>
  <c r="AA992" i="2" a="1"/>
  <c r="AA992" i="2" s="1"/>
  <c r="AA993" i="2" a="1"/>
  <c r="AA993" i="2" s="1"/>
  <c r="AA994" i="2" a="1"/>
  <c r="AA994" i="2" s="1"/>
  <c r="AA995" i="2" a="1"/>
  <c r="AA995" i="2" s="1"/>
  <c r="AA996" i="2" a="1"/>
  <c r="AA996" i="2" s="1"/>
  <c r="AA997" i="2" a="1"/>
  <c r="AA997" i="2" s="1"/>
  <c r="AA998" i="2" a="1"/>
  <c r="AA998" i="2" s="1"/>
  <c r="AA999" i="2" a="1"/>
  <c r="AA999" i="2" s="1"/>
  <c r="AA1000" i="2" a="1"/>
  <c r="AA1000" i="2" s="1"/>
  <c r="AA1001" i="2" a="1"/>
  <c r="AA1001" i="2" s="1"/>
  <c r="AA1002" i="2" a="1"/>
  <c r="AA1002" i="2" s="1"/>
  <c r="AA1003" i="2" a="1"/>
  <c r="AA1003" i="2" s="1"/>
  <c r="AA1004" i="2" a="1"/>
  <c r="AA1004" i="2" s="1"/>
  <c r="AA1005" i="2" a="1"/>
  <c r="AA1005" i="2" s="1"/>
  <c r="AA1006" i="2" a="1"/>
  <c r="AA1006" i="2" s="1"/>
  <c r="AA1007" i="2" a="1"/>
  <c r="AA1007" i="2" s="1"/>
  <c r="AA1008" i="2" a="1"/>
  <c r="AA1008" i="2" s="1"/>
  <c r="AA1009" i="2" a="1"/>
  <c r="AA1009" i="2" s="1"/>
  <c r="AA1010" i="2" a="1"/>
  <c r="AA1010" i="2" s="1"/>
  <c r="AA1011" i="2" a="1"/>
  <c r="AA1011" i="2" s="1"/>
  <c r="AA1012" i="2" a="1"/>
  <c r="AA1012" i="2" s="1"/>
  <c r="AA1013" i="2" a="1"/>
  <c r="AA1013" i="2" s="1"/>
  <c r="AA1014" i="2" a="1"/>
  <c r="AA1014" i="2" s="1"/>
  <c r="AA1015" i="2" a="1"/>
  <c r="AA1015" i="2" s="1"/>
  <c r="AA1016" i="2" a="1"/>
  <c r="AA1016" i="2" s="1"/>
  <c r="AA1017" i="2" a="1"/>
  <c r="AA1017" i="2" s="1"/>
  <c r="AA1018" i="2" a="1"/>
  <c r="AA1018" i="2" s="1"/>
  <c r="AA1019" i="2" a="1"/>
  <c r="AA1019" i="2" s="1"/>
  <c r="AA1020" i="2" a="1"/>
  <c r="AA1020" i="2" s="1"/>
  <c r="AA1021" i="2" a="1"/>
  <c r="AA1021" i="2" s="1"/>
  <c r="AA1022" i="2" a="1"/>
  <c r="AA1022" i="2" s="1"/>
  <c r="AA1023" i="2" a="1"/>
  <c r="AA1023" i="2" s="1"/>
  <c r="AA1024" i="2" a="1"/>
  <c r="AA1024" i="2" s="1"/>
  <c r="AA1025" i="2" a="1"/>
  <c r="AA1025" i="2" s="1"/>
  <c r="AA1026" i="2" a="1"/>
  <c r="AA1026" i="2" s="1"/>
  <c r="AA1027" i="2" a="1"/>
  <c r="AA1027" i="2" s="1"/>
  <c r="AA1028" i="2" a="1"/>
  <c r="AA1028" i="2" s="1"/>
  <c r="AA1029" i="2" a="1"/>
  <c r="AA1029" i="2" s="1"/>
  <c r="AA1030" i="2" a="1"/>
  <c r="AA1030" i="2" s="1"/>
  <c r="AA1031" i="2" a="1"/>
  <c r="AA1031" i="2" s="1"/>
  <c r="AA1032" i="2" a="1"/>
  <c r="AA1032" i="2" s="1"/>
  <c r="AA1033" i="2" a="1"/>
  <c r="AA1033" i="2" s="1"/>
  <c r="AA1034" i="2" a="1"/>
  <c r="AA1034" i="2" s="1"/>
  <c r="AA1035" i="2" a="1"/>
  <c r="AA1035" i="2" s="1"/>
  <c r="AA1036" i="2" a="1"/>
  <c r="AA1036" i="2" s="1"/>
  <c r="AA1037" i="2" a="1"/>
  <c r="AA1037" i="2" s="1"/>
  <c r="AA1038" i="2" a="1"/>
  <c r="AA1038" i="2" s="1"/>
  <c r="AA1039" i="2" a="1"/>
  <c r="AA1039" i="2" s="1"/>
  <c r="AA1040" i="2" a="1"/>
  <c r="AA1040" i="2" s="1"/>
  <c r="AA1041" i="2" a="1"/>
  <c r="AA1041" i="2" s="1"/>
  <c r="AA1042" i="2" a="1"/>
  <c r="AA1042" i="2" s="1"/>
  <c r="AA1043" i="2" a="1"/>
  <c r="AA1043" i="2" s="1"/>
  <c r="AA1044" i="2" a="1"/>
  <c r="AA1044" i="2" s="1"/>
  <c r="AA1045" i="2" a="1"/>
  <c r="AA1045" i="2" s="1"/>
  <c r="AA1046" i="2" a="1"/>
  <c r="AA1046" i="2" s="1"/>
  <c r="AA1047" i="2" a="1"/>
  <c r="AA1047" i="2" s="1"/>
  <c r="AA1048" i="2" a="1"/>
  <c r="AA1048" i="2" s="1"/>
  <c r="AA1049" i="2" a="1"/>
  <c r="AA1049" i="2" s="1"/>
  <c r="AA1050" i="2" a="1"/>
  <c r="AA1050" i="2" s="1"/>
  <c r="AA1051" i="2" a="1"/>
  <c r="AA1051" i="2" s="1"/>
  <c r="AA1052" i="2" a="1"/>
  <c r="AA1052" i="2" s="1"/>
  <c r="AA1053" i="2" a="1"/>
  <c r="AA1053" i="2" s="1"/>
  <c r="AA1054" i="2" a="1"/>
  <c r="AA1054" i="2" s="1"/>
  <c r="AA1055" i="2" a="1"/>
  <c r="AA1055" i="2" s="1"/>
  <c r="AA1056" i="2" a="1"/>
  <c r="AA1056" i="2" s="1"/>
  <c r="AA1057" i="2" a="1"/>
  <c r="AA1057" i="2" s="1"/>
  <c r="AA1058" i="2" a="1"/>
  <c r="AA1058" i="2" s="1"/>
  <c r="AA1059" i="2" a="1"/>
  <c r="AA1059" i="2" s="1"/>
  <c r="AA1060" i="2" a="1"/>
  <c r="AA1060" i="2" s="1"/>
  <c r="AA1061" i="2" a="1"/>
  <c r="AA1061" i="2" s="1"/>
  <c r="AA1062" i="2" a="1"/>
  <c r="AA1062" i="2" s="1"/>
  <c r="AA1063" i="2" a="1"/>
  <c r="AA1063" i="2" s="1"/>
  <c r="AA1064" i="2" a="1"/>
  <c r="AA1064" i="2" s="1"/>
  <c r="AA1065" i="2" a="1"/>
  <c r="AA1065" i="2" s="1"/>
  <c r="AA1066" i="2" a="1"/>
  <c r="AA1066" i="2" s="1"/>
  <c r="AA1067" i="2" a="1"/>
  <c r="AA1067" i="2" s="1"/>
  <c r="AA1068" i="2" a="1"/>
  <c r="AA1068" i="2" s="1"/>
  <c r="AA1069" i="2" a="1"/>
  <c r="AA1069" i="2" s="1"/>
  <c r="AA1070" i="2" a="1"/>
  <c r="AA1070" i="2" s="1"/>
  <c r="AA1071" i="2" a="1"/>
  <c r="AA1071" i="2" s="1"/>
  <c r="AA1072" i="2" a="1"/>
  <c r="AA1072" i="2" s="1"/>
  <c r="AA1073" i="2" a="1"/>
  <c r="AA1073" i="2" s="1"/>
  <c r="AA1074" i="2" a="1"/>
  <c r="AA1074" i="2" s="1"/>
  <c r="AA1075" i="2" a="1"/>
  <c r="AA1075" i="2" s="1"/>
  <c r="AA1076" i="2" a="1"/>
  <c r="AA1076" i="2" s="1"/>
  <c r="AA1077" i="2" a="1"/>
  <c r="AA1077" i="2" s="1"/>
  <c r="AA1078" i="2" a="1"/>
  <c r="AA1078" i="2" s="1"/>
  <c r="AA1079" i="2" a="1"/>
  <c r="AA1079" i="2" s="1"/>
  <c r="AA1080" i="2" a="1"/>
  <c r="AA1080" i="2" s="1"/>
  <c r="AA1081" i="2" a="1"/>
  <c r="AA1081" i="2" s="1"/>
  <c r="AA1082" i="2" a="1"/>
  <c r="AA1082" i="2" s="1"/>
  <c r="AA1083" i="2" a="1"/>
  <c r="AA1083" i="2" s="1"/>
  <c r="AA1084" i="2" a="1"/>
  <c r="AA1084" i="2" s="1"/>
  <c r="AA1085" i="2" a="1"/>
  <c r="AA1085" i="2" s="1"/>
  <c r="AA1086" i="2" a="1"/>
  <c r="AA1086" i="2" s="1"/>
  <c r="AA1087" i="2" a="1"/>
  <c r="AA1087" i="2" s="1"/>
  <c r="AA1088" i="2" a="1"/>
  <c r="AA1088" i="2" s="1"/>
  <c r="AA1089" i="2" a="1"/>
  <c r="AA1089" i="2" s="1"/>
  <c r="AA1090" i="2" a="1"/>
  <c r="AA1090" i="2" s="1"/>
  <c r="AA1091" i="2" a="1"/>
  <c r="AA1091" i="2" s="1"/>
  <c r="AA1092" i="2" a="1"/>
  <c r="AA1092" i="2" s="1"/>
  <c r="AA1093" i="2" a="1"/>
  <c r="AA1093" i="2" s="1"/>
  <c r="AA1094" i="2" a="1"/>
  <c r="AA1094" i="2" s="1"/>
  <c r="AA1095" i="2" a="1"/>
  <c r="AA1095" i="2" s="1"/>
  <c r="AA1096" i="2" a="1"/>
  <c r="AA1096" i="2" s="1"/>
  <c r="AA1097" i="2" a="1"/>
  <c r="AA1097" i="2" s="1"/>
  <c r="AA1098" i="2" a="1"/>
  <c r="AA1098" i="2" s="1"/>
  <c r="AA1099" i="2" a="1"/>
  <c r="AA1099" i="2" s="1"/>
  <c r="AA1100" i="2" a="1"/>
  <c r="AA1100" i="2" s="1"/>
  <c r="AA1101" i="2" a="1"/>
  <c r="AA1101" i="2" s="1"/>
  <c r="AA1102" i="2" a="1"/>
  <c r="AA1102" i="2" s="1"/>
  <c r="AA1103" i="2" a="1"/>
  <c r="AA1103" i="2" s="1"/>
  <c r="AA1104" i="2" a="1"/>
  <c r="AA1104" i="2" s="1"/>
  <c r="AA1105" i="2" a="1"/>
  <c r="AA1105" i="2" s="1"/>
  <c r="AA1106" i="2" a="1"/>
  <c r="AA1106" i="2" s="1"/>
  <c r="AA1107" i="2" a="1"/>
  <c r="AA1107" i="2" s="1"/>
  <c r="AA1108" i="2" a="1"/>
  <c r="AA1108" i="2" s="1"/>
  <c r="AA1109" i="2" a="1"/>
  <c r="AA1109" i="2" s="1"/>
  <c r="AA1110" i="2" a="1"/>
  <c r="AA1110" i="2" s="1"/>
  <c r="AA1111" i="2" a="1"/>
  <c r="AA1111" i="2" s="1"/>
  <c r="AA1112" i="2" a="1"/>
  <c r="AA1112" i="2" s="1"/>
  <c r="AA1113" i="2" a="1"/>
  <c r="AA1113" i="2" s="1"/>
  <c r="AA1114" i="2" a="1"/>
  <c r="AA1114" i="2" s="1"/>
  <c r="AA1115" i="2" a="1"/>
  <c r="AA1115" i="2" s="1"/>
  <c r="AA1116" i="2" a="1"/>
  <c r="AA1116" i="2" s="1"/>
  <c r="AA1117" i="2" a="1"/>
  <c r="AA1117" i="2" s="1"/>
  <c r="AA1118" i="2" a="1"/>
  <c r="AA1118" i="2" s="1"/>
  <c r="AA1119" i="2" a="1"/>
  <c r="AA1119" i="2" s="1"/>
  <c r="AA1120" i="2" a="1"/>
  <c r="AA1120" i="2" s="1"/>
  <c r="AA1121" i="2" a="1"/>
  <c r="AA1121" i="2" s="1"/>
  <c r="AA1122" i="2" a="1"/>
  <c r="AA1122" i="2" s="1"/>
  <c r="AA1123" i="2" a="1"/>
  <c r="AA1123" i="2" s="1"/>
  <c r="AA1124" i="2" a="1"/>
  <c r="AA1124" i="2" s="1"/>
  <c r="AA1125" i="2" a="1"/>
  <c r="AA1125" i="2" s="1"/>
  <c r="AA1126" i="2" a="1"/>
  <c r="AA1126" i="2" s="1"/>
  <c r="AA1127" i="2" a="1"/>
  <c r="AA1127" i="2" s="1"/>
  <c r="AA1128" i="2" a="1"/>
  <c r="AA1128" i="2" s="1"/>
  <c r="AA1129" i="2" a="1"/>
  <c r="AA1129" i="2" s="1"/>
  <c r="AA1130" i="2" a="1"/>
  <c r="AA1130" i="2" s="1"/>
  <c r="AA1131" i="2" a="1"/>
  <c r="AA1131" i="2" s="1"/>
  <c r="AA1132" i="2" a="1"/>
  <c r="AA1132" i="2" s="1"/>
  <c r="AA1133" i="2" a="1"/>
  <c r="AA1133" i="2" s="1"/>
  <c r="AA1134" i="2" a="1"/>
  <c r="AA1134" i="2" s="1"/>
  <c r="AA1135" i="2" a="1"/>
  <c r="AA1135" i="2" s="1"/>
  <c r="AA1136" i="2" a="1"/>
  <c r="AA1136" i="2" s="1"/>
  <c r="AA1137" i="2" a="1"/>
  <c r="AA1137" i="2" s="1"/>
  <c r="AA1138" i="2" a="1"/>
  <c r="AA1138" i="2" s="1"/>
  <c r="AA1139" i="2" a="1"/>
  <c r="AA1139" i="2" s="1"/>
  <c r="AA1140" i="2" a="1"/>
  <c r="AA1140" i="2" s="1"/>
  <c r="AA1141" i="2" a="1"/>
  <c r="AA1141" i="2" s="1"/>
  <c r="AA1142" i="2" a="1"/>
  <c r="AA1142" i="2" s="1"/>
  <c r="AA1143" i="2" a="1"/>
  <c r="AA1143" i="2" s="1"/>
  <c r="AA1144" i="2" a="1"/>
  <c r="AA1144" i="2" s="1"/>
  <c r="AA1145" i="2" a="1"/>
  <c r="AA1145" i="2" s="1"/>
  <c r="AA1146" i="2" a="1"/>
  <c r="AA1146" i="2" s="1"/>
  <c r="AA1147" i="2" a="1"/>
  <c r="AA1147" i="2" s="1"/>
  <c r="AA1148" i="2" a="1"/>
  <c r="AA1148" i="2" s="1"/>
  <c r="AA1149" i="2" a="1"/>
  <c r="AA1149" i="2" s="1"/>
  <c r="AA1150" i="2" a="1"/>
  <c r="AA1150" i="2" s="1"/>
  <c r="AA1151" i="2" a="1"/>
  <c r="AA1151" i="2" s="1"/>
  <c r="AA1152" i="2" a="1"/>
  <c r="AA1152" i="2" s="1"/>
  <c r="AA1153" i="2" a="1"/>
  <c r="AA1153" i="2" s="1"/>
  <c r="AA1154" i="2" a="1"/>
  <c r="AA1154" i="2" s="1"/>
  <c r="AA1155" i="2" a="1"/>
  <c r="AA1155" i="2" s="1"/>
  <c r="AA1156" i="2" a="1"/>
  <c r="AA1156" i="2" s="1"/>
  <c r="AA1157" i="2" a="1"/>
  <c r="AA1157" i="2" s="1"/>
  <c r="AA1158" i="2" a="1"/>
  <c r="AA1158" i="2" s="1"/>
  <c r="AA1159" i="2" a="1"/>
  <c r="AA1159" i="2" s="1"/>
  <c r="AA1160" i="2" a="1"/>
  <c r="AA1160" i="2" s="1"/>
  <c r="AA1161" i="2" a="1"/>
  <c r="AA1161" i="2" s="1"/>
  <c r="AA1162" i="2" a="1"/>
  <c r="AA1162" i="2" s="1"/>
  <c r="AA1163" i="2" a="1"/>
  <c r="AA1163" i="2" s="1"/>
  <c r="AA1164" i="2" a="1"/>
  <c r="AA1164" i="2" s="1"/>
  <c r="AA1165" i="2" a="1"/>
  <c r="AA1165" i="2" s="1"/>
  <c r="AA1166" i="2" a="1"/>
  <c r="AA1166" i="2" s="1"/>
  <c r="AA1167" i="2" a="1"/>
  <c r="AA1167" i="2" s="1"/>
  <c r="AA1168" i="2" a="1"/>
  <c r="AA1168" i="2" s="1"/>
  <c r="AA1169" i="2" a="1"/>
  <c r="AA1169" i="2" s="1"/>
  <c r="AA1170" i="2" a="1"/>
  <c r="AA1170" i="2" s="1"/>
  <c r="AA1171" i="2" a="1"/>
  <c r="AA1171" i="2" s="1"/>
  <c r="AA1172" i="2" a="1"/>
  <c r="AA1172" i="2" s="1"/>
  <c r="AA1173" i="2" a="1"/>
  <c r="AA1173" i="2" s="1"/>
  <c r="AA1174" i="2" a="1"/>
  <c r="AA1174" i="2" s="1"/>
  <c r="AA1175" i="2" a="1"/>
  <c r="AA1175" i="2" s="1"/>
  <c r="AA1176" i="2" a="1"/>
  <c r="AA1176" i="2" s="1"/>
  <c r="AA1177" i="2" a="1"/>
  <c r="AA1177" i="2" s="1"/>
  <c r="AA1178" i="2" a="1"/>
  <c r="AA1178" i="2" s="1"/>
  <c r="AA1179" i="2" a="1"/>
  <c r="AA1179" i="2" s="1"/>
  <c r="AA1180" i="2" a="1"/>
  <c r="AA1180" i="2" s="1"/>
  <c r="AA1181" i="2" a="1"/>
  <c r="AA1181" i="2" s="1"/>
  <c r="AA1182" i="2" a="1"/>
  <c r="AA1182" i="2" s="1"/>
  <c r="AA1183" i="2" a="1"/>
  <c r="AA1183" i="2" s="1"/>
  <c r="AA1184" i="2" a="1"/>
  <c r="AA1184" i="2" s="1"/>
  <c r="AA1185" i="2" a="1"/>
  <c r="AA1185" i="2" s="1"/>
  <c r="AA1186" i="2" a="1"/>
  <c r="AA1186" i="2" s="1"/>
  <c r="AA1187" i="2" a="1"/>
  <c r="AA1187" i="2" s="1"/>
  <c r="AA1188" i="2" a="1"/>
  <c r="AA1188" i="2" s="1"/>
  <c r="AA1189" i="2" a="1"/>
  <c r="AA1189" i="2" s="1"/>
  <c r="AA1190" i="2" a="1"/>
  <c r="AA1190" i="2" s="1"/>
  <c r="AA1191" i="2" a="1"/>
  <c r="AA1191" i="2" s="1"/>
  <c r="AA1192" i="2" a="1"/>
  <c r="AA1192" i="2" s="1"/>
  <c r="AA1193" i="2" a="1"/>
  <c r="AA1193" i="2" s="1"/>
  <c r="AA1194" i="2" a="1"/>
  <c r="AA1194" i="2" s="1"/>
  <c r="AA1195" i="2" a="1"/>
  <c r="AA1195" i="2" s="1"/>
  <c r="AA1196" i="2" a="1"/>
  <c r="AA1196" i="2" s="1"/>
  <c r="AA1197" i="2" a="1"/>
  <c r="AA1197" i="2" s="1"/>
  <c r="AA1198" i="2" a="1"/>
  <c r="AA1198" i="2" s="1"/>
  <c r="AA1199" i="2" a="1"/>
  <c r="AA1199" i="2" s="1"/>
  <c r="AA1200" i="2" a="1"/>
  <c r="AA1200" i="2" s="1"/>
  <c r="AA1201" i="2" a="1"/>
  <c r="AA1201" i="2" s="1"/>
  <c r="AA1202" i="2" a="1"/>
  <c r="AA1202" i="2" s="1"/>
  <c r="AA1203" i="2" a="1"/>
  <c r="AA1203" i="2" s="1"/>
  <c r="AA1204" i="2" a="1"/>
  <c r="AA1204" i="2" s="1"/>
  <c r="AA1205" i="2" a="1"/>
  <c r="AA1205" i="2" s="1"/>
  <c r="AA1206" i="2" a="1"/>
  <c r="AA1206" i="2" s="1"/>
  <c r="AA1207" i="2" a="1"/>
  <c r="AA1207" i="2" s="1"/>
  <c r="AA1208" i="2" a="1"/>
  <c r="AA1208" i="2" s="1"/>
  <c r="AA1209" i="2" a="1"/>
  <c r="AA1209" i="2" s="1"/>
  <c r="AA1210" i="2" a="1"/>
  <c r="AA1210" i="2" s="1"/>
  <c r="AA1211" i="2" a="1"/>
  <c r="AA1211" i="2" s="1"/>
  <c r="AA1212" i="2" a="1"/>
  <c r="AA1212" i="2" s="1"/>
  <c r="AA1213" i="2" a="1"/>
  <c r="AA1213" i="2" s="1"/>
  <c r="AA1214" i="2" a="1"/>
  <c r="AA1214" i="2" s="1"/>
  <c r="AA1215" i="2" a="1"/>
  <c r="AA1215" i="2" s="1"/>
  <c r="AA1216" i="2" a="1"/>
  <c r="AA1216" i="2" s="1"/>
  <c r="AA1217" i="2" a="1"/>
  <c r="AA1217" i="2" s="1"/>
  <c r="AA1218" i="2" a="1"/>
  <c r="AA1218" i="2" s="1"/>
  <c r="AA1219" i="2" a="1"/>
  <c r="AA1219" i="2" s="1"/>
  <c r="AA1220" i="2" a="1"/>
  <c r="AA1220" i="2" s="1"/>
  <c r="AA1221" i="2" a="1"/>
  <c r="AA1221" i="2" s="1"/>
  <c r="AA1222" i="2" a="1"/>
  <c r="AA1222" i="2" s="1"/>
  <c r="AA1223" i="2" a="1"/>
  <c r="AA1223" i="2" s="1"/>
  <c r="AA1224" i="2" a="1"/>
  <c r="AA1224" i="2" s="1"/>
  <c r="AA1225" i="2" a="1"/>
  <c r="AA1225" i="2" s="1"/>
  <c r="AA1226" i="2" a="1"/>
  <c r="AA1226" i="2" s="1"/>
  <c r="AA1227" i="2" a="1"/>
  <c r="AA1227" i="2" s="1"/>
  <c r="AA1228" i="2" a="1"/>
  <c r="AA1228" i="2" s="1"/>
  <c r="AA1229" i="2" a="1"/>
  <c r="AA1229" i="2" s="1"/>
  <c r="AA1230" i="2" a="1"/>
  <c r="AA1230" i="2" s="1"/>
  <c r="AA1231" i="2" a="1"/>
  <c r="AA1231" i="2" s="1"/>
  <c r="AA1232" i="2" a="1"/>
  <c r="AA1232" i="2" s="1"/>
  <c r="AA1233" i="2" a="1"/>
  <c r="AA1233" i="2" s="1"/>
  <c r="AA1234" i="2" a="1"/>
  <c r="AA1234" i="2" s="1"/>
  <c r="AA1235" i="2" a="1"/>
  <c r="AA1235" i="2" s="1"/>
  <c r="AA1236" i="2" a="1"/>
  <c r="AA1236" i="2" s="1"/>
  <c r="AA1237" i="2" a="1"/>
  <c r="AA1237" i="2" s="1"/>
  <c r="AA1238" i="2" a="1"/>
  <c r="AA1238" i="2" s="1"/>
  <c r="AA1239" i="2" a="1"/>
  <c r="AA1239" i="2" s="1"/>
  <c r="AA1240" i="2" a="1"/>
  <c r="AA1240" i="2" s="1"/>
  <c r="AA1241" i="2" a="1"/>
  <c r="AA1241" i="2" s="1"/>
  <c r="AA1242" i="2" a="1"/>
  <c r="AA1242" i="2" s="1"/>
  <c r="AA1243" i="2" a="1"/>
  <c r="AA1243" i="2" s="1"/>
  <c r="AA1244" i="2" a="1"/>
  <c r="AA1244" i="2" s="1"/>
  <c r="AA1245" i="2" a="1"/>
  <c r="AA1245" i="2" s="1"/>
  <c r="AA1246" i="2" a="1"/>
  <c r="AA1246" i="2" s="1"/>
  <c r="AA1247" i="2" a="1"/>
  <c r="AA1247" i="2" s="1"/>
  <c r="AA1248" i="2" a="1"/>
  <c r="AA1248" i="2" s="1"/>
  <c r="AA1249" i="2" a="1"/>
  <c r="AA1249" i="2" s="1"/>
  <c r="AA1250" i="2" a="1"/>
  <c r="AA1250" i="2" s="1"/>
  <c r="AA1251" i="2" a="1"/>
  <c r="AA1251" i="2" s="1"/>
  <c r="AA1252" i="2" a="1"/>
  <c r="AA1252" i="2" s="1"/>
  <c r="AA1253" i="2" a="1"/>
  <c r="AA1253" i="2" s="1"/>
  <c r="AA1254" i="2" a="1"/>
  <c r="AA1254" i="2" s="1"/>
  <c r="AA1255" i="2" a="1"/>
  <c r="AA1255" i="2" s="1"/>
  <c r="AA1256" i="2" a="1"/>
  <c r="AA1256" i="2" s="1"/>
  <c r="AA1257" i="2" a="1"/>
  <c r="AA1257" i="2" s="1"/>
  <c r="AA1258" i="2" a="1"/>
  <c r="AA1258" i="2" s="1"/>
  <c r="AA1259" i="2" a="1"/>
  <c r="AA1259" i="2" s="1"/>
  <c r="AA1260" i="2" a="1"/>
  <c r="AA1260" i="2" s="1"/>
  <c r="AA1261" i="2" a="1"/>
  <c r="AA1261" i="2" s="1"/>
  <c r="AA1262" i="2" a="1"/>
  <c r="AA1262" i="2" s="1"/>
  <c r="AA1263" i="2" a="1"/>
  <c r="AA1263" i="2" s="1"/>
  <c r="AA1264" i="2" a="1"/>
  <c r="AA1264" i="2" s="1"/>
  <c r="AA1265" i="2" a="1"/>
  <c r="AA1265" i="2" s="1"/>
  <c r="AA1266" i="2" a="1"/>
  <c r="AA1266" i="2" s="1"/>
  <c r="AA1267" i="2" a="1"/>
  <c r="AA1267" i="2" s="1"/>
  <c r="AA1268" i="2" a="1"/>
  <c r="AA1268" i="2" s="1"/>
  <c r="AA1269" i="2" a="1"/>
  <c r="AA1269" i="2" s="1"/>
  <c r="AA1270" i="2" a="1"/>
  <c r="AA1270" i="2" s="1"/>
  <c r="AA1271" i="2" a="1"/>
  <c r="AA1271" i="2" s="1"/>
  <c r="AA1272" i="2" a="1"/>
  <c r="AA1272" i="2" s="1"/>
  <c r="AA1273" i="2" a="1"/>
  <c r="AA1273" i="2" s="1"/>
  <c r="AA1274" i="2" a="1"/>
  <c r="AA1274" i="2" s="1"/>
  <c r="AA1275" i="2" a="1"/>
  <c r="AA1275" i="2" s="1"/>
  <c r="AA1276" i="2" a="1"/>
  <c r="AA1276" i="2" s="1"/>
  <c r="AA1277" i="2" a="1"/>
  <c r="AA1277" i="2" s="1"/>
  <c r="AA1278" i="2" a="1"/>
  <c r="AA1278" i="2" s="1"/>
  <c r="AA1279" i="2" a="1"/>
  <c r="AA1279" i="2" s="1"/>
  <c r="AA1280" i="2" a="1"/>
  <c r="AA1280" i="2" s="1"/>
  <c r="AA1281" i="2" a="1"/>
  <c r="AA1281" i="2" s="1"/>
  <c r="AA1282" i="2" a="1"/>
  <c r="AA1282" i="2" s="1"/>
  <c r="AA1283" i="2" a="1"/>
  <c r="AA1283" i="2" s="1"/>
  <c r="AA1284" i="2" a="1"/>
  <c r="AA1284" i="2" s="1"/>
  <c r="AA1285" i="2" a="1"/>
  <c r="AA1285" i="2" s="1"/>
  <c r="AA1286" i="2" a="1"/>
  <c r="AA1286" i="2" s="1"/>
  <c r="AA1287" i="2" a="1"/>
  <c r="AA1287" i="2" s="1"/>
  <c r="AA1288" i="2" a="1"/>
  <c r="AA1288" i="2" s="1"/>
  <c r="AA1289" i="2" a="1"/>
  <c r="AA1289" i="2" s="1"/>
  <c r="AA1290" i="2" a="1"/>
  <c r="AA1290" i="2" s="1"/>
  <c r="AA1291" i="2" a="1"/>
  <c r="AA1291" i="2" s="1"/>
  <c r="AA1292" i="2" a="1"/>
  <c r="AA1292" i="2" s="1"/>
  <c r="AA1293" i="2" a="1"/>
  <c r="AA1293" i="2" s="1"/>
  <c r="AA1294" i="2" a="1"/>
  <c r="AA1294" i="2" s="1"/>
  <c r="AA1295" i="2" a="1"/>
  <c r="AA1295" i="2" s="1"/>
  <c r="AA1296" i="2" a="1"/>
  <c r="AA1296" i="2" s="1"/>
  <c r="AA1297" i="2" a="1"/>
  <c r="AA1297" i="2" s="1"/>
  <c r="AA1298" i="2" a="1"/>
  <c r="AA1298" i="2" s="1"/>
  <c r="AA1299" i="2" a="1"/>
  <c r="AA1299" i="2" s="1"/>
  <c r="AA1300" i="2" a="1"/>
  <c r="AA1300" i="2" s="1"/>
  <c r="AA1301" i="2" a="1"/>
  <c r="AA1301" i="2" s="1"/>
  <c r="AA1302" i="2" a="1"/>
  <c r="AA1302" i="2" s="1"/>
  <c r="AA1303" i="2" a="1"/>
  <c r="AA1303" i="2" s="1"/>
  <c r="AA1304" i="2" a="1"/>
  <c r="AA1304" i="2" s="1"/>
  <c r="AA1305" i="2" a="1"/>
  <c r="AA1305" i="2" s="1"/>
  <c r="AA1306" i="2" a="1"/>
  <c r="AA1306" i="2" s="1"/>
  <c r="AA1307" i="2" a="1"/>
  <c r="AA1307" i="2" s="1"/>
  <c r="AA1308" i="2" a="1"/>
  <c r="AA1308" i="2" s="1"/>
  <c r="AA1309" i="2" a="1"/>
  <c r="AA1309" i="2" s="1"/>
  <c r="AA1310" i="2" a="1"/>
  <c r="AA1310" i="2" s="1"/>
  <c r="AA1311" i="2" a="1"/>
  <c r="AA1311" i="2" s="1"/>
  <c r="AA1312" i="2" a="1"/>
  <c r="AA1312" i="2" s="1"/>
  <c r="AA1313" i="2" a="1"/>
  <c r="AA1313" i="2" s="1"/>
  <c r="AA1314" i="2" a="1"/>
  <c r="AA1314" i="2" s="1"/>
  <c r="AA1315" i="2" a="1"/>
  <c r="AA1315" i="2" s="1"/>
  <c r="AA1316" i="2" a="1"/>
  <c r="AA1316" i="2" s="1"/>
  <c r="AA1317" i="2" a="1"/>
  <c r="AA1317" i="2" s="1"/>
  <c r="AA1318" i="2" a="1"/>
  <c r="AA1318" i="2" s="1"/>
  <c r="AA1319" i="2" a="1"/>
  <c r="AA1319" i="2" s="1"/>
  <c r="AA1320" i="2" a="1"/>
  <c r="AA1320" i="2" s="1"/>
  <c r="AA1321" i="2" a="1"/>
  <c r="AA1321" i="2" s="1"/>
  <c r="AA1322" i="2" a="1"/>
  <c r="AA1322" i="2" s="1"/>
  <c r="AA1323" i="2" a="1"/>
  <c r="AA1323" i="2" s="1"/>
  <c r="AA1324" i="2" a="1"/>
  <c r="AA1324" i="2" s="1"/>
  <c r="AA1325" i="2" a="1"/>
  <c r="AA1325" i="2" s="1"/>
  <c r="AA1326" i="2" a="1"/>
  <c r="AA1326" i="2" s="1"/>
  <c r="AA1327" i="2" a="1"/>
  <c r="AA1327" i="2" s="1"/>
  <c r="AA1328" i="2" a="1"/>
  <c r="AA1328" i="2" s="1"/>
  <c r="AA1329" i="2" a="1"/>
  <c r="AA1329" i="2" s="1"/>
  <c r="AA1330" i="2" a="1"/>
  <c r="AA1330" i="2" s="1"/>
  <c r="AA1331" i="2" a="1"/>
  <c r="AA1331" i="2" s="1"/>
  <c r="AA1332" i="2" a="1"/>
  <c r="AA1332" i="2" s="1"/>
  <c r="AA1333" i="2" a="1"/>
  <c r="AA1333" i="2" s="1"/>
  <c r="AA1334" i="2" a="1"/>
  <c r="AA1334" i="2" s="1"/>
  <c r="AA1335" i="2" a="1"/>
  <c r="AA1335" i="2" s="1"/>
  <c r="AA1336" i="2" a="1"/>
  <c r="AA1336" i="2" s="1"/>
  <c r="AA1337" i="2" a="1"/>
  <c r="AA1337" i="2" s="1"/>
  <c r="AA1338" i="2" a="1"/>
  <c r="AA1338" i="2" s="1"/>
  <c r="AA1339" i="2" a="1"/>
  <c r="AA1339" i="2" s="1"/>
  <c r="AA1340" i="2" a="1"/>
  <c r="AA1340" i="2" s="1"/>
  <c r="AA1341" i="2" a="1"/>
  <c r="AA1341" i="2" s="1"/>
  <c r="AA1342" i="2" a="1"/>
  <c r="AA1342" i="2" s="1"/>
  <c r="AA1343" i="2" a="1"/>
  <c r="AA1343" i="2" s="1"/>
  <c r="AA1344" i="2" a="1"/>
  <c r="AA1344" i="2" s="1"/>
  <c r="AA1345" i="2" a="1"/>
  <c r="AA1345" i="2" s="1"/>
  <c r="AA1346" i="2" a="1"/>
  <c r="AA1346" i="2" s="1"/>
  <c r="AA1347" i="2" a="1"/>
  <c r="AA1347" i="2" s="1"/>
  <c r="AA1348" i="2" a="1"/>
  <c r="AA1348" i="2" s="1"/>
  <c r="AA1349" i="2" a="1"/>
  <c r="AA1349" i="2" s="1"/>
  <c r="AA1350" i="2" a="1"/>
  <c r="AA1350" i="2" s="1"/>
  <c r="AA1351" i="2" a="1"/>
  <c r="AA1351" i="2" s="1"/>
  <c r="AA1352" i="2" a="1"/>
  <c r="AA1352" i="2" s="1"/>
  <c r="AA1353" i="2" a="1"/>
  <c r="AA1353" i="2" s="1"/>
  <c r="AA1354" i="2" a="1"/>
  <c r="AA1354" i="2" s="1"/>
  <c r="AA1355" i="2" a="1"/>
  <c r="AA1355" i="2" s="1"/>
  <c r="AA1356" i="2" a="1"/>
  <c r="AA1356" i="2" s="1"/>
  <c r="AA1357" i="2" a="1"/>
  <c r="AA1357" i="2" s="1"/>
  <c r="AA1358" i="2" a="1"/>
  <c r="AA1358" i="2" s="1"/>
  <c r="AA1359" i="2" a="1"/>
  <c r="AA1359" i="2" s="1"/>
  <c r="AA1360" i="2" a="1"/>
  <c r="AA1360" i="2" s="1"/>
  <c r="AA1361" i="2" a="1"/>
  <c r="AA1361" i="2" s="1"/>
  <c r="AA1362" i="2" a="1"/>
  <c r="AA1362" i="2" s="1"/>
  <c r="AA1363" i="2" a="1"/>
  <c r="AA1363" i="2" s="1"/>
  <c r="AA1364" i="2" a="1"/>
  <c r="AA1364" i="2" s="1"/>
  <c r="AA1365" i="2" a="1"/>
  <c r="AA1365" i="2" s="1"/>
  <c r="AA1366" i="2" a="1"/>
  <c r="AA1366" i="2" s="1"/>
  <c r="AA1367" i="2" a="1"/>
  <c r="AA1367" i="2" s="1"/>
  <c r="AA1368" i="2" a="1"/>
  <c r="AA1368" i="2" s="1"/>
  <c r="AA1369" i="2" a="1"/>
  <c r="AA1369" i="2" s="1"/>
  <c r="AA1370" i="2" a="1"/>
  <c r="AA1370" i="2" s="1"/>
  <c r="AA1371" i="2" a="1"/>
  <c r="AA1371" i="2" s="1"/>
  <c r="AA1372" i="2" a="1"/>
  <c r="AA1372" i="2" s="1"/>
  <c r="AA1373" i="2" a="1"/>
  <c r="AA1373" i="2" s="1"/>
  <c r="AA1374" i="2" a="1"/>
  <c r="AA1374" i="2" s="1"/>
  <c r="AA1375" i="2" a="1"/>
  <c r="AA1375" i="2" s="1"/>
  <c r="AA1376" i="2" a="1"/>
  <c r="AA1376" i="2" s="1"/>
  <c r="AA1377" i="2" a="1"/>
  <c r="AA1377" i="2" s="1"/>
  <c r="AA1378" i="2" a="1"/>
  <c r="AA1378" i="2" s="1"/>
  <c r="AA1379" i="2" a="1"/>
  <c r="AA1379" i="2" s="1"/>
  <c r="AA1380" i="2" a="1"/>
  <c r="AA1380" i="2" s="1"/>
  <c r="AA1381" i="2" a="1"/>
  <c r="AA1381" i="2" s="1"/>
  <c r="AA1382" i="2" a="1"/>
  <c r="AA1382" i="2" s="1"/>
  <c r="AA1383" i="2" a="1"/>
  <c r="AA1383" i="2" s="1"/>
  <c r="AA1384" i="2" a="1"/>
  <c r="AA1384" i="2" s="1"/>
  <c r="AA1385" i="2" a="1"/>
  <c r="AA1385" i="2" s="1"/>
  <c r="AA1386" i="2" a="1"/>
  <c r="AA1386" i="2" s="1"/>
  <c r="AA1387" i="2" a="1"/>
  <c r="AA1387" i="2" s="1"/>
  <c r="AA1388" i="2" a="1"/>
  <c r="AA1388" i="2" s="1"/>
  <c r="AA1389" i="2" a="1"/>
  <c r="AA1389" i="2" s="1"/>
  <c r="AA1390" i="2" a="1"/>
  <c r="AA1390" i="2" s="1"/>
  <c r="AA1391" i="2" a="1"/>
  <c r="AA1391" i="2" s="1"/>
  <c r="AA1392" i="2" a="1"/>
  <c r="AA1392" i="2" s="1"/>
  <c r="AA1393" i="2" a="1"/>
  <c r="AA1393" i="2" s="1"/>
  <c r="AA1394" i="2" a="1"/>
  <c r="AA1394" i="2" s="1"/>
  <c r="AA1395" i="2" a="1"/>
  <c r="AA1395" i="2" s="1"/>
  <c r="AA1396" i="2" a="1"/>
  <c r="AA1396" i="2" s="1"/>
  <c r="AA1397" i="2" a="1"/>
  <c r="AA1397" i="2" s="1"/>
  <c r="AA1398" i="2" a="1"/>
  <c r="AA1398" i="2" s="1"/>
  <c r="AA1399" i="2" a="1"/>
  <c r="AA1399" i="2" s="1"/>
  <c r="AA1400" i="2" a="1"/>
  <c r="AA1400" i="2" s="1"/>
  <c r="AA1401" i="2" a="1"/>
  <c r="AA1401" i="2" s="1"/>
  <c r="AA1402" i="2" a="1"/>
  <c r="AA1402" i="2" s="1"/>
  <c r="AA1403" i="2" a="1"/>
  <c r="AA1403" i="2" s="1"/>
  <c r="AA1404" i="2" a="1"/>
  <c r="AA1404" i="2" s="1"/>
  <c r="AA1405" i="2" a="1"/>
  <c r="AA1405" i="2" s="1"/>
  <c r="AA1406" i="2" a="1"/>
  <c r="AA1406" i="2" s="1"/>
  <c r="AA1407" i="2" a="1"/>
  <c r="AA1407" i="2" s="1"/>
  <c r="AA1408" i="2" a="1"/>
  <c r="AA1408" i="2" s="1"/>
  <c r="AA1409" i="2" a="1"/>
  <c r="AA1409" i="2" s="1"/>
  <c r="AA1410" i="2" a="1"/>
  <c r="AA1410" i="2" s="1"/>
  <c r="AA1411" i="2" a="1"/>
  <c r="AA1411" i="2" s="1"/>
  <c r="AA1412" i="2" a="1"/>
  <c r="AA1412" i="2" s="1"/>
  <c r="AA1413" i="2" a="1"/>
  <c r="AA1413" i="2" s="1"/>
  <c r="AA1414" i="2" a="1"/>
  <c r="AA1414" i="2" s="1"/>
  <c r="AA1415" i="2" a="1"/>
  <c r="AA1415" i="2" s="1"/>
  <c r="AA1416" i="2" a="1"/>
  <c r="AA1416" i="2" s="1"/>
  <c r="AA1417" i="2" a="1"/>
  <c r="AA1417" i="2" s="1"/>
  <c r="AA1418" i="2" a="1"/>
  <c r="AA1418" i="2" s="1"/>
  <c r="AA1419" i="2" a="1"/>
  <c r="AA1419" i="2" s="1"/>
  <c r="AA1420" i="2" a="1"/>
  <c r="AA1420" i="2" s="1"/>
  <c r="AA1421" i="2" a="1"/>
  <c r="AA1421" i="2" s="1"/>
  <c r="AA1422" i="2" a="1"/>
  <c r="AA1422" i="2" s="1"/>
  <c r="AA1423" i="2" a="1"/>
  <c r="AA1423" i="2" s="1"/>
  <c r="AA1424" i="2" a="1"/>
  <c r="AA1424" i="2" s="1"/>
  <c r="AA1425" i="2" a="1"/>
  <c r="AA1425" i="2" s="1"/>
  <c r="AA1426" i="2" a="1"/>
  <c r="AA1426" i="2" s="1"/>
  <c r="AA1427" i="2" a="1"/>
  <c r="AA1427" i="2" s="1"/>
  <c r="AA1428" i="2" a="1"/>
  <c r="AA1428" i="2" s="1"/>
  <c r="AA1429" i="2" a="1"/>
  <c r="AA1429" i="2" s="1"/>
  <c r="AA1430" i="2" a="1"/>
  <c r="AA1430" i="2" s="1"/>
  <c r="AA1431" i="2" a="1"/>
  <c r="AA1431" i="2" s="1"/>
  <c r="AA1432" i="2" a="1"/>
  <c r="AA1432" i="2" s="1"/>
  <c r="AA1433" i="2" a="1"/>
  <c r="AA1433" i="2" s="1"/>
  <c r="AA1434" i="2" a="1"/>
  <c r="AA1434" i="2" s="1"/>
  <c r="AA1435" i="2" a="1"/>
  <c r="AA1435" i="2" s="1"/>
  <c r="AA1436" i="2" a="1"/>
  <c r="AA1436" i="2" s="1"/>
  <c r="AA1437" i="2" a="1"/>
  <c r="AA1437" i="2" s="1"/>
  <c r="AA1438" i="2" a="1"/>
  <c r="AA1438" i="2" s="1"/>
  <c r="AA1439" i="2" a="1"/>
  <c r="AA1439" i="2" s="1"/>
  <c r="AA1440" i="2" a="1"/>
  <c r="AA1440" i="2" s="1"/>
  <c r="AA1441" i="2" a="1"/>
  <c r="AA1441" i="2" s="1"/>
  <c r="AA1442" i="2" a="1"/>
  <c r="AA1442" i="2" s="1"/>
  <c r="AA1443" i="2" a="1"/>
  <c r="AA1443" i="2" s="1"/>
  <c r="AA1444" i="2" a="1"/>
  <c r="AA1444" i="2" s="1"/>
  <c r="AA1445" i="2" a="1"/>
  <c r="AA1445" i="2" s="1"/>
  <c r="AA1446" i="2" a="1"/>
  <c r="AA1446" i="2" s="1"/>
  <c r="AA1447" i="2" a="1"/>
  <c r="AA1447" i="2" s="1"/>
  <c r="AA1448" i="2" a="1"/>
  <c r="AA1448" i="2" s="1"/>
  <c r="AA1449" i="2" a="1"/>
  <c r="AA1449" i="2" s="1"/>
  <c r="AA1450" i="2" a="1"/>
  <c r="AA1450" i="2" s="1"/>
  <c r="AA1451" i="2" a="1"/>
  <c r="AA1451" i="2" s="1"/>
  <c r="AA1452" i="2" a="1"/>
  <c r="AA1452" i="2" s="1"/>
  <c r="AA1453" i="2" a="1"/>
  <c r="AA1453" i="2" s="1"/>
  <c r="AA1454" i="2" a="1"/>
  <c r="AA1454" i="2" s="1"/>
  <c r="AA1455" i="2" a="1"/>
  <c r="AA1455" i="2" s="1"/>
  <c r="AA1456" i="2" a="1"/>
  <c r="AA1456" i="2" s="1"/>
  <c r="AA1457" i="2" a="1"/>
  <c r="AA1457" i="2" s="1"/>
  <c r="AA1458" i="2" a="1"/>
  <c r="AA1458" i="2" s="1"/>
  <c r="AA1459" i="2" a="1"/>
  <c r="AA1459" i="2" s="1"/>
  <c r="AA1460" i="2" a="1"/>
  <c r="AA1460" i="2" s="1"/>
  <c r="AA1461" i="2" a="1"/>
  <c r="AA1461" i="2" s="1"/>
  <c r="AA1462" i="2" a="1"/>
  <c r="AA1462" i="2" s="1"/>
  <c r="AA1463" i="2" a="1"/>
  <c r="AA1463" i="2" s="1"/>
  <c r="AA1464" i="2" a="1"/>
  <c r="AA1464" i="2" s="1"/>
  <c r="AA1465" i="2" a="1"/>
  <c r="AA1465" i="2" s="1"/>
  <c r="AA1466" i="2" a="1"/>
  <c r="AA1466" i="2" s="1"/>
  <c r="AA1467" i="2" a="1"/>
  <c r="AA1467" i="2" s="1"/>
  <c r="AA1468" i="2" a="1"/>
  <c r="AA1468" i="2" s="1"/>
  <c r="AA1469" i="2" a="1"/>
  <c r="AA1469" i="2" s="1"/>
  <c r="AA1470" i="2" a="1"/>
  <c r="AA1470" i="2" s="1"/>
  <c r="AA1471" i="2" a="1"/>
  <c r="AA1471" i="2" s="1"/>
  <c r="AA1472" i="2" a="1"/>
  <c r="AA1472" i="2" s="1"/>
  <c r="AA1473" i="2" a="1"/>
  <c r="AA1473" i="2" s="1"/>
  <c r="AA1474" i="2" a="1"/>
  <c r="AA1474" i="2" s="1"/>
  <c r="AA1475" i="2" a="1"/>
  <c r="AA1475" i="2" s="1"/>
  <c r="AA1476" i="2" a="1"/>
  <c r="AA1476" i="2" s="1"/>
  <c r="AA1477" i="2" a="1"/>
  <c r="AA1477" i="2" s="1"/>
  <c r="AA1478" i="2" a="1"/>
  <c r="AA1478" i="2" s="1"/>
  <c r="AA1479" i="2" a="1"/>
  <c r="AA1479" i="2" s="1"/>
  <c r="AA1480" i="2" a="1"/>
  <c r="AA1480" i="2" s="1"/>
  <c r="AA1481" i="2" a="1"/>
  <c r="AA1481" i="2" s="1"/>
  <c r="AA1482" i="2" a="1"/>
  <c r="AA1482" i="2" s="1"/>
  <c r="AA1483" i="2" a="1"/>
  <c r="AA1483" i="2" s="1"/>
  <c r="AA1484" i="2" a="1"/>
  <c r="AA1484" i="2" s="1"/>
  <c r="AA1485" i="2" a="1"/>
  <c r="AA1485" i="2" s="1"/>
  <c r="AA1486" i="2" a="1"/>
  <c r="AA1486" i="2" s="1"/>
  <c r="AA1487" i="2" a="1"/>
  <c r="AA1487" i="2" s="1"/>
  <c r="AA1488" i="2" a="1"/>
  <c r="AA1488" i="2" s="1"/>
  <c r="AA1489" i="2" a="1"/>
  <c r="AA1489" i="2" s="1"/>
  <c r="AA1490" i="2" a="1"/>
  <c r="AA1490" i="2" s="1"/>
  <c r="AA1491" i="2" a="1"/>
  <c r="AA1491" i="2" s="1"/>
  <c r="AA1492" i="2" a="1"/>
  <c r="AA1492" i="2" s="1"/>
  <c r="AA1493" i="2" a="1"/>
  <c r="AA1493" i="2" s="1"/>
  <c r="AA1494" i="2" a="1"/>
  <c r="AA1494" i="2" s="1"/>
  <c r="AA1495" i="2" a="1"/>
  <c r="AA1495" i="2" s="1"/>
  <c r="AA1496" i="2" a="1"/>
  <c r="AA1496" i="2" s="1"/>
  <c r="AA1497" i="2" a="1"/>
  <c r="AA1497" i="2" s="1"/>
  <c r="AA1498" i="2" a="1"/>
  <c r="AA1498" i="2" s="1"/>
  <c r="AA1499" i="2" a="1"/>
  <c r="AA1499" i="2" s="1"/>
  <c r="AA1500" i="2" a="1"/>
  <c r="AA1500" i="2" s="1"/>
  <c r="AA1501" i="2" a="1"/>
  <c r="AA1501" i="2" s="1"/>
  <c r="AA1502" i="2" a="1"/>
  <c r="AA1502" i="2" s="1"/>
  <c r="AA1503" i="2" a="1"/>
  <c r="AA1503" i="2" s="1"/>
  <c r="AA1504" i="2" a="1"/>
  <c r="AA1504" i="2" s="1"/>
  <c r="AA1505" i="2" a="1"/>
  <c r="AA1505" i="2" s="1"/>
  <c r="AA1506" i="2" a="1"/>
  <c r="AA1506" i="2" s="1"/>
  <c r="AA1507" i="2" a="1"/>
  <c r="AA1507" i="2" s="1"/>
  <c r="AA1508" i="2" a="1"/>
  <c r="AA1508" i="2" s="1"/>
  <c r="AA1509" i="2" a="1"/>
  <c r="AA1509" i="2" s="1"/>
  <c r="AA1510" i="2" a="1"/>
  <c r="AA1510" i="2" s="1"/>
  <c r="AA1511" i="2" a="1"/>
  <c r="AA1511" i="2" s="1"/>
  <c r="AA1512" i="2" a="1"/>
  <c r="AA1512" i="2" s="1"/>
  <c r="AA1513" i="2" a="1"/>
  <c r="AA1513" i="2" s="1"/>
  <c r="AA1514" i="2" a="1"/>
  <c r="AA1514" i="2" s="1"/>
  <c r="AA1515" i="2" a="1"/>
  <c r="AA1515" i="2" s="1"/>
  <c r="AA1516" i="2" a="1"/>
  <c r="AA1516" i="2" s="1"/>
  <c r="AA1517" i="2" a="1"/>
  <c r="AA1517" i="2" s="1"/>
  <c r="AA1518" i="2" a="1"/>
  <c r="AA1518" i="2" s="1"/>
  <c r="AA1519" i="2" a="1"/>
  <c r="AA1519" i="2" s="1"/>
  <c r="AA1520" i="2" a="1"/>
  <c r="AA1520" i="2" s="1"/>
  <c r="AA1521" i="2" a="1"/>
  <c r="AA1521" i="2" s="1"/>
  <c r="AA1522" i="2" a="1"/>
  <c r="AA1522" i="2" s="1"/>
  <c r="AA1523" i="2" a="1"/>
  <c r="AA1523" i="2" s="1"/>
  <c r="AA1524" i="2" a="1"/>
  <c r="AA1524" i="2" s="1"/>
  <c r="AA1525" i="2" a="1"/>
  <c r="AA1525" i="2" s="1"/>
  <c r="AA1526" i="2" a="1"/>
  <c r="AA1526" i="2" s="1"/>
  <c r="AA2" i="2" a="1"/>
  <c r="AA2" i="2" s="1"/>
  <c r="AC2" i="2" a="1"/>
  <c r="AC2" i="2" s="1"/>
  <c r="AC3" i="2" a="1"/>
  <c r="AC3" i="2" s="1"/>
  <c r="AC4" i="2" a="1"/>
  <c r="AC4" i="2" s="1"/>
  <c r="AC5" i="2" a="1"/>
  <c r="AC5" i="2" s="1"/>
  <c r="AC6" i="2" a="1"/>
  <c r="AC6" i="2" s="1"/>
  <c r="AC7" i="2" a="1"/>
  <c r="AC7" i="2" s="1"/>
  <c r="AC8" i="2" a="1"/>
  <c r="AC8" i="2" s="1"/>
  <c r="AC9" i="2" a="1"/>
  <c r="AC9" i="2" s="1"/>
  <c r="AC10" i="2" a="1"/>
  <c r="AC10" i="2" s="1"/>
  <c r="AC11" i="2" a="1"/>
  <c r="AC11" i="2" s="1"/>
  <c r="AC12" i="2" a="1"/>
  <c r="AC12" i="2" s="1"/>
  <c r="AC13" i="2" a="1"/>
  <c r="AC13" i="2" s="1"/>
  <c r="AC14" i="2" a="1"/>
  <c r="AC14" i="2" s="1"/>
  <c r="AC15" i="2" a="1"/>
  <c r="AC15" i="2" s="1"/>
  <c r="AC16" i="2" a="1"/>
  <c r="AC16" i="2" s="1"/>
  <c r="AC17" i="2" a="1"/>
  <c r="AC17" i="2" s="1"/>
  <c r="AC18" i="2" a="1"/>
  <c r="AC18" i="2" s="1"/>
  <c r="AC19" i="2" a="1"/>
  <c r="AC19" i="2" s="1"/>
  <c r="AC20" i="2" a="1"/>
  <c r="AC20" i="2" s="1"/>
  <c r="AC21" i="2" a="1"/>
  <c r="AC21" i="2" s="1"/>
  <c r="AC22" i="2" a="1"/>
  <c r="AC22" i="2" s="1"/>
  <c r="AC23" i="2" a="1"/>
  <c r="AC23" i="2" s="1"/>
  <c r="AC24" i="2" a="1"/>
  <c r="AC24" i="2" s="1"/>
  <c r="AC25" i="2" a="1"/>
  <c r="AC25" i="2" s="1"/>
  <c r="AC26" i="2" a="1"/>
  <c r="AC26" i="2" s="1"/>
  <c r="AC27" i="2" a="1"/>
  <c r="AC27" i="2" s="1"/>
  <c r="AC28" i="2" a="1"/>
  <c r="AC28" i="2" s="1"/>
  <c r="AC29" i="2" a="1"/>
  <c r="AC29" i="2" s="1"/>
  <c r="AC30" i="2" a="1"/>
  <c r="AC30" i="2" s="1"/>
  <c r="AC31" i="2" a="1"/>
  <c r="AC31" i="2" s="1"/>
  <c r="AC32" i="2" a="1"/>
  <c r="AC32" i="2" s="1"/>
  <c r="AC33" i="2" a="1"/>
  <c r="AC33" i="2" s="1"/>
  <c r="AC34" i="2" a="1"/>
  <c r="AC34" i="2" s="1"/>
  <c r="AC35" i="2" a="1"/>
  <c r="AC35" i="2" s="1"/>
  <c r="AC36" i="2" a="1"/>
  <c r="AC36" i="2" s="1"/>
  <c r="AC37" i="2" a="1"/>
  <c r="AC37" i="2" s="1"/>
  <c r="AC38" i="2" a="1"/>
  <c r="AC38" i="2" s="1"/>
  <c r="AC39" i="2" a="1"/>
  <c r="AC39" i="2" s="1"/>
  <c r="AC40" i="2" a="1"/>
  <c r="AC40" i="2" s="1"/>
  <c r="AC41" i="2" a="1"/>
  <c r="AC41" i="2" s="1"/>
  <c r="AC42" i="2" a="1"/>
  <c r="AC42" i="2" s="1"/>
  <c r="AC43" i="2" a="1"/>
  <c r="AC43" i="2" s="1"/>
  <c r="AC44" i="2" a="1"/>
  <c r="AC44" i="2" s="1"/>
  <c r="AC45" i="2" a="1"/>
  <c r="AC45" i="2" s="1"/>
  <c r="AC46" i="2" a="1"/>
  <c r="AC46" i="2" s="1"/>
  <c r="AC47" i="2" a="1"/>
  <c r="AC47" i="2" s="1"/>
  <c r="AC48" i="2" a="1"/>
  <c r="AC48" i="2" s="1"/>
  <c r="AC49" i="2" a="1"/>
  <c r="AC49" i="2" s="1"/>
  <c r="AC50" i="2" a="1"/>
  <c r="AC50" i="2" s="1"/>
  <c r="AC51" i="2" a="1"/>
  <c r="AC51" i="2" s="1"/>
  <c r="AC52" i="2" a="1"/>
  <c r="AC52" i="2" s="1"/>
  <c r="AC53" i="2" a="1"/>
  <c r="AC53" i="2" s="1"/>
  <c r="AC54" i="2" a="1"/>
  <c r="AC54" i="2" s="1"/>
  <c r="AC55" i="2" a="1"/>
  <c r="AC55" i="2" s="1"/>
  <c r="AC56" i="2" a="1"/>
  <c r="AC56" i="2" s="1"/>
  <c r="AC57" i="2" a="1"/>
  <c r="AC57" i="2" s="1"/>
  <c r="AC58" i="2" a="1"/>
  <c r="AC58" i="2" s="1"/>
  <c r="AC59" i="2" a="1"/>
  <c r="AC59" i="2" s="1"/>
  <c r="AC60" i="2" a="1"/>
  <c r="AC60" i="2" s="1"/>
  <c r="AC61" i="2" a="1"/>
  <c r="AC61" i="2" s="1"/>
  <c r="AC62" i="2" a="1"/>
  <c r="AC62" i="2" s="1"/>
  <c r="AC63" i="2" a="1"/>
  <c r="AC63" i="2" s="1"/>
  <c r="AC64" i="2" a="1"/>
  <c r="AC64" i="2" s="1"/>
  <c r="AC65" i="2" a="1"/>
  <c r="AC65" i="2" s="1"/>
  <c r="AC66" i="2" a="1"/>
  <c r="AC66" i="2" s="1"/>
  <c r="AC67" i="2" a="1"/>
  <c r="AC67" i="2" s="1"/>
  <c r="AC68" i="2" a="1"/>
  <c r="AC68" i="2" s="1"/>
  <c r="AC69" i="2" a="1"/>
  <c r="AC69" i="2" s="1"/>
  <c r="AC70" i="2" a="1"/>
  <c r="AC70" i="2" s="1"/>
  <c r="AC71" i="2" a="1"/>
  <c r="AC71" i="2" s="1"/>
  <c r="AC72" i="2" a="1"/>
  <c r="AC72" i="2" s="1"/>
  <c r="AC73" i="2" a="1"/>
  <c r="AC73" i="2" s="1"/>
  <c r="AC74" i="2" a="1"/>
  <c r="AC74" i="2" s="1"/>
  <c r="AC75" i="2" a="1"/>
  <c r="AC75" i="2" s="1"/>
  <c r="AC76" i="2" a="1"/>
  <c r="AC76" i="2" s="1"/>
  <c r="AC77" i="2" a="1"/>
  <c r="AC77" i="2" s="1"/>
  <c r="AC78" i="2" a="1"/>
  <c r="AC78" i="2" s="1"/>
  <c r="AC79" i="2" a="1"/>
  <c r="AC79" i="2" s="1"/>
  <c r="AC80" i="2" a="1"/>
  <c r="AC80" i="2" s="1"/>
  <c r="AC81" i="2" a="1"/>
  <c r="AC81" i="2" s="1"/>
  <c r="AC82" i="2" a="1"/>
  <c r="AC82" i="2" s="1"/>
  <c r="AC83" i="2" a="1"/>
  <c r="AC83" i="2" s="1"/>
  <c r="AC84" i="2" a="1"/>
  <c r="AC84" i="2" s="1"/>
  <c r="AC85" i="2" a="1"/>
  <c r="AC85" i="2" s="1"/>
  <c r="AC86" i="2" a="1"/>
  <c r="AC86" i="2" s="1"/>
  <c r="AC87" i="2" a="1"/>
  <c r="AC87" i="2" s="1"/>
  <c r="AC88" i="2" a="1"/>
  <c r="AC88" i="2" s="1"/>
  <c r="AC89" i="2" a="1"/>
  <c r="AC89" i="2" s="1"/>
  <c r="AC90" i="2" a="1"/>
  <c r="AC90" i="2" s="1"/>
  <c r="AC91" i="2" a="1"/>
  <c r="AC91" i="2" s="1"/>
  <c r="AC92" i="2" a="1"/>
  <c r="AC92" i="2" s="1"/>
  <c r="AC93" i="2" a="1"/>
  <c r="AC93" i="2" s="1"/>
  <c r="AC94" i="2" a="1"/>
  <c r="AC94" i="2" s="1"/>
  <c r="AC95" i="2" a="1"/>
  <c r="AC95" i="2" s="1"/>
  <c r="AC96" i="2" a="1"/>
  <c r="AC96" i="2" s="1"/>
  <c r="AC97" i="2" a="1"/>
  <c r="AC97" i="2" s="1"/>
  <c r="AC98" i="2" a="1"/>
  <c r="AC98" i="2" s="1"/>
  <c r="AC99" i="2" a="1"/>
  <c r="AC99" i="2" s="1"/>
  <c r="AC100" i="2" a="1"/>
  <c r="AC100" i="2" s="1"/>
  <c r="AC101" i="2" a="1"/>
  <c r="AC101" i="2" s="1"/>
  <c r="AC102" i="2" a="1"/>
  <c r="AC102" i="2" s="1"/>
  <c r="AC103" i="2" a="1"/>
  <c r="AC103" i="2" s="1"/>
  <c r="AC104" i="2" a="1"/>
  <c r="AC104" i="2" s="1"/>
  <c r="AC105" i="2" a="1"/>
  <c r="AC105" i="2" s="1"/>
  <c r="AC106" i="2" a="1"/>
  <c r="AC106" i="2" s="1"/>
  <c r="AC107" i="2" a="1"/>
  <c r="AC107" i="2" s="1"/>
  <c r="AC108" i="2" a="1"/>
  <c r="AC108" i="2" s="1"/>
  <c r="AC109" i="2" a="1"/>
  <c r="AC109" i="2" s="1"/>
  <c r="AC110" i="2" a="1"/>
  <c r="AC110" i="2" s="1"/>
  <c r="AC111" i="2" a="1"/>
  <c r="AC111" i="2" s="1"/>
  <c r="AC112" i="2" a="1"/>
  <c r="AC112" i="2" s="1"/>
  <c r="AC113" i="2" a="1"/>
  <c r="AC113" i="2" s="1"/>
  <c r="AC114" i="2" a="1"/>
  <c r="AC114" i="2" s="1"/>
  <c r="AC115" i="2" a="1"/>
  <c r="AC115" i="2" s="1"/>
  <c r="AC116" i="2" a="1"/>
  <c r="AC116" i="2" s="1"/>
  <c r="AC117" i="2" a="1"/>
  <c r="AC117" i="2" s="1"/>
  <c r="AC118" i="2" a="1"/>
  <c r="AC118" i="2" s="1"/>
  <c r="AC119" i="2" a="1"/>
  <c r="AC119" i="2" s="1"/>
  <c r="AC120" i="2" a="1"/>
  <c r="AC120" i="2" s="1"/>
  <c r="AC121" i="2" a="1"/>
  <c r="AC121" i="2" s="1"/>
  <c r="AC122" i="2" a="1"/>
  <c r="AC122" i="2" s="1"/>
  <c r="AC123" i="2" a="1"/>
  <c r="AC123" i="2" s="1"/>
  <c r="AC124" i="2" a="1"/>
  <c r="AC124" i="2" s="1"/>
  <c r="AC125" i="2" a="1"/>
  <c r="AC125" i="2" s="1"/>
  <c r="AC126" i="2" a="1"/>
  <c r="AC126" i="2" s="1"/>
  <c r="AC127" i="2" a="1"/>
  <c r="AC127" i="2" s="1"/>
  <c r="AC128" i="2" a="1"/>
  <c r="AC128" i="2" s="1"/>
  <c r="AC129" i="2" a="1"/>
  <c r="AC129" i="2" s="1"/>
  <c r="AC130" i="2" a="1"/>
  <c r="AC130" i="2" s="1"/>
  <c r="AC131" i="2" a="1"/>
  <c r="AC131" i="2" s="1"/>
  <c r="AC132" i="2" a="1"/>
  <c r="AC132" i="2" s="1"/>
  <c r="AC133" i="2" a="1"/>
  <c r="AC133" i="2" s="1"/>
  <c r="AC134" i="2" a="1"/>
  <c r="AC134" i="2" s="1"/>
  <c r="AC135" i="2" a="1"/>
  <c r="AC135" i="2" s="1"/>
  <c r="AC136" i="2" a="1"/>
  <c r="AC136" i="2" s="1"/>
  <c r="AC137" i="2" a="1"/>
  <c r="AC137" i="2" s="1"/>
  <c r="AC138" i="2" a="1"/>
  <c r="AC138" i="2" s="1"/>
  <c r="AC139" i="2" a="1"/>
  <c r="AC139" i="2" s="1"/>
  <c r="AC140" i="2" a="1"/>
  <c r="AC140" i="2" s="1"/>
  <c r="AC141" i="2" a="1"/>
  <c r="AC141" i="2" s="1"/>
  <c r="AC142" i="2" a="1"/>
  <c r="AC142" i="2" s="1"/>
  <c r="AC143" i="2" a="1"/>
  <c r="AC143" i="2" s="1"/>
  <c r="AC144" i="2" a="1"/>
  <c r="AC144" i="2" s="1"/>
  <c r="AC145" i="2" a="1"/>
  <c r="AC145" i="2" s="1"/>
  <c r="AC146" i="2" a="1"/>
  <c r="AC146" i="2" s="1"/>
  <c r="AC147" i="2" a="1"/>
  <c r="AC147" i="2" s="1"/>
  <c r="AC148" i="2" a="1"/>
  <c r="AC148" i="2" s="1"/>
  <c r="AC149" i="2" a="1"/>
  <c r="AC149" i="2" s="1"/>
  <c r="AC150" i="2" a="1"/>
  <c r="AC150" i="2" s="1"/>
  <c r="AC151" i="2" a="1"/>
  <c r="AC151" i="2" s="1"/>
  <c r="AC152" i="2" a="1"/>
  <c r="AC152" i="2" s="1"/>
  <c r="AC153" i="2" a="1"/>
  <c r="AC153" i="2" s="1"/>
  <c r="AC154" i="2" a="1"/>
  <c r="AC154" i="2" s="1"/>
  <c r="AC155" i="2" a="1"/>
  <c r="AC155" i="2" s="1"/>
  <c r="AC156" i="2" a="1"/>
  <c r="AC156" i="2" s="1"/>
  <c r="AC157" i="2" a="1"/>
  <c r="AC157" i="2" s="1"/>
  <c r="AC158" i="2" a="1"/>
  <c r="AC158" i="2" s="1"/>
  <c r="AC159" i="2" a="1"/>
  <c r="AC159" i="2" s="1"/>
  <c r="AC160" i="2" a="1"/>
  <c r="AC160" i="2" s="1"/>
  <c r="AC161" i="2" a="1"/>
  <c r="AC161" i="2" s="1"/>
  <c r="AC162" i="2" a="1"/>
  <c r="AC162" i="2" s="1"/>
  <c r="AC163" i="2" a="1"/>
  <c r="AC163" i="2" s="1"/>
  <c r="AC164" i="2" a="1"/>
  <c r="AC164" i="2" s="1"/>
  <c r="AC165" i="2" a="1"/>
  <c r="AC165" i="2" s="1"/>
  <c r="AC166" i="2" a="1"/>
  <c r="AC166" i="2" s="1"/>
  <c r="AC167" i="2" a="1"/>
  <c r="AC167" i="2" s="1"/>
  <c r="AC168" i="2" a="1"/>
  <c r="AC168" i="2" s="1"/>
  <c r="AC169" i="2" a="1"/>
  <c r="AC169" i="2" s="1"/>
  <c r="AC170" i="2" a="1"/>
  <c r="AC170" i="2" s="1"/>
  <c r="AC171" i="2" a="1"/>
  <c r="AC171" i="2" s="1"/>
  <c r="AC172" i="2" a="1"/>
  <c r="AC172" i="2" s="1"/>
  <c r="AC173" i="2" a="1"/>
  <c r="AC173" i="2" s="1"/>
  <c r="AC174" i="2" a="1"/>
  <c r="AC174" i="2" s="1"/>
  <c r="AC175" i="2" a="1"/>
  <c r="AC175" i="2" s="1"/>
  <c r="AC176" i="2" a="1"/>
  <c r="AC176" i="2" s="1"/>
  <c r="AC177" i="2" a="1"/>
  <c r="AC177" i="2" s="1"/>
  <c r="AC178" i="2" a="1"/>
  <c r="AC178" i="2" s="1"/>
  <c r="AC179" i="2" a="1"/>
  <c r="AC179" i="2" s="1"/>
  <c r="AC180" i="2" a="1"/>
  <c r="AC180" i="2" s="1"/>
  <c r="AC181" i="2" a="1"/>
  <c r="AC181" i="2" s="1"/>
  <c r="AC182" i="2" a="1"/>
  <c r="AC182" i="2" s="1"/>
  <c r="AC183" i="2" a="1"/>
  <c r="AC183" i="2" s="1"/>
  <c r="AC184" i="2" a="1"/>
  <c r="AC184" i="2" s="1"/>
  <c r="AC185" i="2" a="1"/>
  <c r="AC185" i="2" s="1"/>
  <c r="AC186" i="2" a="1"/>
  <c r="AC186" i="2" s="1"/>
  <c r="AC187" i="2" a="1"/>
  <c r="AC187" i="2" s="1"/>
  <c r="AC188" i="2" a="1"/>
  <c r="AC188" i="2" s="1"/>
  <c r="AC189" i="2" a="1"/>
  <c r="AC189" i="2" s="1"/>
  <c r="AC190" i="2" a="1"/>
  <c r="AC190" i="2" s="1"/>
  <c r="AC191" i="2" a="1"/>
  <c r="AC191" i="2" s="1"/>
  <c r="AC192" i="2" a="1"/>
  <c r="AC192" i="2" s="1"/>
  <c r="AC193" i="2" a="1"/>
  <c r="AC193" i="2" s="1"/>
  <c r="AC194" i="2" a="1"/>
  <c r="AC194" i="2" s="1"/>
  <c r="AC195" i="2" a="1"/>
  <c r="AC195" i="2" s="1"/>
  <c r="AC196" i="2" a="1"/>
  <c r="AC196" i="2" s="1"/>
  <c r="AC197" i="2" a="1"/>
  <c r="AC197" i="2" s="1"/>
  <c r="AC198" i="2" a="1"/>
  <c r="AC198" i="2" s="1"/>
  <c r="AC199" i="2" a="1"/>
  <c r="AC199" i="2" s="1"/>
  <c r="AC200" i="2" a="1"/>
  <c r="AC200" i="2" s="1"/>
  <c r="AC201" i="2" a="1"/>
  <c r="AC201" i="2" s="1"/>
  <c r="AC202" i="2" a="1"/>
  <c r="AC202" i="2" s="1"/>
  <c r="AC203" i="2" a="1"/>
  <c r="AC203" i="2" s="1"/>
  <c r="AC204" i="2" a="1"/>
  <c r="AC204" i="2" s="1"/>
  <c r="AC205" i="2" a="1"/>
  <c r="AC205" i="2" s="1"/>
  <c r="AC206" i="2" a="1"/>
  <c r="AC206" i="2" s="1"/>
  <c r="AC207" i="2" a="1"/>
  <c r="AC207" i="2" s="1"/>
  <c r="AC208" i="2" a="1"/>
  <c r="AC208" i="2" s="1"/>
  <c r="AC209" i="2" a="1"/>
  <c r="AC209" i="2" s="1"/>
  <c r="AC210" i="2" a="1"/>
  <c r="AC210" i="2" s="1"/>
  <c r="AC211" i="2" a="1"/>
  <c r="AC211" i="2" s="1"/>
  <c r="AC212" i="2" a="1"/>
  <c r="AC212" i="2" s="1"/>
  <c r="AC213" i="2" a="1"/>
  <c r="AC213" i="2" s="1"/>
  <c r="AC214" i="2" a="1"/>
  <c r="AC214" i="2" s="1"/>
  <c r="AC215" i="2" a="1"/>
  <c r="AC215" i="2" s="1"/>
  <c r="AC216" i="2" a="1"/>
  <c r="AC216" i="2" s="1"/>
  <c r="AC217" i="2" a="1"/>
  <c r="AC217" i="2" s="1"/>
  <c r="AC218" i="2" a="1"/>
  <c r="AC218" i="2" s="1"/>
  <c r="AC219" i="2" a="1"/>
  <c r="AC219" i="2" s="1"/>
  <c r="AC220" i="2" a="1"/>
  <c r="AC220" i="2" s="1"/>
  <c r="AC221" i="2" a="1"/>
  <c r="AC221" i="2" s="1"/>
  <c r="AC222" i="2" a="1"/>
  <c r="AC222" i="2" s="1"/>
  <c r="AC223" i="2" a="1"/>
  <c r="AC223" i="2" s="1"/>
  <c r="AC224" i="2" a="1"/>
  <c r="AC224" i="2" s="1"/>
  <c r="AC225" i="2" a="1"/>
  <c r="AC225" i="2" s="1"/>
  <c r="AC226" i="2" a="1"/>
  <c r="AC226" i="2" s="1"/>
  <c r="AC227" i="2" a="1"/>
  <c r="AC227" i="2" s="1"/>
  <c r="AC228" i="2" a="1"/>
  <c r="AC228" i="2" s="1"/>
  <c r="AC229" i="2" a="1"/>
  <c r="AC229" i="2" s="1"/>
  <c r="AC230" i="2" a="1"/>
  <c r="AC230" i="2" s="1"/>
  <c r="AC231" i="2" a="1"/>
  <c r="AC231" i="2" s="1"/>
  <c r="AC232" i="2" a="1"/>
  <c r="AC232" i="2" s="1"/>
  <c r="AC233" i="2" a="1"/>
  <c r="AC233" i="2" s="1"/>
  <c r="AC234" i="2" a="1"/>
  <c r="AC234" i="2" s="1"/>
  <c r="AC235" i="2" a="1"/>
  <c r="AC235" i="2" s="1"/>
  <c r="AC236" i="2" a="1"/>
  <c r="AC236" i="2" s="1"/>
  <c r="AC237" i="2" a="1"/>
  <c r="AC237" i="2" s="1"/>
  <c r="AC238" i="2" a="1"/>
  <c r="AC238" i="2" s="1"/>
  <c r="AC239" i="2" a="1"/>
  <c r="AC239" i="2" s="1"/>
  <c r="AC240" i="2" a="1"/>
  <c r="AC240" i="2" s="1"/>
  <c r="AC241" i="2" a="1"/>
  <c r="AC241" i="2" s="1"/>
  <c r="AC242" i="2" a="1"/>
  <c r="AC242" i="2" s="1"/>
  <c r="AC243" i="2" a="1"/>
  <c r="AC243" i="2" s="1"/>
  <c r="AC244" i="2" a="1"/>
  <c r="AC244" i="2" s="1"/>
  <c r="AC245" i="2" a="1"/>
  <c r="AC245" i="2" s="1"/>
  <c r="AC246" i="2" a="1"/>
  <c r="AC246" i="2" s="1"/>
  <c r="AC247" i="2" a="1"/>
  <c r="AC247" i="2" s="1"/>
  <c r="AC248" i="2" a="1"/>
  <c r="AC248" i="2" s="1"/>
  <c r="AC249" i="2" a="1"/>
  <c r="AC249" i="2" s="1"/>
  <c r="AC250" i="2" a="1"/>
  <c r="AC250" i="2" s="1"/>
  <c r="AC251" i="2" a="1"/>
  <c r="AC251" i="2" s="1"/>
  <c r="AC252" i="2" a="1"/>
  <c r="AC252" i="2" s="1"/>
  <c r="AC253" i="2" a="1"/>
  <c r="AC253" i="2" s="1"/>
  <c r="AC254" i="2" a="1"/>
  <c r="AC254" i="2" s="1"/>
  <c r="AC255" i="2" a="1"/>
  <c r="AC255" i="2" s="1"/>
  <c r="AC256" i="2" a="1"/>
  <c r="AC256" i="2" s="1"/>
  <c r="AC257" i="2" a="1"/>
  <c r="AC257" i="2" s="1"/>
  <c r="AC258" i="2" a="1"/>
  <c r="AC258" i="2" s="1"/>
  <c r="AC259" i="2" a="1"/>
  <c r="AC259" i="2" s="1"/>
  <c r="AC260" i="2" a="1"/>
  <c r="AC260" i="2" s="1"/>
  <c r="AC261" i="2" a="1"/>
  <c r="AC261" i="2" s="1"/>
  <c r="AC262" i="2" a="1"/>
  <c r="AC262" i="2" s="1"/>
  <c r="AC263" i="2" a="1"/>
  <c r="AC263" i="2" s="1"/>
  <c r="AC264" i="2" a="1"/>
  <c r="AC264" i="2" s="1"/>
  <c r="AC265" i="2" a="1"/>
  <c r="AC265" i="2" s="1"/>
  <c r="AC266" i="2" a="1"/>
  <c r="AC266" i="2" s="1"/>
  <c r="AC267" i="2" a="1"/>
  <c r="AC267" i="2" s="1"/>
  <c r="AC268" i="2" a="1"/>
  <c r="AC268" i="2" s="1"/>
  <c r="AC269" i="2" a="1"/>
  <c r="AC269" i="2" s="1"/>
  <c r="AC270" i="2" a="1"/>
  <c r="AC270" i="2" s="1"/>
  <c r="AC271" i="2" a="1"/>
  <c r="AC271" i="2" s="1"/>
  <c r="AC272" i="2" a="1"/>
  <c r="AC272" i="2" s="1"/>
  <c r="AC273" i="2" a="1"/>
  <c r="AC273" i="2" s="1"/>
  <c r="AC274" i="2" a="1"/>
  <c r="AC274" i="2" s="1"/>
  <c r="AC275" i="2" a="1"/>
  <c r="AC275" i="2" s="1"/>
  <c r="AC276" i="2" a="1"/>
  <c r="AC276" i="2" s="1"/>
  <c r="AC277" i="2" a="1"/>
  <c r="AC277" i="2" s="1"/>
  <c r="AC278" i="2" a="1"/>
  <c r="AC278" i="2" s="1"/>
  <c r="AC279" i="2" a="1"/>
  <c r="AC279" i="2" s="1"/>
  <c r="AC280" i="2" a="1"/>
  <c r="AC280" i="2" s="1"/>
  <c r="AC281" i="2" a="1"/>
  <c r="AC281" i="2" s="1"/>
  <c r="AC282" i="2" a="1"/>
  <c r="AC282" i="2" s="1"/>
  <c r="AC283" i="2" a="1"/>
  <c r="AC283" i="2" s="1"/>
  <c r="AC284" i="2" a="1"/>
  <c r="AC284" i="2" s="1"/>
  <c r="AC285" i="2" a="1"/>
  <c r="AC285" i="2" s="1"/>
  <c r="AC286" i="2" a="1"/>
  <c r="AC286" i="2" s="1"/>
  <c r="AC287" i="2" a="1"/>
  <c r="AC287" i="2" s="1"/>
  <c r="AC288" i="2" a="1"/>
  <c r="AC288" i="2" s="1"/>
  <c r="AC289" i="2" a="1"/>
  <c r="AC289" i="2" s="1"/>
  <c r="AC290" i="2" a="1"/>
  <c r="AC290" i="2" s="1"/>
  <c r="AC291" i="2" a="1"/>
  <c r="AC291" i="2" s="1"/>
  <c r="AC292" i="2" a="1"/>
  <c r="AC292" i="2" s="1"/>
  <c r="AC293" i="2" a="1"/>
  <c r="AC293" i="2" s="1"/>
  <c r="AC294" i="2" a="1"/>
  <c r="AC294" i="2" s="1"/>
  <c r="AC295" i="2" a="1"/>
  <c r="AC295" i="2" s="1"/>
  <c r="AC296" i="2" a="1"/>
  <c r="AC296" i="2" s="1"/>
  <c r="AC297" i="2" a="1"/>
  <c r="AC297" i="2" s="1"/>
  <c r="AC298" i="2" a="1"/>
  <c r="AC298" i="2" s="1"/>
  <c r="AC299" i="2" a="1"/>
  <c r="AC299" i="2" s="1"/>
  <c r="AC300" i="2" a="1"/>
  <c r="AC300" i="2" s="1"/>
  <c r="AC301" i="2" a="1"/>
  <c r="AC301" i="2" s="1"/>
  <c r="AC302" i="2" a="1"/>
  <c r="AC302" i="2" s="1"/>
  <c r="AC303" i="2" a="1"/>
  <c r="AC303" i="2" s="1"/>
  <c r="AC304" i="2" a="1"/>
  <c r="AC304" i="2" s="1"/>
  <c r="AC305" i="2" a="1"/>
  <c r="AC305" i="2" s="1"/>
  <c r="AC306" i="2" a="1"/>
  <c r="AC306" i="2" s="1"/>
  <c r="AC307" i="2" a="1"/>
  <c r="AC307" i="2" s="1"/>
  <c r="AC308" i="2" a="1"/>
  <c r="AC308" i="2" s="1"/>
  <c r="AC309" i="2" a="1"/>
  <c r="AC309" i="2" s="1"/>
  <c r="AC310" i="2" a="1"/>
  <c r="AC310" i="2" s="1"/>
  <c r="AC311" i="2" a="1"/>
  <c r="AC311" i="2" s="1"/>
  <c r="AC312" i="2" a="1"/>
  <c r="AC312" i="2" s="1"/>
  <c r="AC313" i="2" a="1"/>
  <c r="AC313" i="2" s="1"/>
  <c r="AC314" i="2" a="1"/>
  <c r="AC314" i="2" s="1"/>
  <c r="AC315" i="2" a="1"/>
  <c r="AC315" i="2" s="1"/>
  <c r="AC316" i="2" a="1"/>
  <c r="AC316" i="2" s="1"/>
  <c r="AC317" i="2" a="1"/>
  <c r="AC317" i="2" s="1"/>
  <c r="AC318" i="2" a="1"/>
  <c r="AC318" i="2" s="1"/>
  <c r="AC319" i="2" a="1"/>
  <c r="AC319" i="2" s="1"/>
  <c r="AC320" i="2" a="1"/>
  <c r="AC320" i="2" s="1"/>
  <c r="AC321" i="2" a="1"/>
  <c r="AC321" i="2" s="1"/>
  <c r="AC322" i="2" a="1"/>
  <c r="AC322" i="2" s="1"/>
  <c r="AC323" i="2" a="1"/>
  <c r="AC323" i="2" s="1"/>
  <c r="AC324" i="2" a="1"/>
  <c r="AC324" i="2" s="1"/>
  <c r="AC325" i="2" a="1"/>
  <c r="AC325" i="2" s="1"/>
  <c r="AC326" i="2" a="1"/>
  <c r="AC326" i="2" s="1"/>
  <c r="AC327" i="2" a="1"/>
  <c r="AC327" i="2" s="1"/>
  <c r="AC328" i="2" a="1"/>
  <c r="AC328" i="2" s="1"/>
  <c r="AC329" i="2" a="1"/>
  <c r="AC329" i="2" s="1"/>
  <c r="AC330" i="2" a="1"/>
  <c r="AC330" i="2" s="1"/>
  <c r="AC331" i="2" a="1"/>
  <c r="AC331" i="2" s="1"/>
  <c r="AC332" i="2" a="1"/>
  <c r="AC332" i="2" s="1"/>
  <c r="AC333" i="2" a="1"/>
  <c r="AC333" i="2" s="1"/>
  <c r="AC334" i="2" a="1"/>
  <c r="AC334" i="2" s="1"/>
  <c r="AC335" i="2" a="1"/>
  <c r="AC335" i="2" s="1"/>
  <c r="AC336" i="2" a="1"/>
  <c r="AC336" i="2" s="1"/>
  <c r="AC337" i="2" a="1"/>
  <c r="AC337" i="2" s="1"/>
  <c r="AC338" i="2" a="1"/>
  <c r="AC338" i="2" s="1"/>
  <c r="AC339" i="2" a="1"/>
  <c r="AC339" i="2" s="1"/>
  <c r="AC340" i="2" a="1"/>
  <c r="AC340" i="2" s="1"/>
  <c r="AC341" i="2" a="1"/>
  <c r="AC341" i="2" s="1"/>
  <c r="AC342" i="2" a="1"/>
  <c r="AC342" i="2" s="1"/>
  <c r="AC343" i="2" a="1"/>
  <c r="AC343" i="2" s="1"/>
  <c r="AC344" i="2" a="1"/>
  <c r="AC344" i="2" s="1"/>
  <c r="AC345" i="2" a="1"/>
  <c r="AC345" i="2" s="1"/>
  <c r="AC346" i="2" a="1"/>
  <c r="AC346" i="2" s="1"/>
  <c r="AC347" i="2" a="1"/>
  <c r="AC347" i="2" s="1"/>
  <c r="AC348" i="2" a="1"/>
  <c r="AC348" i="2" s="1"/>
  <c r="AC349" i="2" a="1"/>
  <c r="AC349" i="2" s="1"/>
  <c r="AC350" i="2" a="1"/>
  <c r="AC350" i="2" s="1"/>
  <c r="AC351" i="2" a="1"/>
  <c r="AC351" i="2" s="1"/>
  <c r="AC352" i="2" a="1"/>
  <c r="AC352" i="2" s="1"/>
  <c r="AC353" i="2" a="1"/>
  <c r="AC353" i="2" s="1"/>
  <c r="AC354" i="2" a="1"/>
  <c r="AC354" i="2" s="1"/>
  <c r="AC355" i="2" a="1"/>
  <c r="AC355" i="2" s="1"/>
  <c r="AC356" i="2" a="1"/>
  <c r="AC356" i="2" s="1"/>
  <c r="AC357" i="2" a="1"/>
  <c r="AC357" i="2" s="1"/>
  <c r="AC358" i="2" a="1"/>
  <c r="AC358" i="2" s="1"/>
  <c r="AC359" i="2" a="1"/>
  <c r="AC359" i="2" s="1"/>
  <c r="AC360" i="2" a="1"/>
  <c r="AC360" i="2" s="1"/>
  <c r="AC361" i="2" a="1"/>
  <c r="AC361" i="2" s="1"/>
  <c r="AC362" i="2" a="1"/>
  <c r="AC362" i="2" s="1"/>
  <c r="AC363" i="2" a="1"/>
  <c r="AC363" i="2" s="1"/>
  <c r="AC364" i="2" a="1"/>
  <c r="AC364" i="2" s="1"/>
  <c r="AC365" i="2" a="1"/>
  <c r="AC365" i="2" s="1"/>
  <c r="AC366" i="2" a="1"/>
  <c r="AC366" i="2" s="1"/>
  <c r="AC367" i="2" a="1"/>
  <c r="AC367" i="2" s="1"/>
  <c r="AC368" i="2" a="1"/>
  <c r="AC368" i="2" s="1"/>
  <c r="AC369" i="2" a="1"/>
  <c r="AC369" i="2" s="1"/>
  <c r="AC370" i="2" a="1"/>
  <c r="AC370" i="2" s="1"/>
  <c r="AC371" i="2" a="1"/>
  <c r="AC371" i="2" s="1"/>
  <c r="AC372" i="2" a="1"/>
  <c r="AC372" i="2" s="1"/>
  <c r="AC373" i="2" a="1"/>
  <c r="AC373" i="2" s="1"/>
  <c r="AC374" i="2" a="1"/>
  <c r="AC374" i="2" s="1"/>
  <c r="AC375" i="2" a="1"/>
  <c r="AC375" i="2" s="1"/>
  <c r="AC376" i="2" a="1"/>
  <c r="AC376" i="2" s="1"/>
  <c r="AC377" i="2" a="1"/>
  <c r="AC377" i="2" s="1"/>
  <c r="AC378" i="2" a="1"/>
  <c r="AC378" i="2" s="1"/>
  <c r="AC379" i="2" a="1"/>
  <c r="AC379" i="2" s="1"/>
  <c r="AC380" i="2" a="1"/>
  <c r="AC380" i="2" s="1"/>
  <c r="AC381" i="2" a="1"/>
  <c r="AC381" i="2" s="1"/>
  <c r="AC382" i="2" a="1"/>
  <c r="AC382" i="2" s="1"/>
  <c r="AC383" i="2" a="1"/>
  <c r="AC383" i="2" s="1"/>
  <c r="AC384" i="2" a="1"/>
  <c r="AC384" i="2" s="1"/>
  <c r="AC385" i="2" a="1"/>
  <c r="AC385" i="2" s="1"/>
  <c r="AC386" i="2" a="1"/>
  <c r="AC386" i="2" s="1"/>
  <c r="AC387" i="2" a="1"/>
  <c r="AC387" i="2" s="1"/>
  <c r="AC388" i="2" a="1"/>
  <c r="AC388" i="2" s="1"/>
  <c r="AC389" i="2" a="1"/>
  <c r="AC389" i="2" s="1"/>
  <c r="AC390" i="2" a="1"/>
  <c r="AC390" i="2" s="1"/>
  <c r="AC391" i="2" a="1"/>
  <c r="AC391" i="2" s="1"/>
  <c r="AC392" i="2" a="1"/>
  <c r="AC392" i="2" s="1"/>
  <c r="AC393" i="2" a="1"/>
  <c r="AC393" i="2" s="1"/>
  <c r="AC394" i="2" a="1"/>
  <c r="AC394" i="2" s="1"/>
  <c r="AC395" i="2" a="1"/>
  <c r="AC395" i="2" s="1"/>
  <c r="AC396" i="2" a="1"/>
  <c r="AC396" i="2" s="1"/>
  <c r="AC397" i="2" a="1"/>
  <c r="AC397" i="2" s="1"/>
  <c r="AC398" i="2" a="1"/>
  <c r="AC398" i="2" s="1"/>
  <c r="AC399" i="2" a="1"/>
  <c r="AC399" i="2" s="1"/>
  <c r="AC400" i="2" a="1"/>
  <c r="AC400" i="2" s="1"/>
  <c r="AC401" i="2" a="1"/>
  <c r="AC401" i="2" s="1"/>
  <c r="AC402" i="2" a="1"/>
  <c r="AC402" i="2" s="1"/>
  <c r="AC403" i="2" a="1"/>
  <c r="AC403" i="2" s="1"/>
  <c r="AC404" i="2" a="1"/>
  <c r="AC404" i="2" s="1"/>
  <c r="AC405" i="2" a="1"/>
  <c r="AC405" i="2" s="1"/>
  <c r="AC406" i="2" a="1"/>
  <c r="AC406" i="2" s="1"/>
  <c r="AC407" i="2" a="1"/>
  <c r="AC407" i="2" s="1"/>
  <c r="AC408" i="2" a="1"/>
  <c r="AC408" i="2" s="1"/>
  <c r="AC409" i="2" a="1"/>
  <c r="AC409" i="2" s="1"/>
  <c r="AC410" i="2" a="1"/>
  <c r="AC410" i="2" s="1"/>
  <c r="AC411" i="2" a="1"/>
  <c r="AC411" i="2" s="1"/>
  <c r="AC412" i="2" a="1"/>
  <c r="AC412" i="2" s="1"/>
  <c r="AC413" i="2" a="1"/>
  <c r="AC413" i="2" s="1"/>
  <c r="AC414" i="2" a="1"/>
  <c r="AC414" i="2" s="1"/>
  <c r="AC415" i="2" a="1"/>
  <c r="AC415" i="2" s="1"/>
  <c r="AC416" i="2" a="1"/>
  <c r="AC416" i="2" s="1"/>
  <c r="AC417" i="2" a="1"/>
  <c r="AC417" i="2" s="1"/>
  <c r="AC418" i="2" a="1"/>
  <c r="AC418" i="2" s="1"/>
  <c r="AC419" i="2" a="1"/>
  <c r="AC419" i="2" s="1"/>
  <c r="AC420" i="2" a="1"/>
  <c r="AC420" i="2" s="1"/>
  <c r="AC421" i="2" a="1"/>
  <c r="AC421" i="2" s="1"/>
  <c r="AC422" i="2" a="1"/>
  <c r="AC422" i="2" s="1"/>
  <c r="AC423" i="2" a="1"/>
  <c r="AC423" i="2" s="1"/>
  <c r="AC424" i="2" a="1"/>
  <c r="AC424" i="2" s="1"/>
  <c r="AC425" i="2" a="1"/>
  <c r="AC425" i="2" s="1"/>
  <c r="AC426" i="2" a="1"/>
  <c r="AC426" i="2" s="1"/>
  <c r="AC427" i="2" a="1"/>
  <c r="AC427" i="2" s="1"/>
  <c r="AC428" i="2" a="1"/>
  <c r="AC428" i="2" s="1"/>
  <c r="AC429" i="2" a="1"/>
  <c r="AC429" i="2" s="1"/>
  <c r="AC430" i="2" a="1"/>
  <c r="AC430" i="2" s="1"/>
  <c r="AC431" i="2" a="1"/>
  <c r="AC431" i="2" s="1"/>
  <c r="AC432" i="2" a="1"/>
  <c r="AC432" i="2" s="1"/>
  <c r="AC433" i="2" a="1"/>
  <c r="AC433" i="2" s="1"/>
  <c r="AC434" i="2" a="1"/>
  <c r="AC434" i="2" s="1"/>
  <c r="AC435" i="2" a="1"/>
  <c r="AC435" i="2" s="1"/>
  <c r="AC436" i="2" a="1"/>
  <c r="AC436" i="2" s="1"/>
  <c r="AC437" i="2" a="1"/>
  <c r="AC437" i="2" s="1"/>
  <c r="AC438" i="2" a="1"/>
  <c r="AC438" i="2" s="1"/>
  <c r="AC439" i="2" a="1"/>
  <c r="AC439" i="2" s="1"/>
  <c r="AC440" i="2" a="1"/>
  <c r="AC440" i="2" s="1"/>
  <c r="AC441" i="2" a="1"/>
  <c r="AC441" i="2" s="1"/>
  <c r="AC442" i="2" a="1"/>
  <c r="AC442" i="2" s="1"/>
  <c r="AC443" i="2" a="1"/>
  <c r="AC443" i="2" s="1"/>
  <c r="AC444" i="2" a="1"/>
  <c r="AC444" i="2" s="1"/>
  <c r="AC445" i="2" a="1"/>
  <c r="AC445" i="2" s="1"/>
  <c r="AC446" i="2" a="1"/>
  <c r="AC446" i="2" s="1"/>
  <c r="AC447" i="2" a="1"/>
  <c r="AC447" i="2" s="1"/>
  <c r="AC448" i="2" a="1"/>
  <c r="AC448" i="2" s="1"/>
  <c r="AC449" i="2" a="1"/>
  <c r="AC449" i="2" s="1"/>
  <c r="AC450" i="2" a="1"/>
  <c r="AC450" i="2" s="1"/>
  <c r="AC451" i="2" a="1"/>
  <c r="AC451" i="2" s="1"/>
  <c r="AC452" i="2" a="1"/>
  <c r="AC452" i="2" s="1"/>
  <c r="AC453" i="2" a="1"/>
  <c r="AC453" i="2" s="1"/>
  <c r="AC454" i="2" a="1"/>
  <c r="AC454" i="2" s="1"/>
  <c r="AC455" i="2" a="1"/>
  <c r="AC455" i="2" s="1"/>
  <c r="AC456" i="2" a="1"/>
  <c r="AC456" i="2" s="1"/>
  <c r="AC457" i="2" a="1"/>
  <c r="AC457" i="2" s="1"/>
  <c r="AC458" i="2" a="1"/>
  <c r="AC458" i="2" s="1"/>
  <c r="AC459" i="2" a="1"/>
  <c r="AC459" i="2" s="1"/>
  <c r="AC460" i="2" a="1"/>
  <c r="AC460" i="2" s="1"/>
  <c r="AC461" i="2" a="1"/>
  <c r="AC461" i="2" s="1"/>
  <c r="AC462" i="2" a="1"/>
  <c r="AC462" i="2" s="1"/>
  <c r="AC463" i="2" a="1"/>
  <c r="AC463" i="2" s="1"/>
  <c r="AC464" i="2" a="1"/>
  <c r="AC464" i="2" s="1"/>
  <c r="AC465" i="2" a="1"/>
  <c r="AC465" i="2" s="1"/>
  <c r="AC466" i="2" a="1"/>
  <c r="AC466" i="2" s="1"/>
  <c r="AC467" i="2" a="1"/>
  <c r="AC467" i="2" s="1"/>
  <c r="AC468" i="2" a="1"/>
  <c r="AC468" i="2" s="1"/>
  <c r="AC469" i="2" a="1"/>
  <c r="AC469" i="2" s="1"/>
  <c r="AC470" i="2" a="1"/>
  <c r="AC470" i="2" s="1"/>
  <c r="AC471" i="2" a="1"/>
  <c r="AC471" i="2" s="1"/>
  <c r="AC472" i="2" a="1"/>
  <c r="AC472" i="2" s="1"/>
  <c r="AC473" i="2" a="1"/>
  <c r="AC473" i="2" s="1"/>
  <c r="AC474" i="2" a="1"/>
  <c r="AC474" i="2" s="1"/>
  <c r="AC475" i="2" a="1"/>
  <c r="AC475" i="2" s="1"/>
  <c r="AC476" i="2" a="1"/>
  <c r="AC476" i="2" s="1"/>
  <c r="AC477" i="2" a="1"/>
  <c r="AC477" i="2" s="1"/>
  <c r="AC478" i="2" a="1"/>
  <c r="AC478" i="2" s="1"/>
  <c r="AC479" i="2" a="1"/>
  <c r="AC479" i="2" s="1"/>
  <c r="AC480" i="2" a="1"/>
  <c r="AC480" i="2" s="1"/>
  <c r="AC481" i="2" a="1"/>
  <c r="AC481" i="2" s="1"/>
  <c r="AC482" i="2" a="1"/>
  <c r="AC482" i="2" s="1"/>
  <c r="AC483" i="2" a="1"/>
  <c r="AC483" i="2" s="1"/>
  <c r="AC484" i="2" a="1"/>
  <c r="AC484" i="2" s="1"/>
  <c r="AC485" i="2" a="1"/>
  <c r="AC485" i="2" s="1"/>
  <c r="AC486" i="2" a="1"/>
  <c r="AC486" i="2" s="1"/>
  <c r="AC487" i="2" a="1"/>
  <c r="AC487" i="2" s="1"/>
  <c r="AC488" i="2" a="1"/>
  <c r="AC488" i="2" s="1"/>
  <c r="AC489" i="2" a="1"/>
  <c r="AC489" i="2" s="1"/>
  <c r="AC490" i="2" a="1"/>
  <c r="AC490" i="2" s="1"/>
  <c r="AC491" i="2" a="1"/>
  <c r="AC491" i="2" s="1"/>
  <c r="AC492" i="2" a="1"/>
  <c r="AC492" i="2" s="1"/>
  <c r="AC493" i="2" a="1"/>
  <c r="AC493" i="2" s="1"/>
  <c r="AC494" i="2" a="1"/>
  <c r="AC494" i="2" s="1"/>
  <c r="AC495" i="2" a="1"/>
  <c r="AC495" i="2" s="1"/>
  <c r="AC496" i="2" a="1"/>
  <c r="AC496" i="2" s="1"/>
  <c r="AC497" i="2" a="1"/>
  <c r="AC497" i="2" s="1"/>
  <c r="AC498" i="2" a="1"/>
  <c r="AC498" i="2" s="1"/>
  <c r="AC499" i="2" a="1"/>
  <c r="AC499" i="2" s="1"/>
  <c r="AC500" i="2" a="1"/>
  <c r="AC500" i="2" s="1"/>
  <c r="AC501" i="2" a="1"/>
  <c r="AC501" i="2" s="1"/>
  <c r="AC502" i="2" a="1"/>
  <c r="AC502" i="2" s="1"/>
  <c r="AC503" i="2" a="1"/>
  <c r="AC503" i="2" s="1"/>
  <c r="AC504" i="2" a="1"/>
  <c r="AC504" i="2" s="1"/>
  <c r="AC505" i="2" a="1"/>
  <c r="AC505" i="2" s="1"/>
  <c r="AC506" i="2" a="1"/>
  <c r="AC506" i="2" s="1"/>
  <c r="AC507" i="2" a="1"/>
  <c r="AC507" i="2" s="1"/>
  <c r="AC508" i="2" a="1"/>
  <c r="AC508" i="2" s="1"/>
  <c r="AC509" i="2" a="1"/>
  <c r="AC509" i="2" s="1"/>
  <c r="AC510" i="2" a="1"/>
  <c r="AC510" i="2" s="1"/>
  <c r="AC511" i="2" a="1"/>
  <c r="AC511" i="2" s="1"/>
  <c r="AC512" i="2" a="1"/>
  <c r="AC512" i="2" s="1"/>
  <c r="AC513" i="2" a="1"/>
  <c r="AC513" i="2" s="1"/>
  <c r="AC514" i="2" a="1"/>
  <c r="AC514" i="2" s="1"/>
  <c r="AC515" i="2" a="1"/>
  <c r="AC515" i="2" s="1"/>
  <c r="AC516" i="2" a="1"/>
  <c r="AC516" i="2" s="1"/>
  <c r="AC517" i="2" a="1"/>
  <c r="AC517" i="2" s="1"/>
  <c r="AC518" i="2" a="1"/>
  <c r="AC518" i="2" s="1"/>
  <c r="AC519" i="2" a="1"/>
  <c r="AC519" i="2" s="1"/>
  <c r="AC520" i="2" a="1"/>
  <c r="AC520" i="2" s="1"/>
  <c r="AC521" i="2" a="1"/>
  <c r="AC521" i="2" s="1"/>
  <c r="AC522" i="2" a="1"/>
  <c r="AC522" i="2" s="1"/>
  <c r="AC523" i="2" a="1"/>
  <c r="AC523" i="2" s="1"/>
  <c r="AC524" i="2" a="1"/>
  <c r="AC524" i="2" s="1"/>
  <c r="AC525" i="2" a="1"/>
  <c r="AC525" i="2" s="1"/>
  <c r="AC526" i="2" a="1"/>
  <c r="AC526" i="2" s="1"/>
  <c r="AC527" i="2" a="1"/>
  <c r="AC527" i="2" s="1"/>
  <c r="AC528" i="2" a="1"/>
  <c r="AC528" i="2" s="1"/>
  <c r="AC529" i="2" a="1"/>
  <c r="AC529" i="2" s="1"/>
  <c r="AC530" i="2" a="1"/>
  <c r="AC530" i="2" s="1"/>
  <c r="AC531" i="2" a="1"/>
  <c r="AC531" i="2" s="1"/>
  <c r="AC532" i="2" a="1"/>
  <c r="AC532" i="2" s="1"/>
  <c r="AC533" i="2" a="1"/>
  <c r="AC533" i="2" s="1"/>
  <c r="AC534" i="2" a="1"/>
  <c r="AC534" i="2" s="1"/>
  <c r="AC535" i="2" a="1"/>
  <c r="AC535" i="2" s="1"/>
  <c r="AC536" i="2" a="1"/>
  <c r="AC536" i="2" s="1"/>
  <c r="AC537" i="2" a="1"/>
  <c r="AC537" i="2" s="1"/>
  <c r="AC538" i="2" a="1"/>
  <c r="AC538" i="2" s="1"/>
  <c r="AC539" i="2" a="1"/>
  <c r="AC539" i="2" s="1"/>
  <c r="AC540" i="2" a="1"/>
  <c r="AC540" i="2" s="1"/>
  <c r="AC541" i="2" a="1"/>
  <c r="AC541" i="2" s="1"/>
  <c r="AC542" i="2" a="1"/>
  <c r="AC542" i="2" s="1"/>
  <c r="AC543" i="2" a="1"/>
  <c r="AC543" i="2" s="1"/>
  <c r="AC544" i="2" a="1"/>
  <c r="AC544" i="2" s="1"/>
  <c r="AC545" i="2" a="1"/>
  <c r="AC545" i="2" s="1"/>
  <c r="AC546" i="2" a="1"/>
  <c r="AC546" i="2" s="1"/>
  <c r="AC547" i="2" a="1"/>
  <c r="AC547" i="2" s="1"/>
  <c r="AC548" i="2" a="1"/>
  <c r="AC548" i="2" s="1"/>
  <c r="AC549" i="2" a="1"/>
  <c r="AC549" i="2" s="1"/>
  <c r="AC550" i="2" a="1"/>
  <c r="AC550" i="2" s="1"/>
  <c r="AC551" i="2" a="1"/>
  <c r="AC551" i="2" s="1"/>
  <c r="AC552" i="2" a="1"/>
  <c r="AC552" i="2" s="1"/>
  <c r="AC553" i="2" a="1"/>
  <c r="AC553" i="2" s="1"/>
  <c r="AC554" i="2" a="1"/>
  <c r="AC554" i="2" s="1"/>
  <c r="AC555" i="2" a="1"/>
  <c r="AC555" i="2" s="1"/>
  <c r="AC556" i="2" a="1"/>
  <c r="AC556" i="2" s="1"/>
  <c r="AC557" i="2" a="1"/>
  <c r="AC557" i="2" s="1"/>
  <c r="AC558" i="2" a="1"/>
  <c r="AC558" i="2" s="1"/>
  <c r="AC559" i="2" a="1"/>
  <c r="AC559" i="2" s="1"/>
  <c r="AC560" i="2" a="1"/>
  <c r="AC560" i="2" s="1"/>
  <c r="AC561" i="2" a="1"/>
  <c r="AC561" i="2" s="1"/>
  <c r="AC562" i="2" a="1"/>
  <c r="AC562" i="2" s="1"/>
  <c r="AC563" i="2" a="1"/>
  <c r="AC563" i="2" s="1"/>
  <c r="AC564" i="2" a="1"/>
  <c r="AC564" i="2" s="1"/>
  <c r="AC565" i="2" a="1"/>
  <c r="AC565" i="2" s="1"/>
  <c r="AC566" i="2" a="1"/>
  <c r="AC566" i="2" s="1"/>
  <c r="AC567" i="2" a="1"/>
  <c r="AC567" i="2" s="1"/>
  <c r="AC568" i="2" a="1"/>
  <c r="AC568" i="2" s="1"/>
  <c r="AC569" i="2" a="1"/>
  <c r="AC569" i="2" s="1"/>
  <c r="AC570" i="2" a="1"/>
  <c r="AC570" i="2" s="1"/>
  <c r="AC571" i="2" a="1"/>
  <c r="AC571" i="2" s="1"/>
  <c r="AC572" i="2" a="1"/>
  <c r="AC572" i="2" s="1"/>
  <c r="AC573" i="2" a="1"/>
  <c r="AC573" i="2" s="1"/>
  <c r="AC574" i="2" a="1"/>
  <c r="AC574" i="2" s="1"/>
  <c r="AC575" i="2" a="1"/>
  <c r="AC575" i="2" s="1"/>
  <c r="AC576" i="2" a="1"/>
  <c r="AC576" i="2" s="1"/>
  <c r="AC577" i="2" a="1"/>
  <c r="AC577" i="2" s="1"/>
  <c r="AC578" i="2" a="1"/>
  <c r="AC578" i="2" s="1"/>
  <c r="AC579" i="2" a="1"/>
  <c r="AC579" i="2" s="1"/>
  <c r="AC580" i="2" a="1"/>
  <c r="AC580" i="2" s="1"/>
  <c r="AC581" i="2" a="1"/>
  <c r="AC581" i="2" s="1"/>
  <c r="AC582" i="2" a="1"/>
  <c r="AC582" i="2" s="1"/>
  <c r="AC583" i="2" a="1"/>
  <c r="AC583" i="2" s="1"/>
  <c r="AC584" i="2" a="1"/>
  <c r="AC584" i="2" s="1"/>
  <c r="AC585" i="2" a="1"/>
  <c r="AC585" i="2" s="1"/>
  <c r="AC586" i="2" a="1"/>
  <c r="AC586" i="2" s="1"/>
  <c r="AC587" i="2" a="1"/>
  <c r="AC587" i="2" s="1"/>
  <c r="AC588" i="2" a="1"/>
  <c r="AC588" i="2" s="1"/>
  <c r="AC589" i="2" a="1"/>
  <c r="AC589" i="2" s="1"/>
  <c r="AC590" i="2" a="1"/>
  <c r="AC590" i="2" s="1"/>
  <c r="AC591" i="2" a="1"/>
  <c r="AC591" i="2" s="1"/>
  <c r="AC592" i="2" a="1"/>
  <c r="AC592" i="2" s="1"/>
  <c r="AC593" i="2" a="1"/>
  <c r="AC593" i="2" s="1"/>
  <c r="AC594" i="2" a="1"/>
  <c r="AC594" i="2" s="1"/>
  <c r="AC595" i="2" a="1"/>
  <c r="AC595" i="2" s="1"/>
  <c r="AC596" i="2" a="1"/>
  <c r="AC596" i="2" s="1"/>
  <c r="AC597" i="2" a="1"/>
  <c r="AC597" i="2" s="1"/>
  <c r="AC598" i="2" a="1"/>
  <c r="AC598" i="2" s="1"/>
  <c r="AC599" i="2" a="1"/>
  <c r="AC599" i="2" s="1"/>
  <c r="AC600" i="2" a="1"/>
  <c r="AC600" i="2" s="1"/>
  <c r="AC601" i="2" a="1"/>
  <c r="AC601" i="2" s="1"/>
  <c r="AC602" i="2" a="1"/>
  <c r="AC602" i="2" s="1"/>
  <c r="AC603" i="2" a="1"/>
  <c r="AC603" i="2" s="1"/>
  <c r="AC604" i="2" a="1"/>
  <c r="AC604" i="2" s="1"/>
  <c r="AC605" i="2" a="1"/>
  <c r="AC605" i="2" s="1"/>
  <c r="AC606" i="2" a="1"/>
  <c r="AC606" i="2" s="1"/>
  <c r="AC607" i="2" a="1"/>
  <c r="AC607" i="2" s="1"/>
  <c r="AC608" i="2" a="1"/>
  <c r="AC608" i="2" s="1"/>
  <c r="AC609" i="2" a="1"/>
  <c r="AC609" i="2" s="1"/>
  <c r="AC610" i="2" a="1"/>
  <c r="AC610" i="2" s="1"/>
  <c r="AC611" i="2" a="1"/>
  <c r="AC611" i="2" s="1"/>
  <c r="AC612" i="2" a="1"/>
  <c r="AC612" i="2" s="1"/>
  <c r="AC613" i="2" a="1"/>
  <c r="AC613" i="2" s="1"/>
  <c r="AC614" i="2" a="1"/>
  <c r="AC614" i="2" s="1"/>
  <c r="AC615" i="2" a="1"/>
  <c r="AC615" i="2" s="1"/>
  <c r="AC616" i="2" a="1"/>
  <c r="AC616" i="2" s="1"/>
  <c r="AC617" i="2" a="1"/>
  <c r="AC617" i="2" s="1"/>
  <c r="AC618" i="2" a="1"/>
  <c r="AC618" i="2" s="1"/>
  <c r="AC619" i="2" a="1"/>
  <c r="AC619" i="2" s="1"/>
  <c r="AC620" i="2" a="1"/>
  <c r="AC620" i="2" s="1"/>
  <c r="AC621" i="2" a="1"/>
  <c r="AC621" i="2" s="1"/>
  <c r="AC622" i="2" a="1"/>
  <c r="AC622" i="2" s="1"/>
  <c r="AC623" i="2" a="1"/>
  <c r="AC623" i="2" s="1"/>
  <c r="AC624" i="2" a="1"/>
  <c r="AC624" i="2" s="1"/>
  <c r="AC625" i="2" a="1"/>
  <c r="AC625" i="2" s="1"/>
  <c r="AC626" i="2" a="1"/>
  <c r="AC626" i="2" s="1"/>
  <c r="AC627" i="2" a="1"/>
  <c r="AC627" i="2" s="1"/>
  <c r="AC628" i="2" a="1"/>
  <c r="AC628" i="2" s="1"/>
  <c r="AC629" i="2" a="1"/>
  <c r="AC629" i="2" s="1"/>
  <c r="AC630" i="2" a="1"/>
  <c r="AC630" i="2" s="1"/>
  <c r="AC631" i="2" a="1"/>
  <c r="AC631" i="2" s="1"/>
  <c r="AC632" i="2" a="1"/>
  <c r="AC632" i="2" s="1"/>
  <c r="AC633" i="2" a="1"/>
  <c r="AC633" i="2" s="1"/>
  <c r="AC634" i="2" a="1"/>
  <c r="AC634" i="2" s="1"/>
  <c r="AC635" i="2" a="1"/>
  <c r="AC635" i="2" s="1"/>
  <c r="AC636" i="2" a="1"/>
  <c r="AC636" i="2" s="1"/>
  <c r="AC637" i="2" a="1"/>
  <c r="AC637" i="2" s="1"/>
  <c r="AC638" i="2" a="1"/>
  <c r="AC638" i="2" s="1"/>
  <c r="AC639" i="2" a="1"/>
  <c r="AC639" i="2" s="1"/>
  <c r="AC640" i="2" a="1"/>
  <c r="AC640" i="2" s="1"/>
  <c r="AC641" i="2" a="1"/>
  <c r="AC641" i="2" s="1"/>
  <c r="AC642" i="2" a="1"/>
  <c r="AC642" i="2" s="1"/>
  <c r="AC643" i="2" a="1"/>
  <c r="AC643" i="2" s="1"/>
  <c r="AC644" i="2" a="1"/>
  <c r="AC644" i="2" s="1"/>
  <c r="AC645" i="2" a="1"/>
  <c r="AC645" i="2" s="1"/>
  <c r="AC646" i="2" a="1"/>
  <c r="AC646" i="2" s="1"/>
  <c r="AC647" i="2" a="1"/>
  <c r="AC647" i="2" s="1"/>
  <c r="AC648" i="2" a="1"/>
  <c r="AC648" i="2" s="1"/>
  <c r="AC649" i="2" a="1"/>
  <c r="AC649" i="2" s="1"/>
  <c r="AC650" i="2" a="1"/>
  <c r="AC650" i="2" s="1"/>
  <c r="AC651" i="2" a="1"/>
  <c r="AC651" i="2" s="1"/>
  <c r="AC652" i="2" a="1"/>
  <c r="AC652" i="2" s="1"/>
  <c r="AC653" i="2" a="1"/>
  <c r="AC653" i="2" s="1"/>
  <c r="AC654" i="2" a="1"/>
  <c r="AC654" i="2" s="1"/>
  <c r="AC655" i="2" a="1"/>
  <c r="AC655" i="2" s="1"/>
  <c r="AC656" i="2" a="1"/>
  <c r="AC656" i="2" s="1"/>
  <c r="AC657" i="2" a="1"/>
  <c r="AC657" i="2" s="1"/>
  <c r="AC658" i="2" a="1"/>
  <c r="AC658" i="2" s="1"/>
  <c r="AC659" i="2" a="1"/>
  <c r="AC659" i="2" s="1"/>
  <c r="AC660" i="2" a="1"/>
  <c r="AC660" i="2" s="1"/>
  <c r="AC661" i="2" a="1"/>
  <c r="AC661" i="2" s="1"/>
  <c r="AC662" i="2" a="1"/>
  <c r="AC662" i="2" s="1"/>
  <c r="AC663" i="2" a="1"/>
  <c r="AC663" i="2" s="1"/>
  <c r="AC664" i="2" a="1"/>
  <c r="AC664" i="2" s="1"/>
  <c r="AC665" i="2" a="1"/>
  <c r="AC665" i="2" s="1"/>
  <c r="AC666" i="2" a="1"/>
  <c r="AC666" i="2" s="1"/>
  <c r="AC667" i="2" a="1"/>
  <c r="AC667" i="2" s="1"/>
  <c r="AC668" i="2" a="1"/>
  <c r="AC668" i="2" s="1"/>
  <c r="AC669" i="2" a="1"/>
  <c r="AC669" i="2" s="1"/>
  <c r="AC670" i="2" a="1"/>
  <c r="AC670" i="2" s="1"/>
  <c r="AC671" i="2" a="1"/>
  <c r="AC671" i="2" s="1"/>
  <c r="AC672" i="2" a="1"/>
  <c r="AC672" i="2" s="1"/>
  <c r="AC673" i="2" a="1"/>
  <c r="AC673" i="2" s="1"/>
  <c r="AC674" i="2" a="1"/>
  <c r="AC674" i="2" s="1"/>
  <c r="AC675" i="2" a="1"/>
  <c r="AC675" i="2" s="1"/>
  <c r="AC676" i="2" a="1"/>
  <c r="AC676" i="2" s="1"/>
  <c r="AC677" i="2" a="1"/>
  <c r="AC677" i="2" s="1"/>
  <c r="AC678" i="2" a="1"/>
  <c r="AC678" i="2" s="1"/>
  <c r="AC679" i="2" a="1"/>
  <c r="AC679" i="2" s="1"/>
  <c r="AC680" i="2" a="1"/>
  <c r="AC680" i="2" s="1"/>
  <c r="AC681" i="2" a="1"/>
  <c r="AC681" i="2" s="1"/>
  <c r="AC682" i="2" a="1"/>
  <c r="AC682" i="2" s="1"/>
  <c r="AC683" i="2" a="1"/>
  <c r="AC683" i="2" s="1"/>
  <c r="AC684" i="2" a="1"/>
  <c r="AC684" i="2" s="1"/>
  <c r="AC685" i="2" a="1"/>
  <c r="AC685" i="2" s="1"/>
  <c r="AC686" i="2" a="1"/>
  <c r="AC686" i="2" s="1"/>
  <c r="AC687" i="2" a="1"/>
  <c r="AC687" i="2" s="1"/>
  <c r="AC688" i="2" a="1"/>
  <c r="AC688" i="2" s="1"/>
  <c r="AC689" i="2" a="1"/>
  <c r="AC689" i="2" s="1"/>
  <c r="AC690" i="2" a="1"/>
  <c r="AC690" i="2" s="1"/>
  <c r="AC691" i="2" a="1"/>
  <c r="AC691" i="2" s="1"/>
  <c r="AC692" i="2" a="1"/>
  <c r="AC692" i="2" s="1"/>
  <c r="AC693" i="2" a="1"/>
  <c r="AC693" i="2" s="1"/>
  <c r="AC694" i="2" a="1"/>
  <c r="AC694" i="2" s="1"/>
  <c r="AC695" i="2" a="1"/>
  <c r="AC695" i="2" s="1"/>
  <c r="AC696" i="2" a="1"/>
  <c r="AC696" i="2" s="1"/>
  <c r="AC697" i="2" a="1"/>
  <c r="AC697" i="2" s="1"/>
  <c r="AC698" i="2" a="1"/>
  <c r="AC698" i="2" s="1"/>
  <c r="AC699" i="2" a="1"/>
  <c r="AC699" i="2" s="1"/>
  <c r="AC700" i="2" a="1"/>
  <c r="AC700" i="2" s="1"/>
  <c r="AC701" i="2" a="1"/>
  <c r="AC701" i="2" s="1"/>
  <c r="AC702" i="2" a="1"/>
  <c r="AC702" i="2" s="1"/>
  <c r="AC703" i="2" a="1"/>
  <c r="AC703" i="2" s="1"/>
  <c r="AC704" i="2" a="1"/>
  <c r="AC704" i="2" s="1"/>
  <c r="AC705" i="2" a="1"/>
  <c r="AC705" i="2" s="1"/>
  <c r="AC706" i="2" a="1"/>
  <c r="AC706" i="2" s="1"/>
  <c r="AC707" i="2" a="1"/>
  <c r="AC707" i="2" s="1"/>
  <c r="AC708" i="2" a="1"/>
  <c r="AC708" i="2" s="1"/>
  <c r="AC709" i="2" a="1"/>
  <c r="AC709" i="2" s="1"/>
  <c r="AC710" i="2" a="1"/>
  <c r="AC710" i="2" s="1"/>
  <c r="AC711" i="2" a="1"/>
  <c r="AC711" i="2" s="1"/>
  <c r="AC712" i="2" a="1"/>
  <c r="AC712" i="2" s="1"/>
  <c r="AC713" i="2" a="1"/>
  <c r="AC713" i="2" s="1"/>
  <c r="AC714" i="2" a="1"/>
  <c r="AC714" i="2" s="1"/>
  <c r="AC715" i="2" a="1"/>
  <c r="AC715" i="2" s="1"/>
  <c r="AC716" i="2" a="1"/>
  <c r="AC716" i="2" s="1"/>
  <c r="AC717" i="2" a="1"/>
  <c r="AC717" i="2" s="1"/>
  <c r="AC718" i="2" a="1"/>
  <c r="AC718" i="2" s="1"/>
  <c r="AC719" i="2" a="1"/>
  <c r="AC719" i="2" s="1"/>
  <c r="AC720" i="2" a="1"/>
  <c r="AC720" i="2" s="1"/>
  <c r="AC721" i="2" a="1"/>
  <c r="AC721" i="2" s="1"/>
  <c r="AC722" i="2" a="1"/>
  <c r="AC722" i="2" s="1"/>
  <c r="AC723" i="2" a="1"/>
  <c r="AC723" i="2" s="1"/>
  <c r="AC724" i="2" a="1"/>
  <c r="AC724" i="2" s="1"/>
  <c r="AC725" i="2" a="1"/>
  <c r="AC725" i="2" s="1"/>
  <c r="AC726" i="2" a="1"/>
  <c r="AC726" i="2" s="1"/>
  <c r="AC727" i="2" a="1"/>
  <c r="AC727" i="2" s="1"/>
  <c r="AC728" i="2" a="1"/>
  <c r="AC728" i="2" s="1"/>
  <c r="AC729" i="2" a="1"/>
  <c r="AC729" i="2" s="1"/>
  <c r="AC730" i="2" a="1"/>
  <c r="AC730" i="2" s="1"/>
  <c r="AC731" i="2" a="1"/>
  <c r="AC731" i="2" s="1"/>
  <c r="AC732" i="2" a="1"/>
  <c r="AC732" i="2" s="1"/>
  <c r="AC733" i="2" a="1"/>
  <c r="AC733" i="2" s="1"/>
  <c r="AC734" i="2" a="1"/>
  <c r="AC734" i="2" s="1"/>
  <c r="AC735" i="2" a="1"/>
  <c r="AC735" i="2" s="1"/>
  <c r="AC736" i="2" a="1"/>
  <c r="AC736" i="2" s="1"/>
  <c r="AC737" i="2" a="1"/>
  <c r="AC737" i="2" s="1"/>
  <c r="AC738" i="2" a="1"/>
  <c r="AC738" i="2" s="1"/>
  <c r="AC739" i="2" a="1"/>
  <c r="AC739" i="2" s="1"/>
  <c r="AC740" i="2" a="1"/>
  <c r="AC740" i="2" s="1"/>
  <c r="AC741" i="2" a="1"/>
  <c r="AC741" i="2" s="1"/>
  <c r="AC742" i="2" a="1"/>
  <c r="AC742" i="2" s="1"/>
  <c r="AC743" i="2" a="1"/>
  <c r="AC743" i="2" s="1"/>
  <c r="AC744" i="2" a="1"/>
  <c r="AC744" i="2" s="1"/>
  <c r="AC745" i="2" a="1"/>
  <c r="AC745" i="2" s="1"/>
  <c r="AC746" i="2" a="1"/>
  <c r="AC746" i="2" s="1"/>
  <c r="AC747" i="2" a="1"/>
  <c r="AC747" i="2" s="1"/>
  <c r="AC748" i="2" a="1"/>
  <c r="AC748" i="2" s="1"/>
  <c r="AC749" i="2" a="1"/>
  <c r="AC749" i="2" s="1"/>
  <c r="AC750" i="2" a="1"/>
  <c r="AC750" i="2" s="1"/>
  <c r="AC751" i="2" a="1"/>
  <c r="AC751" i="2" s="1"/>
  <c r="AC752" i="2" a="1"/>
  <c r="AC752" i="2" s="1"/>
  <c r="AC753" i="2" a="1"/>
  <c r="AC753" i="2" s="1"/>
  <c r="AC754" i="2" a="1"/>
  <c r="AC754" i="2" s="1"/>
  <c r="AC755" i="2" a="1"/>
  <c r="AC755" i="2" s="1"/>
  <c r="AC756" i="2" a="1"/>
  <c r="AC756" i="2" s="1"/>
  <c r="AC757" i="2" a="1"/>
  <c r="AC757" i="2" s="1"/>
  <c r="AC758" i="2" a="1"/>
  <c r="AC758" i="2" s="1"/>
  <c r="AC759" i="2" a="1"/>
  <c r="AC759" i="2" s="1"/>
  <c r="AC760" i="2" a="1"/>
  <c r="AC760" i="2" s="1"/>
  <c r="AC761" i="2" a="1"/>
  <c r="AC761" i="2" s="1"/>
  <c r="AC762" i="2" a="1"/>
  <c r="AC762" i="2" s="1"/>
  <c r="AC763" i="2" a="1"/>
  <c r="AC763" i="2" s="1"/>
  <c r="AC764" i="2" a="1"/>
  <c r="AC764" i="2" s="1"/>
  <c r="AC765" i="2" a="1"/>
  <c r="AC765" i="2" s="1"/>
  <c r="AC766" i="2" a="1"/>
  <c r="AC766" i="2" s="1"/>
  <c r="AC767" i="2" a="1"/>
  <c r="AC767" i="2" s="1"/>
  <c r="AC768" i="2" a="1"/>
  <c r="AC768" i="2" s="1"/>
  <c r="AC769" i="2" a="1"/>
  <c r="AC769" i="2" s="1"/>
  <c r="AC770" i="2" a="1"/>
  <c r="AC770" i="2" s="1"/>
  <c r="AC771" i="2" a="1"/>
  <c r="AC771" i="2" s="1"/>
  <c r="AC772" i="2" a="1"/>
  <c r="AC772" i="2" s="1"/>
  <c r="AC773" i="2" a="1"/>
  <c r="AC773" i="2" s="1"/>
  <c r="AC774" i="2" a="1"/>
  <c r="AC774" i="2" s="1"/>
  <c r="AC775" i="2" a="1"/>
  <c r="AC775" i="2" s="1"/>
  <c r="AC776" i="2" a="1"/>
  <c r="AC776" i="2" s="1"/>
  <c r="AC777" i="2" a="1"/>
  <c r="AC777" i="2" s="1"/>
  <c r="AC778" i="2" a="1"/>
  <c r="AC778" i="2" s="1"/>
  <c r="AC779" i="2" a="1"/>
  <c r="AC779" i="2" s="1"/>
  <c r="AC780" i="2" a="1"/>
  <c r="AC780" i="2" s="1"/>
  <c r="AC781" i="2" a="1"/>
  <c r="AC781" i="2" s="1"/>
  <c r="AC782" i="2" a="1"/>
  <c r="AC782" i="2" s="1"/>
  <c r="AC783" i="2" a="1"/>
  <c r="AC783" i="2" s="1"/>
  <c r="AC784" i="2" a="1"/>
  <c r="AC784" i="2" s="1"/>
  <c r="AC785" i="2" a="1"/>
  <c r="AC785" i="2" s="1"/>
  <c r="AC786" i="2" a="1"/>
  <c r="AC786" i="2" s="1"/>
  <c r="AC787" i="2" a="1"/>
  <c r="AC787" i="2" s="1"/>
  <c r="AC788" i="2" a="1"/>
  <c r="AC788" i="2" s="1"/>
  <c r="AC789" i="2" a="1"/>
  <c r="AC789" i="2" s="1"/>
  <c r="AC790" i="2" a="1"/>
  <c r="AC790" i="2" s="1"/>
  <c r="AC791" i="2" a="1"/>
  <c r="AC791" i="2" s="1"/>
  <c r="AC792" i="2" a="1"/>
  <c r="AC792" i="2" s="1"/>
  <c r="AC793" i="2" a="1"/>
  <c r="AC793" i="2" s="1"/>
  <c r="AC794" i="2" a="1"/>
  <c r="AC794" i="2" s="1"/>
  <c r="AC795" i="2" a="1"/>
  <c r="AC795" i="2" s="1"/>
  <c r="AC796" i="2" a="1"/>
  <c r="AC796" i="2" s="1"/>
  <c r="AC797" i="2" a="1"/>
  <c r="AC797" i="2" s="1"/>
  <c r="AC798" i="2" a="1"/>
  <c r="AC798" i="2" s="1"/>
  <c r="AC799" i="2" a="1"/>
  <c r="AC799" i="2" s="1"/>
  <c r="AC800" i="2" a="1"/>
  <c r="AC800" i="2" s="1"/>
  <c r="AC801" i="2" a="1"/>
  <c r="AC801" i="2" s="1"/>
  <c r="AC802" i="2" a="1"/>
  <c r="AC802" i="2" s="1"/>
  <c r="AC803" i="2" a="1"/>
  <c r="AC803" i="2" s="1"/>
  <c r="AC804" i="2" a="1"/>
  <c r="AC804" i="2" s="1"/>
  <c r="AC805" i="2" a="1"/>
  <c r="AC805" i="2" s="1"/>
  <c r="AC806" i="2" a="1"/>
  <c r="AC806" i="2" s="1"/>
  <c r="AC807" i="2" a="1"/>
  <c r="AC807" i="2" s="1"/>
  <c r="AC808" i="2" a="1"/>
  <c r="AC808" i="2" s="1"/>
  <c r="AC809" i="2" a="1"/>
  <c r="AC809" i="2" s="1"/>
  <c r="AC810" i="2" a="1"/>
  <c r="AC810" i="2" s="1"/>
  <c r="AC811" i="2" a="1"/>
  <c r="AC811" i="2" s="1"/>
  <c r="AC812" i="2" a="1"/>
  <c r="AC812" i="2" s="1"/>
  <c r="AC813" i="2" a="1"/>
  <c r="AC813" i="2" s="1"/>
  <c r="AC814" i="2" a="1"/>
  <c r="AC814" i="2" s="1"/>
  <c r="AC815" i="2" a="1"/>
  <c r="AC815" i="2" s="1"/>
  <c r="AC816" i="2" a="1"/>
  <c r="AC816" i="2" s="1"/>
  <c r="AC817" i="2" a="1"/>
  <c r="AC817" i="2" s="1"/>
  <c r="AC818" i="2" a="1"/>
  <c r="AC818" i="2" s="1"/>
  <c r="AC819" i="2" a="1"/>
  <c r="AC819" i="2" s="1"/>
  <c r="AC820" i="2" a="1"/>
  <c r="AC820" i="2" s="1"/>
  <c r="AC821" i="2" a="1"/>
  <c r="AC821" i="2" s="1"/>
  <c r="AC822" i="2" a="1"/>
  <c r="AC822" i="2" s="1"/>
  <c r="AC823" i="2" a="1"/>
  <c r="AC823" i="2" s="1"/>
  <c r="AC824" i="2" a="1"/>
  <c r="AC824" i="2" s="1"/>
  <c r="AC825" i="2" a="1"/>
  <c r="AC825" i="2" s="1"/>
  <c r="AC826" i="2" a="1"/>
  <c r="AC826" i="2" s="1"/>
  <c r="AC827" i="2" a="1"/>
  <c r="AC827" i="2" s="1"/>
  <c r="AC828" i="2" a="1"/>
  <c r="AC828" i="2" s="1"/>
  <c r="AC829" i="2" a="1"/>
  <c r="AC829" i="2" s="1"/>
  <c r="AC830" i="2" a="1"/>
  <c r="AC830" i="2" s="1"/>
  <c r="AC831" i="2" a="1"/>
  <c r="AC831" i="2" s="1"/>
  <c r="AC832" i="2" a="1"/>
  <c r="AC832" i="2" s="1"/>
  <c r="AC833" i="2" a="1"/>
  <c r="AC833" i="2" s="1"/>
  <c r="AC834" i="2" a="1"/>
  <c r="AC834" i="2" s="1"/>
  <c r="AC835" i="2" a="1"/>
  <c r="AC835" i="2" s="1"/>
  <c r="AC836" i="2" a="1"/>
  <c r="AC836" i="2" s="1"/>
  <c r="AC837" i="2" a="1"/>
  <c r="AC837" i="2" s="1"/>
  <c r="AC838" i="2" a="1"/>
  <c r="AC838" i="2" s="1"/>
  <c r="AC839" i="2" a="1"/>
  <c r="AC839" i="2" s="1"/>
  <c r="AC840" i="2" a="1"/>
  <c r="AC840" i="2" s="1"/>
  <c r="AC841" i="2" a="1"/>
  <c r="AC841" i="2" s="1"/>
  <c r="AC842" i="2" a="1"/>
  <c r="AC842" i="2" s="1"/>
  <c r="AC843" i="2" a="1"/>
  <c r="AC843" i="2" s="1"/>
  <c r="AC844" i="2" a="1"/>
  <c r="AC844" i="2" s="1"/>
  <c r="AC845" i="2" a="1"/>
  <c r="AC845" i="2" s="1"/>
  <c r="AC846" i="2" a="1"/>
  <c r="AC846" i="2" s="1"/>
  <c r="AC847" i="2" a="1"/>
  <c r="AC847" i="2" s="1"/>
  <c r="AC848" i="2" a="1"/>
  <c r="AC848" i="2" s="1"/>
  <c r="AC849" i="2" a="1"/>
  <c r="AC849" i="2" s="1"/>
  <c r="AC850" i="2" a="1"/>
  <c r="AC850" i="2" s="1"/>
  <c r="AC851" i="2" a="1"/>
  <c r="AC851" i="2" s="1"/>
  <c r="AC852" i="2" a="1"/>
  <c r="AC852" i="2" s="1"/>
  <c r="AC853" i="2" a="1"/>
  <c r="AC853" i="2" s="1"/>
  <c r="AC854" i="2" a="1"/>
  <c r="AC854" i="2" s="1"/>
  <c r="AC855" i="2" a="1"/>
  <c r="AC855" i="2" s="1"/>
  <c r="AC856" i="2" a="1"/>
  <c r="AC856" i="2" s="1"/>
  <c r="AC857" i="2" a="1"/>
  <c r="AC857" i="2" s="1"/>
  <c r="AC858" i="2" a="1"/>
  <c r="AC858" i="2" s="1"/>
  <c r="AC859" i="2" a="1"/>
  <c r="AC859" i="2" s="1"/>
  <c r="AC860" i="2" a="1"/>
  <c r="AC860" i="2" s="1"/>
  <c r="AC861" i="2" a="1"/>
  <c r="AC861" i="2" s="1"/>
  <c r="AC862" i="2" a="1"/>
  <c r="AC862" i="2" s="1"/>
  <c r="AC863" i="2" a="1"/>
  <c r="AC863" i="2" s="1"/>
  <c r="AC864" i="2" a="1"/>
  <c r="AC864" i="2" s="1"/>
  <c r="AC865" i="2" a="1"/>
  <c r="AC865" i="2" s="1"/>
  <c r="AC866" i="2" a="1"/>
  <c r="AC866" i="2" s="1"/>
  <c r="AC867" i="2" a="1"/>
  <c r="AC867" i="2" s="1"/>
  <c r="AC868" i="2" a="1"/>
  <c r="AC868" i="2" s="1"/>
  <c r="AC869" i="2" a="1"/>
  <c r="AC869" i="2" s="1"/>
  <c r="AC870" i="2" a="1"/>
  <c r="AC870" i="2" s="1"/>
  <c r="AC871" i="2" a="1"/>
  <c r="AC871" i="2" s="1"/>
  <c r="AC872" i="2" a="1"/>
  <c r="AC872" i="2" s="1"/>
  <c r="AC873" i="2" a="1"/>
  <c r="AC873" i="2" s="1"/>
  <c r="AC874" i="2" a="1"/>
  <c r="AC874" i="2" s="1"/>
  <c r="AC875" i="2" a="1"/>
  <c r="AC875" i="2" s="1"/>
  <c r="AC876" i="2" a="1"/>
  <c r="AC876" i="2" s="1"/>
  <c r="AC877" i="2" a="1"/>
  <c r="AC877" i="2" s="1"/>
  <c r="AC878" i="2" a="1"/>
  <c r="AC878" i="2" s="1"/>
  <c r="AC879" i="2" a="1"/>
  <c r="AC879" i="2" s="1"/>
  <c r="AC880" i="2" a="1"/>
  <c r="AC880" i="2" s="1"/>
  <c r="AC881" i="2" a="1"/>
  <c r="AC881" i="2" s="1"/>
  <c r="AC882" i="2" a="1"/>
  <c r="AC882" i="2" s="1"/>
  <c r="AC883" i="2" a="1"/>
  <c r="AC883" i="2" s="1"/>
  <c r="AC884" i="2" a="1"/>
  <c r="AC884" i="2" s="1"/>
  <c r="AC885" i="2" a="1"/>
  <c r="AC885" i="2" s="1"/>
  <c r="AC886" i="2" a="1"/>
  <c r="AC886" i="2" s="1"/>
  <c r="AC887" i="2" a="1"/>
  <c r="AC887" i="2" s="1"/>
  <c r="AC888" i="2" a="1"/>
  <c r="AC888" i="2" s="1"/>
  <c r="AC889" i="2" a="1"/>
  <c r="AC889" i="2" s="1"/>
  <c r="AC890" i="2" a="1"/>
  <c r="AC890" i="2" s="1"/>
  <c r="AC891" i="2" a="1"/>
  <c r="AC891" i="2" s="1"/>
  <c r="AC892" i="2" a="1"/>
  <c r="AC892" i="2" s="1"/>
  <c r="AC893" i="2" a="1"/>
  <c r="AC893" i="2" s="1"/>
  <c r="AC894" i="2" a="1"/>
  <c r="AC894" i="2" s="1"/>
  <c r="AC895" i="2" a="1"/>
  <c r="AC895" i="2" s="1"/>
  <c r="AC896" i="2" a="1"/>
  <c r="AC896" i="2" s="1"/>
  <c r="AC897" i="2" a="1"/>
  <c r="AC897" i="2" s="1"/>
  <c r="AC898" i="2" a="1"/>
  <c r="AC898" i="2" s="1"/>
  <c r="AC899" i="2" a="1"/>
  <c r="AC899" i="2" s="1"/>
  <c r="AC900" i="2" a="1"/>
  <c r="AC900" i="2" s="1"/>
  <c r="AC901" i="2" a="1"/>
  <c r="AC901" i="2" s="1"/>
  <c r="AC902" i="2" a="1"/>
  <c r="AC902" i="2" s="1"/>
  <c r="AC903" i="2" a="1"/>
  <c r="AC903" i="2" s="1"/>
  <c r="AC904" i="2" a="1"/>
  <c r="AC904" i="2" s="1"/>
  <c r="AC905" i="2" a="1"/>
  <c r="AC905" i="2" s="1"/>
  <c r="AC906" i="2" a="1"/>
  <c r="AC906" i="2" s="1"/>
  <c r="AC907" i="2" a="1"/>
  <c r="AC907" i="2" s="1"/>
  <c r="AC908" i="2" a="1"/>
  <c r="AC908" i="2" s="1"/>
  <c r="AC909" i="2" a="1"/>
  <c r="AC909" i="2" s="1"/>
  <c r="AC910" i="2" a="1"/>
  <c r="AC910" i="2" s="1"/>
  <c r="AC911" i="2" a="1"/>
  <c r="AC911" i="2" s="1"/>
  <c r="AC912" i="2" a="1"/>
  <c r="AC912" i="2" s="1"/>
  <c r="AC913" i="2" a="1"/>
  <c r="AC913" i="2" s="1"/>
  <c r="AC914" i="2" a="1"/>
  <c r="AC914" i="2" s="1"/>
  <c r="AC915" i="2" a="1"/>
  <c r="AC915" i="2" s="1"/>
  <c r="AC916" i="2" a="1"/>
  <c r="AC916" i="2" s="1"/>
  <c r="AC917" i="2" a="1"/>
  <c r="AC917" i="2" s="1"/>
  <c r="AC918" i="2" a="1"/>
  <c r="AC918" i="2" s="1"/>
  <c r="AC919" i="2" a="1"/>
  <c r="AC919" i="2" s="1"/>
  <c r="AC920" i="2" a="1"/>
  <c r="AC920" i="2" s="1"/>
  <c r="AC921" i="2" a="1"/>
  <c r="AC921" i="2" s="1"/>
  <c r="AC922" i="2" a="1"/>
  <c r="AC922" i="2" s="1"/>
  <c r="AC923" i="2" a="1"/>
  <c r="AC923" i="2" s="1"/>
  <c r="AC924" i="2" a="1"/>
  <c r="AC924" i="2" s="1"/>
  <c r="AC925" i="2" a="1"/>
  <c r="AC925" i="2" s="1"/>
  <c r="AC926" i="2" a="1"/>
  <c r="AC926" i="2" s="1"/>
  <c r="AC927" i="2" a="1"/>
  <c r="AC927" i="2" s="1"/>
  <c r="AC928" i="2" a="1"/>
  <c r="AC928" i="2" s="1"/>
  <c r="AC929" i="2" a="1"/>
  <c r="AC929" i="2" s="1"/>
  <c r="AC930" i="2" a="1"/>
  <c r="AC930" i="2" s="1"/>
  <c r="AC931" i="2" a="1"/>
  <c r="AC931" i="2" s="1"/>
  <c r="AC932" i="2" a="1"/>
  <c r="AC932" i="2" s="1"/>
  <c r="AC933" i="2" a="1"/>
  <c r="AC933" i="2" s="1"/>
  <c r="AC934" i="2" a="1"/>
  <c r="AC934" i="2" s="1"/>
  <c r="AC935" i="2" a="1"/>
  <c r="AC935" i="2" s="1"/>
  <c r="AC936" i="2" a="1"/>
  <c r="AC936" i="2" s="1"/>
  <c r="AC937" i="2" a="1"/>
  <c r="AC937" i="2" s="1"/>
  <c r="AC938" i="2" a="1"/>
  <c r="AC938" i="2" s="1"/>
  <c r="AC939" i="2" a="1"/>
  <c r="AC939" i="2" s="1"/>
  <c r="AC940" i="2" a="1"/>
  <c r="AC940" i="2" s="1"/>
  <c r="AC941" i="2" a="1"/>
  <c r="AC941" i="2" s="1"/>
  <c r="AC942" i="2" a="1"/>
  <c r="AC942" i="2" s="1"/>
  <c r="AC943" i="2" a="1"/>
  <c r="AC943" i="2" s="1"/>
  <c r="AC944" i="2" a="1"/>
  <c r="AC944" i="2" s="1"/>
  <c r="AC945" i="2" a="1"/>
  <c r="AC945" i="2" s="1"/>
  <c r="AC946" i="2" a="1"/>
  <c r="AC946" i="2" s="1"/>
  <c r="AC947" i="2" a="1"/>
  <c r="AC947" i="2" s="1"/>
  <c r="AC948" i="2" a="1"/>
  <c r="AC948" i="2" s="1"/>
  <c r="AC949" i="2" a="1"/>
  <c r="AC949" i="2" s="1"/>
  <c r="AC950" i="2" a="1"/>
  <c r="AC950" i="2" s="1"/>
  <c r="AC951" i="2" a="1"/>
  <c r="AC951" i="2" s="1"/>
  <c r="AC952" i="2" a="1"/>
  <c r="AC952" i="2" s="1"/>
  <c r="AC953" i="2" a="1"/>
  <c r="AC953" i="2" s="1"/>
  <c r="AC954" i="2" a="1"/>
  <c r="AC954" i="2" s="1"/>
  <c r="AC955" i="2" a="1"/>
  <c r="AC955" i="2" s="1"/>
  <c r="AC956" i="2" a="1"/>
  <c r="AC956" i="2" s="1"/>
  <c r="AC957" i="2" a="1"/>
  <c r="AC957" i="2" s="1"/>
  <c r="AC958" i="2" a="1"/>
  <c r="AC958" i="2" s="1"/>
  <c r="AC959" i="2" a="1"/>
  <c r="AC959" i="2" s="1"/>
  <c r="AC960" i="2" a="1"/>
  <c r="AC960" i="2" s="1"/>
  <c r="AC961" i="2" a="1"/>
  <c r="AC961" i="2" s="1"/>
  <c r="AC962" i="2" a="1"/>
  <c r="AC962" i="2" s="1"/>
  <c r="AC963" i="2" a="1"/>
  <c r="AC963" i="2" s="1"/>
  <c r="AC964" i="2" a="1"/>
  <c r="AC964" i="2" s="1"/>
  <c r="AC965" i="2" a="1"/>
  <c r="AC965" i="2" s="1"/>
  <c r="AC966" i="2" a="1"/>
  <c r="AC966" i="2" s="1"/>
  <c r="AC967" i="2" a="1"/>
  <c r="AC967" i="2" s="1"/>
  <c r="AC968" i="2" a="1"/>
  <c r="AC968" i="2" s="1"/>
  <c r="AC969" i="2" a="1"/>
  <c r="AC969" i="2" s="1"/>
  <c r="AC970" i="2" a="1"/>
  <c r="AC970" i="2" s="1"/>
  <c r="AC971" i="2" a="1"/>
  <c r="AC971" i="2" s="1"/>
  <c r="AC972" i="2" a="1"/>
  <c r="AC972" i="2" s="1"/>
  <c r="AC973" i="2" a="1"/>
  <c r="AC973" i="2" s="1"/>
  <c r="AC974" i="2" a="1"/>
  <c r="AC974" i="2" s="1"/>
  <c r="AC975" i="2" a="1"/>
  <c r="AC975" i="2" s="1"/>
  <c r="AC976" i="2" a="1"/>
  <c r="AC976" i="2" s="1"/>
  <c r="AC977" i="2" a="1"/>
  <c r="AC977" i="2" s="1"/>
  <c r="AC978" i="2" a="1"/>
  <c r="AC978" i="2" s="1"/>
  <c r="AC979" i="2" a="1"/>
  <c r="AC979" i="2" s="1"/>
  <c r="AC980" i="2" a="1"/>
  <c r="AC980" i="2" s="1"/>
  <c r="AC981" i="2" a="1"/>
  <c r="AC981" i="2" s="1"/>
  <c r="AC982" i="2" a="1"/>
  <c r="AC982" i="2" s="1"/>
  <c r="AC983" i="2" a="1"/>
  <c r="AC983" i="2" s="1"/>
  <c r="AC984" i="2" a="1"/>
  <c r="AC984" i="2" s="1"/>
  <c r="AC985" i="2" a="1"/>
  <c r="AC985" i="2" s="1"/>
  <c r="AC986" i="2" a="1"/>
  <c r="AC986" i="2" s="1"/>
  <c r="AC987" i="2" a="1"/>
  <c r="AC987" i="2" s="1"/>
  <c r="AC988" i="2" a="1"/>
  <c r="AC988" i="2" s="1"/>
  <c r="AC989" i="2" a="1"/>
  <c r="AC989" i="2" s="1"/>
  <c r="AC990" i="2" a="1"/>
  <c r="AC990" i="2" s="1"/>
  <c r="AC991" i="2" a="1"/>
  <c r="AC991" i="2" s="1"/>
  <c r="AC992" i="2" a="1"/>
  <c r="AC992" i="2" s="1"/>
  <c r="AC993" i="2" a="1"/>
  <c r="AC993" i="2" s="1"/>
  <c r="AC994" i="2" a="1"/>
  <c r="AC994" i="2" s="1"/>
  <c r="AC995" i="2" a="1"/>
  <c r="AC995" i="2" s="1"/>
  <c r="AC996" i="2" a="1"/>
  <c r="AC996" i="2" s="1"/>
  <c r="AC997" i="2" a="1"/>
  <c r="AC997" i="2" s="1"/>
  <c r="AC998" i="2" a="1"/>
  <c r="AC998" i="2" s="1"/>
  <c r="AC999" i="2" a="1"/>
  <c r="AC999" i="2" s="1"/>
  <c r="AC1000" i="2" a="1"/>
  <c r="AC1000" i="2" s="1"/>
  <c r="AC1001" i="2" a="1"/>
  <c r="AC1001" i="2" s="1"/>
  <c r="AC1002" i="2" a="1"/>
  <c r="AC1002" i="2" s="1"/>
  <c r="AC1003" i="2" a="1"/>
  <c r="AC1003" i="2" s="1"/>
  <c r="AC1004" i="2" a="1"/>
  <c r="AC1004" i="2" s="1"/>
  <c r="AC1005" i="2" a="1"/>
  <c r="AC1005" i="2" s="1"/>
  <c r="AC1006" i="2" a="1"/>
  <c r="AC1006" i="2" s="1"/>
  <c r="AC1007" i="2" a="1"/>
  <c r="AC1007" i="2" s="1"/>
  <c r="AC1008" i="2" a="1"/>
  <c r="AC1008" i="2" s="1"/>
  <c r="AC1009" i="2" a="1"/>
  <c r="AC1009" i="2" s="1"/>
  <c r="AC1010" i="2" a="1"/>
  <c r="AC1010" i="2" s="1"/>
  <c r="AC1011" i="2" a="1"/>
  <c r="AC1011" i="2" s="1"/>
  <c r="AC1012" i="2" a="1"/>
  <c r="AC1012" i="2" s="1"/>
  <c r="AC1013" i="2" a="1"/>
  <c r="AC1013" i="2" s="1"/>
  <c r="AC1014" i="2" a="1"/>
  <c r="AC1014" i="2" s="1"/>
  <c r="AC1015" i="2" a="1"/>
  <c r="AC1015" i="2" s="1"/>
  <c r="AC1016" i="2" a="1"/>
  <c r="AC1016" i="2" s="1"/>
  <c r="AC1017" i="2" a="1"/>
  <c r="AC1017" i="2" s="1"/>
  <c r="AC1018" i="2" a="1"/>
  <c r="AC1018" i="2" s="1"/>
  <c r="AC1019" i="2" a="1"/>
  <c r="AC1019" i="2" s="1"/>
  <c r="AC1020" i="2" a="1"/>
  <c r="AC1020" i="2" s="1"/>
  <c r="AC1021" i="2" a="1"/>
  <c r="AC1021" i="2" s="1"/>
  <c r="AC1022" i="2" a="1"/>
  <c r="AC1022" i="2" s="1"/>
  <c r="AC1023" i="2" a="1"/>
  <c r="AC1023" i="2" s="1"/>
  <c r="AC1024" i="2" a="1"/>
  <c r="AC1024" i="2" s="1"/>
  <c r="AC1025" i="2" a="1"/>
  <c r="AC1025" i="2" s="1"/>
  <c r="AC1026" i="2" a="1"/>
  <c r="AC1026" i="2" s="1"/>
  <c r="AC1027" i="2" a="1"/>
  <c r="AC1027" i="2" s="1"/>
  <c r="AC1028" i="2" a="1"/>
  <c r="AC1028" i="2" s="1"/>
  <c r="AC1029" i="2" a="1"/>
  <c r="AC1029" i="2" s="1"/>
  <c r="AC1030" i="2" a="1"/>
  <c r="AC1030" i="2" s="1"/>
  <c r="AC1031" i="2" a="1"/>
  <c r="AC1031" i="2" s="1"/>
  <c r="AC1032" i="2" a="1"/>
  <c r="AC1032" i="2" s="1"/>
  <c r="AC1033" i="2" a="1"/>
  <c r="AC1033" i="2" s="1"/>
  <c r="AC1034" i="2" a="1"/>
  <c r="AC1034" i="2" s="1"/>
  <c r="AC1035" i="2" a="1"/>
  <c r="AC1035" i="2" s="1"/>
  <c r="AC1036" i="2" a="1"/>
  <c r="AC1036" i="2" s="1"/>
  <c r="AC1037" i="2" a="1"/>
  <c r="AC1037" i="2" s="1"/>
  <c r="AC1038" i="2" a="1"/>
  <c r="AC1038" i="2" s="1"/>
  <c r="AC1039" i="2" a="1"/>
  <c r="AC1039" i="2" s="1"/>
  <c r="AC1040" i="2" a="1"/>
  <c r="AC1040" i="2" s="1"/>
  <c r="AC1041" i="2" a="1"/>
  <c r="AC1041" i="2" s="1"/>
  <c r="AC1042" i="2" a="1"/>
  <c r="AC1042" i="2" s="1"/>
  <c r="AC1043" i="2" a="1"/>
  <c r="AC1043" i="2" s="1"/>
  <c r="AC1044" i="2" a="1"/>
  <c r="AC1044" i="2" s="1"/>
  <c r="AC1045" i="2" a="1"/>
  <c r="AC1045" i="2" s="1"/>
  <c r="AC1046" i="2" a="1"/>
  <c r="AC1046" i="2" s="1"/>
  <c r="AC1047" i="2" a="1"/>
  <c r="AC1047" i="2" s="1"/>
  <c r="AC1048" i="2" a="1"/>
  <c r="AC1048" i="2" s="1"/>
  <c r="AC1049" i="2" a="1"/>
  <c r="AC1049" i="2" s="1"/>
  <c r="AC1050" i="2" a="1"/>
  <c r="AC1050" i="2" s="1"/>
  <c r="AC1051" i="2" a="1"/>
  <c r="AC1051" i="2" s="1"/>
  <c r="AC1052" i="2" a="1"/>
  <c r="AC1052" i="2" s="1"/>
  <c r="AC1053" i="2" a="1"/>
  <c r="AC1053" i="2" s="1"/>
  <c r="AC1054" i="2" a="1"/>
  <c r="AC1054" i="2" s="1"/>
  <c r="AC1055" i="2" a="1"/>
  <c r="AC1055" i="2" s="1"/>
  <c r="AC1056" i="2" a="1"/>
  <c r="AC1056" i="2" s="1"/>
  <c r="AC1057" i="2" a="1"/>
  <c r="AC1057" i="2" s="1"/>
  <c r="AC1058" i="2" a="1"/>
  <c r="AC1058" i="2" s="1"/>
  <c r="AC1059" i="2" a="1"/>
  <c r="AC1059" i="2" s="1"/>
  <c r="AC1060" i="2" a="1"/>
  <c r="AC1060" i="2" s="1"/>
  <c r="AC1061" i="2" a="1"/>
  <c r="AC1061" i="2" s="1"/>
  <c r="AC1062" i="2" a="1"/>
  <c r="AC1062" i="2" s="1"/>
  <c r="AC1063" i="2" a="1"/>
  <c r="AC1063" i="2" s="1"/>
  <c r="AC1064" i="2" a="1"/>
  <c r="AC1064" i="2" s="1"/>
  <c r="AC1065" i="2" a="1"/>
  <c r="AC1065" i="2" s="1"/>
  <c r="AC1066" i="2" a="1"/>
  <c r="AC1066" i="2" s="1"/>
  <c r="AC1067" i="2" a="1"/>
  <c r="AC1067" i="2" s="1"/>
  <c r="AC1068" i="2" a="1"/>
  <c r="AC1068" i="2" s="1"/>
  <c r="AC1069" i="2" a="1"/>
  <c r="AC1069" i="2" s="1"/>
  <c r="AC1070" i="2" a="1"/>
  <c r="AC1070" i="2" s="1"/>
  <c r="AC1071" i="2" a="1"/>
  <c r="AC1071" i="2" s="1"/>
  <c r="AC1072" i="2" a="1"/>
  <c r="AC1072" i="2" s="1"/>
  <c r="AC1073" i="2" a="1"/>
  <c r="AC1073" i="2" s="1"/>
  <c r="AC1074" i="2" a="1"/>
  <c r="AC1074" i="2" s="1"/>
  <c r="AC1075" i="2" a="1"/>
  <c r="AC1075" i="2" s="1"/>
  <c r="AC1076" i="2" a="1"/>
  <c r="AC1076" i="2" s="1"/>
  <c r="AC1077" i="2" a="1"/>
  <c r="AC1077" i="2" s="1"/>
  <c r="AC1078" i="2" a="1"/>
  <c r="AC1078" i="2" s="1"/>
  <c r="AC1079" i="2" a="1"/>
  <c r="AC1079" i="2" s="1"/>
  <c r="AC1080" i="2" a="1"/>
  <c r="AC1080" i="2" s="1"/>
  <c r="AC1081" i="2" a="1"/>
  <c r="AC1081" i="2" s="1"/>
  <c r="AC1082" i="2" a="1"/>
  <c r="AC1082" i="2" s="1"/>
  <c r="AC1083" i="2" a="1"/>
  <c r="AC1083" i="2" s="1"/>
  <c r="AC1084" i="2" a="1"/>
  <c r="AC1084" i="2" s="1"/>
  <c r="AC1085" i="2" a="1"/>
  <c r="AC1085" i="2" s="1"/>
  <c r="AC1086" i="2" a="1"/>
  <c r="AC1086" i="2" s="1"/>
  <c r="AC1087" i="2" a="1"/>
  <c r="AC1087" i="2" s="1"/>
  <c r="AC1088" i="2" a="1"/>
  <c r="AC1088" i="2" s="1"/>
  <c r="AC1089" i="2" a="1"/>
  <c r="AC1089" i="2" s="1"/>
  <c r="AC1090" i="2" a="1"/>
  <c r="AC1090" i="2" s="1"/>
  <c r="AC1091" i="2" a="1"/>
  <c r="AC1091" i="2" s="1"/>
  <c r="AC1092" i="2" a="1"/>
  <c r="AC1092" i="2" s="1"/>
  <c r="AC1093" i="2" a="1"/>
  <c r="AC1093" i="2" s="1"/>
  <c r="AC1094" i="2" a="1"/>
  <c r="AC1094" i="2" s="1"/>
  <c r="AC1095" i="2" a="1"/>
  <c r="AC1095" i="2" s="1"/>
  <c r="AC1096" i="2" a="1"/>
  <c r="AC1096" i="2" s="1"/>
  <c r="AC1097" i="2" a="1"/>
  <c r="AC1097" i="2" s="1"/>
  <c r="AC1098" i="2" a="1"/>
  <c r="AC1098" i="2" s="1"/>
  <c r="AC1099" i="2" a="1"/>
  <c r="AC1099" i="2" s="1"/>
  <c r="AC1100" i="2" a="1"/>
  <c r="AC1100" i="2" s="1"/>
  <c r="AC1101" i="2" a="1"/>
  <c r="AC1101" i="2" s="1"/>
  <c r="AC1102" i="2" a="1"/>
  <c r="AC1102" i="2" s="1"/>
  <c r="AC1103" i="2" a="1"/>
  <c r="AC1103" i="2" s="1"/>
  <c r="AC1104" i="2" a="1"/>
  <c r="AC1104" i="2" s="1"/>
  <c r="AC1105" i="2" a="1"/>
  <c r="AC1105" i="2" s="1"/>
  <c r="AC1106" i="2" a="1"/>
  <c r="AC1106" i="2" s="1"/>
  <c r="AC1107" i="2" a="1"/>
  <c r="AC1107" i="2" s="1"/>
  <c r="AC1108" i="2" a="1"/>
  <c r="AC1108" i="2" s="1"/>
  <c r="AC1109" i="2" a="1"/>
  <c r="AC1109" i="2" s="1"/>
  <c r="AC1110" i="2" a="1"/>
  <c r="AC1110" i="2" s="1"/>
  <c r="AC1111" i="2" a="1"/>
  <c r="AC1111" i="2" s="1"/>
  <c r="AC1112" i="2" a="1"/>
  <c r="AC1112" i="2" s="1"/>
  <c r="AC1113" i="2" a="1"/>
  <c r="AC1113" i="2" s="1"/>
  <c r="AC1114" i="2" a="1"/>
  <c r="AC1114" i="2" s="1"/>
  <c r="AC1115" i="2" a="1"/>
  <c r="AC1115" i="2" s="1"/>
  <c r="AC1116" i="2" a="1"/>
  <c r="AC1116" i="2" s="1"/>
  <c r="AC1117" i="2" a="1"/>
  <c r="AC1117" i="2" s="1"/>
  <c r="AC1118" i="2" a="1"/>
  <c r="AC1118" i="2" s="1"/>
  <c r="AC1119" i="2" a="1"/>
  <c r="AC1119" i="2" s="1"/>
  <c r="AC1120" i="2" a="1"/>
  <c r="AC1120" i="2" s="1"/>
  <c r="AC1121" i="2" a="1"/>
  <c r="AC1121" i="2" s="1"/>
  <c r="AC1122" i="2" a="1"/>
  <c r="AC1122" i="2" s="1"/>
  <c r="AC1123" i="2" a="1"/>
  <c r="AC1123" i="2" s="1"/>
  <c r="AC1124" i="2" a="1"/>
  <c r="AC1124" i="2" s="1"/>
  <c r="AC1125" i="2" a="1"/>
  <c r="AC1125" i="2" s="1"/>
  <c r="AC1126" i="2" a="1"/>
  <c r="AC1126" i="2" s="1"/>
  <c r="AC1127" i="2" a="1"/>
  <c r="AC1127" i="2" s="1"/>
  <c r="AC1128" i="2" a="1"/>
  <c r="AC1128" i="2" s="1"/>
  <c r="AC1129" i="2" a="1"/>
  <c r="AC1129" i="2" s="1"/>
  <c r="AC1130" i="2" a="1"/>
  <c r="AC1130" i="2" s="1"/>
  <c r="AC1131" i="2" a="1"/>
  <c r="AC1131" i="2" s="1"/>
  <c r="AC1132" i="2" a="1"/>
  <c r="AC1132" i="2" s="1"/>
  <c r="AC1133" i="2" a="1"/>
  <c r="AC1133" i="2" s="1"/>
  <c r="AC1134" i="2" a="1"/>
  <c r="AC1134" i="2" s="1"/>
  <c r="AC1135" i="2" a="1"/>
  <c r="AC1135" i="2" s="1"/>
  <c r="AC1136" i="2" a="1"/>
  <c r="AC1136" i="2" s="1"/>
  <c r="AC1137" i="2" a="1"/>
  <c r="AC1137" i="2" s="1"/>
  <c r="AC1138" i="2" a="1"/>
  <c r="AC1138" i="2" s="1"/>
  <c r="AC1139" i="2" a="1"/>
  <c r="AC1139" i="2" s="1"/>
  <c r="AC1140" i="2" a="1"/>
  <c r="AC1140" i="2" s="1"/>
  <c r="AC1141" i="2" a="1"/>
  <c r="AC1141" i="2" s="1"/>
  <c r="AC1142" i="2" a="1"/>
  <c r="AC1142" i="2" s="1"/>
  <c r="AC1143" i="2" a="1"/>
  <c r="AC1143" i="2" s="1"/>
  <c r="AC1144" i="2" a="1"/>
  <c r="AC1144" i="2" s="1"/>
  <c r="AC1145" i="2" a="1"/>
  <c r="AC1145" i="2" s="1"/>
  <c r="AC1146" i="2" a="1"/>
  <c r="AC1146" i="2" s="1"/>
  <c r="AC1147" i="2" a="1"/>
  <c r="AC1147" i="2" s="1"/>
  <c r="AC1148" i="2" a="1"/>
  <c r="AC1148" i="2" s="1"/>
  <c r="AC1149" i="2" a="1"/>
  <c r="AC1149" i="2" s="1"/>
  <c r="AC1150" i="2" a="1"/>
  <c r="AC1150" i="2" s="1"/>
  <c r="AC1151" i="2" a="1"/>
  <c r="AC1151" i="2" s="1"/>
  <c r="AC1152" i="2" a="1"/>
  <c r="AC1152" i="2" s="1"/>
  <c r="AC1153" i="2" a="1"/>
  <c r="AC1153" i="2" s="1"/>
  <c r="AC1154" i="2" a="1"/>
  <c r="AC1154" i="2" s="1"/>
  <c r="AC1155" i="2" a="1"/>
  <c r="AC1155" i="2" s="1"/>
  <c r="AC1156" i="2" a="1"/>
  <c r="AC1156" i="2" s="1"/>
  <c r="AC1157" i="2" a="1"/>
  <c r="AC1157" i="2" s="1"/>
  <c r="AC1158" i="2" a="1"/>
  <c r="AC1158" i="2" s="1"/>
  <c r="AC1159" i="2" a="1"/>
  <c r="AC1159" i="2" s="1"/>
  <c r="AC1160" i="2" a="1"/>
  <c r="AC1160" i="2" s="1"/>
  <c r="AC1161" i="2" a="1"/>
  <c r="AC1161" i="2" s="1"/>
  <c r="AC1162" i="2" a="1"/>
  <c r="AC1162" i="2" s="1"/>
  <c r="AC1163" i="2" a="1"/>
  <c r="AC1163" i="2" s="1"/>
  <c r="AC1164" i="2" a="1"/>
  <c r="AC1164" i="2" s="1"/>
  <c r="AC1165" i="2" a="1"/>
  <c r="AC1165" i="2" s="1"/>
  <c r="AC1166" i="2" a="1"/>
  <c r="AC1166" i="2" s="1"/>
  <c r="AC1167" i="2" a="1"/>
  <c r="AC1167" i="2" s="1"/>
  <c r="AC1168" i="2" a="1"/>
  <c r="AC1168" i="2" s="1"/>
  <c r="AC1169" i="2" a="1"/>
  <c r="AC1169" i="2" s="1"/>
  <c r="AC1170" i="2" a="1"/>
  <c r="AC1170" i="2" s="1"/>
  <c r="AC1171" i="2" a="1"/>
  <c r="AC1171" i="2" s="1"/>
  <c r="AC1172" i="2" a="1"/>
  <c r="AC1172" i="2" s="1"/>
  <c r="AC1173" i="2" a="1"/>
  <c r="AC1173" i="2" s="1"/>
  <c r="AC1174" i="2" a="1"/>
  <c r="AC1174" i="2" s="1"/>
  <c r="AC1175" i="2" a="1"/>
  <c r="AC1175" i="2" s="1"/>
  <c r="AC1176" i="2" a="1"/>
  <c r="AC1176" i="2" s="1"/>
  <c r="AC1177" i="2" a="1"/>
  <c r="AC1177" i="2" s="1"/>
  <c r="AC1178" i="2" a="1"/>
  <c r="AC1178" i="2" s="1"/>
  <c r="AC1179" i="2" a="1"/>
  <c r="AC1179" i="2" s="1"/>
  <c r="AC1180" i="2" a="1"/>
  <c r="AC1180" i="2" s="1"/>
  <c r="AC1181" i="2" a="1"/>
  <c r="AC1181" i="2" s="1"/>
  <c r="AC1182" i="2" a="1"/>
  <c r="AC1182" i="2" s="1"/>
  <c r="AC1183" i="2" a="1"/>
  <c r="AC1183" i="2" s="1"/>
  <c r="AC1184" i="2" a="1"/>
  <c r="AC1184" i="2" s="1"/>
  <c r="AC1185" i="2" a="1"/>
  <c r="AC1185" i="2" s="1"/>
  <c r="AC1186" i="2" a="1"/>
  <c r="AC1186" i="2" s="1"/>
  <c r="AC1187" i="2" a="1"/>
  <c r="AC1187" i="2" s="1"/>
  <c r="AC1188" i="2" a="1"/>
  <c r="AC1188" i="2" s="1"/>
  <c r="AC1189" i="2" a="1"/>
  <c r="AC1189" i="2" s="1"/>
  <c r="AC1190" i="2" a="1"/>
  <c r="AC1190" i="2" s="1"/>
  <c r="AC1191" i="2" a="1"/>
  <c r="AC1191" i="2" s="1"/>
  <c r="AC1192" i="2" a="1"/>
  <c r="AC1192" i="2" s="1"/>
  <c r="AC1193" i="2" a="1"/>
  <c r="AC1193" i="2" s="1"/>
  <c r="AC1194" i="2" a="1"/>
  <c r="AC1194" i="2" s="1"/>
  <c r="AC1195" i="2" a="1"/>
  <c r="AC1195" i="2" s="1"/>
  <c r="AC1196" i="2" a="1"/>
  <c r="AC1196" i="2" s="1"/>
  <c r="AC1197" i="2" a="1"/>
  <c r="AC1197" i="2" s="1"/>
  <c r="AC1198" i="2" a="1"/>
  <c r="AC1198" i="2" s="1"/>
  <c r="AC1199" i="2" a="1"/>
  <c r="AC1199" i="2" s="1"/>
  <c r="AC1200" i="2" a="1"/>
  <c r="AC1200" i="2" s="1"/>
  <c r="AC1201" i="2" a="1"/>
  <c r="AC1201" i="2" s="1"/>
  <c r="AC1202" i="2" a="1"/>
  <c r="AC1202" i="2" s="1"/>
  <c r="AC1203" i="2" a="1"/>
  <c r="AC1203" i="2" s="1"/>
  <c r="AC1204" i="2" a="1"/>
  <c r="AC1204" i="2" s="1"/>
  <c r="AC1205" i="2" a="1"/>
  <c r="AC1205" i="2" s="1"/>
  <c r="AC1206" i="2" a="1"/>
  <c r="AC1206" i="2" s="1"/>
  <c r="AC1207" i="2" a="1"/>
  <c r="AC1207" i="2" s="1"/>
  <c r="AC1208" i="2" a="1"/>
  <c r="AC1208" i="2" s="1"/>
  <c r="AC1209" i="2" a="1"/>
  <c r="AC1209" i="2" s="1"/>
  <c r="AC1210" i="2" a="1"/>
  <c r="AC1210" i="2" s="1"/>
  <c r="AC1211" i="2" a="1"/>
  <c r="AC1211" i="2" s="1"/>
  <c r="AC1212" i="2" a="1"/>
  <c r="AC1212" i="2" s="1"/>
  <c r="AC1213" i="2" a="1"/>
  <c r="AC1213" i="2" s="1"/>
  <c r="AC1214" i="2" a="1"/>
  <c r="AC1214" i="2" s="1"/>
  <c r="AC1215" i="2" a="1"/>
  <c r="AC1215" i="2" s="1"/>
  <c r="AC1216" i="2" a="1"/>
  <c r="AC1216" i="2" s="1"/>
  <c r="AC1217" i="2" a="1"/>
  <c r="AC1217" i="2" s="1"/>
  <c r="AC1218" i="2" a="1"/>
  <c r="AC1218" i="2" s="1"/>
  <c r="AC1219" i="2" a="1"/>
  <c r="AC1219" i="2" s="1"/>
  <c r="AC1220" i="2" a="1"/>
  <c r="AC1220" i="2" s="1"/>
  <c r="AC1221" i="2" a="1"/>
  <c r="AC1221" i="2" s="1"/>
  <c r="AC1222" i="2" a="1"/>
  <c r="AC1222" i="2" s="1"/>
  <c r="AC1223" i="2" a="1"/>
  <c r="AC1223" i="2" s="1"/>
  <c r="AC1224" i="2" a="1"/>
  <c r="AC1224" i="2" s="1"/>
  <c r="AC1225" i="2" a="1"/>
  <c r="AC1225" i="2" s="1"/>
  <c r="AC1226" i="2" a="1"/>
  <c r="AC1226" i="2" s="1"/>
  <c r="AC1227" i="2" a="1"/>
  <c r="AC1227" i="2" s="1"/>
  <c r="AC1228" i="2" a="1"/>
  <c r="AC1228" i="2" s="1"/>
  <c r="AC1229" i="2" a="1"/>
  <c r="AC1229" i="2" s="1"/>
  <c r="AC1230" i="2" a="1"/>
  <c r="AC1230" i="2" s="1"/>
  <c r="AC1231" i="2" a="1"/>
  <c r="AC1231" i="2" s="1"/>
  <c r="AC1232" i="2" a="1"/>
  <c r="AC1232" i="2" s="1"/>
  <c r="AC1233" i="2" a="1"/>
  <c r="AC1233" i="2" s="1"/>
  <c r="AC1234" i="2" a="1"/>
  <c r="AC1234" i="2" s="1"/>
  <c r="AC1235" i="2" a="1"/>
  <c r="AC1235" i="2" s="1"/>
  <c r="AC1236" i="2" a="1"/>
  <c r="AC1236" i="2" s="1"/>
  <c r="AC1237" i="2" a="1"/>
  <c r="AC1237" i="2" s="1"/>
  <c r="AC1238" i="2" a="1"/>
  <c r="AC1238" i="2" s="1"/>
  <c r="AC1239" i="2" a="1"/>
  <c r="AC1239" i="2" s="1"/>
  <c r="AC1240" i="2" a="1"/>
  <c r="AC1240" i="2" s="1"/>
  <c r="AC1241" i="2" a="1"/>
  <c r="AC1241" i="2" s="1"/>
  <c r="AC1242" i="2" a="1"/>
  <c r="AC1242" i="2" s="1"/>
  <c r="AC1243" i="2" a="1"/>
  <c r="AC1243" i="2" s="1"/>
  <c r="AC1244" i="2" a="1"/>
  <c r="AC1244" i="2" s="1"/>
  <c r="AC1245" i="2" a="1"/>
  <c r="AC1245" i="2" s="1"/>
  <c r="AC1246" i="2" a="1"/>
  <c r="AC1246" i="2" s="1"/>
  <c r="AC1247" i="2" a="1"/>
  <c r="AC1247" i="2" s="1"/>
  <c r="AC1248" i="2" a="1"/>
  <c r="AC1248" i="2" s="1"/>
  <c r="AC1249" i="2" a="1"/>
  <c r="AC1249" i="2" s="1"/>
  <c r="AC1250" i="2" a="1"/>
  <c r="AC1250" i="2" s="1"/>
  <c r="AC1251" i="2" a="1"/>
  <c r="AC1251" i="2" s="1"/>
  <c r="AC1252" i="2" a="1"/>
  <c r="AC1252" i="2" s="1"/>
  <c r="AC1253" i="2" a="1"/>
  <c r="AC1253" i="2" s="1"/>
  <c r="AC1254" i="2" a="1"/>
  <c r="AC1254" i="2" s="1"/>
  <c r="AC1255" i="2" a="1"/>
  <c r="AC1255" i="2" s="1"/>
  <c r="AC1256" i="2" a="1"/>
  <c r="AC1256" i="2" s="1"/>
  <c r="AC1257" i="2" a="1"/>
  <c r="AC1257" i="2" s="1"/>
  <c r="AC1258" i="2" a="1"/>
  <c r="AC1258" i="2" s="1"/>
  <c r="AC1259" i="2" a="1"/>
  <c r="AC1259" i="2" s="1"/>
  <c r="AC1260" i="2" a="1"/>
  <c r="AC1260" i="2" s="1"/>
  <c r="AC1261" i="2" a="1"/>
  <c r="AC1261" i="2" s="1"/>
  <c r="AC1262" i="2" a="1"/>
  <c r="AC1262" i="2" s="1"/>
  <c r="AC1263" i="2" a="1"/>
  <c r="AC1263" i="2" s="1"/>
  <c r="AC1264" i="2" a="1"/>
  <c r="AC1264" i="2" s="1"/>
  <c r="AC1265" i="2" a="1"/>
  <c r="AC1265" i="2" s="1"/>
  <c r="AC1266" i="2" a="1"/>
  <c r="AC1266" i="2" s="1"/>
  <c r="AC1267" i="2" a="1"/>
  <c r="AC1267" i="2" s="1"/>
  <c r="AC1268" i="2" a="1"/>
  <c r="AC1268" i="2" s="1"/>
  <c r="AC1269" i="2" a="1"/>
  <c r="AC1269" i="2" s="1"/>
  <c r="AC1270" i="2" a="1"/>
  <c r="AC1270" i="2" s="1"/>
  <c r="AC1271" i="2" a="1"/>
  <c r="AC1271" i="2" s="1"/>
  <c r="AC1272" i="2" a="1"/>
  <c r="AC1272" i="2" s="1"/>
  <c r="AC1273" i="2" a="1"/>
  <c r="AC1273" i="2" s="1"/>
  <c r="AC1274" i="2" a="1"/>
  <c r="AC1274" i="2" s="1"/>
  <c r="AC1275" i="2" a="1"/>
  <c r="AC1275" i="2" s="1"/>
  <c r="AC1276" i="2" a="1"/>
  <c r="AC1276" i="2" s="1"/>
  <c r="AC1277" i="2" a="1"/>
  <c r="AC1277" i="2" s="1"/>
  <c r="AC1278" i="2" a="1"/>
  <c r="AC1278" i="2" s="1"/>
  <c r="AC1279" i="2" a="1"/>
  <c r="AC1279" i="2" s="1"/>
  <c r="AC1280" i="2" a="1"/>
  <c r="AC1280" i="2" s="1"/>
  <c r="AC1281" i="2" a="1"/>
  <c r="AC1281" i="2" s="1"/>
  <c r="AC1282" i="2" a="1"/>
  <c r="AC1282" i="2" s="1"/>
  <c r="AC1283" i="2" a="1"/>
  <c r="AC1283" i="2" s="1"/>
  <c r="AC1284" i="2" a="1"/>
  <c r="AC1284" i="2" s="1"/>
  <c r="AC1285" i="2" a="1"/>
  <c r="AC1285" i="2" s="1"/>
  <c r="AC1286" i="2" a="1"/>
  <c r="AC1286" i="2" s="1"/>
  <c r="AC1287" i="2" a="1"/>
  <c r="AC1287" i="2" s="1"/>
  <c r="AC1288" i="2" a="1"/>
  <c r="AC1288" i="2" s="1"/>
  <c r="AC1289" i="2" a="1"/>
  <c r="AC1289" i="2" s="1"/>
  <c r="AC1290" i="2" a="1"/>
  <c r="AC1290" i="2" s="1"/>
  <c r="AC1291" i="2" a="1"/>
  <c r="AC1291" i="2" s="1"/>
  <c r="AC1292" i="2" a="1"/>
  <c r="AC1292" i="2" s="1"/>
  <c r="AC1293" i="2" a="1"/>
  <c r="AC1293" i="2" s="1"/>
  <c r="AC1294" i="2" a="1"/>
  <c r="AC1294" i="2" s="1"/>
  <c r="AC1295" i="2" a="1"/>
  <c r="AC1295" i="2" s="1"/>
  <c r="AC1296" i="2" a="1"/>
  <c r="AC1296" i="2" s="1"/>
  <c r="AC1297" i="2" a="1"/>
  <c r="AC1297" i="2" s="1"/>
  <c r="AC1298" i="2" a="1"/>
  <c r="AC1298" i="2" s="1"/>
  <c r="AC1299" i="2" a="1"/>
  <c r="AC1299" i="2" s="1"/>
  <c r="AC1300" i="2" a="1"/>
  <c r="AC1300" i="2" s="1"/>
  <c r="AC1301" i="2" a="1"/>
  <c r="AC1301" i="2" s="1"/>
  <c r="AC1302" i="2" a="1"/>
  <c r="AC1302" i="2" s="1"/>
  <c r="AC1303" i="2" a="1"/>
  <c r="AC1303" i="2" s="1"/>
  <c r="AC1304" i="2" a="1"/>
  <c r="AC1304" i="2" s="1"/>
  <c r="AC1305" i="2" a="1"/>
  <c r="AC1305" i="2" s="1"/>
  <c r="AC1306" i="2" a="1"/>
  <c r="AC1306" i="2" s="1"/>
  <c r="AC1307" i="2" a="1"/>
  <c r="AC1307" i="2" s="1"/>
  <c r="AC1308" i="2" a="1"/>
  <c r="AC1308" i="2" s="1"/>
  <c r="AC1309" i="2" a="1"/>
  <c r="AC1309" i="2" s="1"/>
  <c r="AC1310" i="2" a="1"/>
  <c r="AC1310" i="2" s="1"/>
  <c r="AC1311" i="2" a="1"/>
  <c r="AC1311" i="2" s="1"/>
  <c r="AC1312" i="2" a="1"/>
  <c r="AC1312" i="2" s="1"/>
  <c r="AC1313" i="2" a="1"/>
  <c r="AC1313" i="2" s="1"/>
  <c r="AC1314" i="2" a="1"/>
  <c r="AC1314" i="2" s="1"/>
  <c r="AC1315" i="2" a="1"/>
  <c r="AC1315" i="2" s="1"/>
  <c r="AC1316" i="2" a="1"/>
  <c r="AC1316" i="2" s="1"/>
  <c r="AC1317" i="2" a="1"/>
  <c r="AC1317" i="2" s="1"/>
  <c r="AC1318" i="2" a="1"/>
  <c r="AC1318" i="2" s="1"/>
  <c r="AC1319" i="2" a="1"/>
  <c r="AC1319" i="2" s="1"/>
  <c r="AC1320" i="2" a="1"/>
  <c r="AC1320" i="2" s="1"/>
  <c r="AC1321" i="2" a="1"/>
  <c r="AC1321" i="2" s="1"/>
  <c r="AC1322" i="2" a="1"/>
  <c r="AC1322" i="2" s="1"/>
  <c r="AC1323" i="2" a="1"/>
  <c r="AC1323" i="2" s="1"/>
  <c r="AC1324" i="2" a="1"/>
  <c r="AC1324" i="2" s="1"/>
  <c r="AC1325" i="2" a="1"/>
  <c r="AC1325" i="2" s="1"/>
  <c r="AC1326" i="2" a="1"/>
  <c r="AC1326" i="2" s="1"/>
  <c r="AC1327" i="2" a="1"/>
  <c r="AC1327" i="2" s="1"/>
  <c r="AC1328" i="2" a="1"/>
  <c r="AC1328" i="2" s="1"/>
  <c r="AC1329" i="2" a="1"/>
  <c r="AC1329" i="2" s="1"/>
  <c r="AC1330" i="2" a="1"/>
  <c r="AC1330" i="2" s="1"/>
  <c r="AC1331" i="2" a="1"/>
  <c r="AC1331" i="2" s="1"/>
  <c r="AC1332" i="2" a="1"/>
  <c r="AC1332" i="2" s="1"/>
  <c r="AC1333" i="2" a="1"/>
  <c r="AC1333" i="2" s="1"/>
  <c r="AC1334" i="2" a="1"/>
  <c r="AC1334" i="2" s="1"/>
  <c r="AC1335" i="2" a="1"/>
  <c r="AC1335" i="2" s="1"/>
  <c r="AC1336" i="2" a="1"/>
  <c r="AC1336" i="2" s="1"/>
  <c r="AC1337" i="2" a="1"/>
  <c r="AC1337" i="2" s="1"/>
  <c r="AC1338" i="2" a="1"/>
  <c r="AC1338" i="2" s="1"/>
  <c r="AC1339" i="2" a="1"/>
  <c r="AC1339" i="2" s="1"/>
  <c r="AC1340" i="2" a="1"/>
  <c r="AC1340" i="2" s="1"/>
  <c r="AC1341" i="2" a="1"/>
  <c r="AC1341" i="2" s="1"/>
  <c r="AC1342" i="2" a="1"/>
  <c r="AC1342" i="2" s="1"/>
  <c r="AC1343" i="2" a="1"/>
  <c r="AC1343" i="2" s="1"/>
  <c r="AC1344" i="2" a="1"/>
  <c r="AC1344" i="2" s="1"/>
  <c r="AC1345" i="2" a="1"/>
  <c r="AC1345" i="2" s="1"/>
  <c r="AC1346" i="2" a="1"/>
  <c r="AC1346" i="2" s="1"/>
  <c r="AC1347" i="2" a="1"/>
  <c r="AC1347" i="2" s="1"/>
  <c r="AC1348" i="2" a="1"/>
  <c r="AC1348" i="2" s="1"/>
  <c r="AC1349" i="2" a="1"/>
  <c r="AC1349" i="2" s="1"/>
  <c r="AC1350" i="2" a="1"/>
  <c r="AC1350" i="2" s="1"/>
  <c r="AC1351" i="2" a="1"/>
  <c r="AC1351" i="2" s="1"/>
  <c r="AC1352" i="2" a="1"/>
  <c r="AC1352" i="2" s="1"/>
  <c r="AC1353" i="2" a="1"/>
  <c r="AC1353" i="2" s="1"/>
  <c r="AC1354" i="2" a="1"/>
  <c r="AC1354" i="2" s="1"/>
  <c r="AC1355" i="2" a="1"/>
  <c r="AC1355" i="2" s="1"/>
  <c r="AC1356" i="2" a="1"/>
  <c r="AC1356" i="2" s="1"/>
  <c r="AC1357" i="2" a="1"/>
  <c r="AC1357" i="2" s="1"/>
  <c r="AC1358" i="2" a="1"/>
  <c r="AC1358" i="2" s="1"/>
  <c r="AC1359" i="2" a="1"/>
  <c r="AC1359" i="2" s="1"/>
  <c r="AC1360" i="2" a="1"/>
  <c r="AC1360" i="2" s="1"/>
  <c r="AC1361" i="2" a="1"/>
  <c r="AC1361" i="2" s="1"/>
  <c r="AC1362" i="2" a="1"/>
  <c r="AC1362" i="2" s="1"/>
  <c r="AC1363" i="2" a="1"/>
  <c r="AC1363" i="2" s="1"/>
  <c r="AC1364" i="2" a="1"/>
  <c r="AC1364" i="2" s="1"/>
  <c r="AC1365" i="2" a="1"/>
  <c r="AC1365" i="2" s="1"/>
  <c r="AC1366" i="2" a="1"/>
  <c r="AC1366" i="2" s="1"/>
  <c r="AC1367" i="2" a="1"/>
  <c r="AC1367" i="2" s="1"/>
  <c r="AC1368" i="2" a="1"/>
  <c r="AC1368" i="2" s="1"/>
  <c r="AC1369" i="2" a="1"/>
  <c r="AC1369" i="2" s="1"/>
  <c r="AC1370" i="2" a="1"/>
  <c r="AC1370" i="2" s="1"/>
  <c r="AC1371" i="2" a="1"/>
  <c r="AC1371" i="2" s="1"/>
  <c r="AC1372" i="2" a="1"/>
  <c r="AC1372" i="2" s="1"/>
  <c r="AC1373" i="2" a="1"/>
  <c r="AC1373" i="2" s="1"/>
  <c r="AC1374" i="2" a="1"/>
  <c r="AC1374" i="2" s="1"/>
  <c r="AC1375" i="2" a="1"/>
  <c r="AC1375" i="2" s="1"/>
  <c r="AC1376" i="2" a="1"/>
  <c r="AC1376" i="2" s="1"/>
  <c r="AC1377" i="2" a="1"/>
  <c r="AC1377" i="2" s="1"/>
  <c r="AC1378" i="2" a="1"/>
  <c r="AC1378" i="2" s="1"/>
  <c r="AC1379" i="2" a="1"/>
  <c r="AC1379" i="2" s="1"/>
  <c r="AC1380" i="2" a="1"/>
  <c r="AC1380" i="2" s="1"/>
  <c r="AC1381" i="2" a="1"/>
  <c r="AC1381" i="2" s="1"/>
  <c r="AC1382" i="2" a="1"/>
  <c r="AC1382" i="2" s="1"/>
  <c r="AC1383" i="2" a="1"/>
  <c r="AC1383" i="2" s="1"/>
  <c r="AC1384" i="2" a="1"/>
  <c r="AC1384" i="2" s="1"/>
  <c r="AC1385" i="2" a="1"/>
  <c r="AC1385" i="2" s="1"/>
  <c r="AC1386" i="2" a="1"/>
  <c r="AC1386" i="2" s="1"/>
  <c r="AC1387" i="2" a="1"/>
  <c r="AC1387" i="2" s="1"/>
  <c r="AC1388" i="2" a="1"/>
  <c r="AC1388" i="2" s="1"/>
  <c r="AC1389" i="2" a="1"/>
  <c r="AC1389" i="2" s="1"/>
  <c r="AC1390" i="2" a="1"/>
  <c r="AC1390" i="2" s="1"/>
  <c r="AC1391" i="2" a="1"/>
  <c r="AC1391" i="2" s="1"/>
  <c r="AC1392" i="2" a="1"/>
  <c r="AC1392" i="2" s="1"/>
  <c r="AC1393" i="2" a="1"/>
  <c r="AC1393" i="2" s="1"/>
  <c r="AC1394" i="2" a="1"/>
  <c r="AC1394" i="2" s="1"/>
  <c r="AC1395" i="2" a="1"/>
  <c r="AC1395" i="2" s="1"/>
  <c r="AC1396" i="2" a="1"/>
  <c r="AC1396" i="2" s="1"/>
  <c r="AC1397" i="2" a="1"/>
  <c r="AC1397" i="2" s="1"/>
  <c r="AC1398" i="2" a="1"/>
  <c r="AC1398" i="2" s="1"/>
  <c r="AC1399" i="2" a="1"/>
  <c r="AC1399" i="2" s="1"/>
  <c r="AC1400" i="2" a="1"/>
  <c r="AC1400" i="2" s="1"/>
  <c r="AC1401" i="2" a="1"/>
  <c r="AC1401" i="2" s="1"/>
  <c r="AC1402" i="2" a="1"/>
  <c r="AC1402" i="2" s="1"/>
  <c r="AC1403" i="2" a="1"/>
  <c r="AC1403" i="2" s="1"/>
  <c r="AC1404" i="2" a="1"/>
  <c r="AC1404" i="2" s="1"/>
  <c r="AC1405" i="2" a="1"/>
  <c r="AC1405" i="2" s="1"/>
  <c r="AC1406" i="2" a="1"/>
  <c r="AC1406" i="2" s="1"/>
  <c r="AC1407" i="2" a="1"/>
  <c r="AC1407" i="2" s="1"/>
  <c r="AC1408" i="2" a="1"/>
  <c r="AC1408" i="2" s="1"/>
  <c r="AC1409" i="2" a="1"/>
  <c r="AC1409" i="2" s="1"/>
  <c r="AC1410" i="2" a="1"/>
  <c r="AC1410" i="2" s="1"/>
  <c r="AC1411" i="2" a="1"/>
  <c r="AC1411" i="2" s="1"/>
  <c r="AC1412" i="2" a="1"/>
  <c r="AC1412" i="2" s="1"/>
  <c r="AC1413" i="2" a="1"/>
  <c r="AC1413" i="2" s="1"/>
  <c r="AC1414" i="2" a="1"/>
  <c r="AC1414" i="2" s="1"/>
  <c r="AC1415" i="2" a="1"/>
  <c r="AC1415" i="2" s="1"/>
  <c r="AC1416" i="2" a="1"/>
  <c r="AC1416" i="2" s="1"/>
  <c r="AC1417" i="2" a="1"/>
  <c r="AC1417" i="2" s="1"/>
  <c r="AC1418" i="2" a="1"/>
  <c r="AC1418" i="2" s="1"/>
  <c r="AC1419" i="2" a="1"/>
  <c r="AC1419" i="2" s="1"/>
  <c r="AC1420" i="2" a="1"/>
  <c r="AC1420" i="2" s="1"/>
  <c r="AC1421" i="2" a="1"/>
  <c r="AC1421" i="2" s="1"/>
  <c r="AC1422" i="2" a="1"/>
  <c r="AC1422" i="2" s="1"/>
  <c r="AC1423" i="2" a="1"/>
  <c r="AC1423" i="2" s="1"/>
  <c r="AC1424" i="2" a="1"/>
  <c r="AC1424" i="2" s="1"/>
  <c r="AC1425" i="2" a="1"/>
  <c r="AC1425" i="2" s="1"/>
  <c r="AC1426" i="2" a="1"/>
  <c r="AC1426" i="2" s="1"/>
  <c r="AC1427" i="2" a="1"/>
  <c r="AC1427" i="2" s="1"/>
  <c r="AC1428" i="2" a="1"/>
  <c r="AC1428" i="2" s="1"/>
  <c r="AC1429" i="2" a="1"/>
  <c r="AC1429" i="2" s="1"/>
  <c r="AC1430" i="2" a="1"/>
  <c r="AC1430" i="2" s="1"/>
  <c r="AC1431" i="2" a="1"/>
  <c r="AC1431" i="2" s="1"/>
  <c r="AC1432" i="2" a="1"/>
  <c r="AC1432" i="2" s="1"/>
  <c r="AC1433" i="2" a="1"/>
  <c r="AC1433" i="2" s="1"/>
  <c r="AC1434" i="2" a="1"/>
  <c r="AC1434" i="2" s="1"/>
  <c r="AC1435" i="2" a="1"/>
  <c r="AC1435" i="2" s="1"/>
  <c r="AC1436" i="2" a="1"/>
  <c r="AC1436" i="2" s="1"/>
  <c r="AC1437" i="2" a="1"/>
  <c r="AC1437" i="2" s="1"/>
  <c r="AC1438" i="2" a="1"/>
  <c r="AC1438" i="2" s="1"/>
  <c r="AC1439" i="2" a="1"/>
  <c r="AC1439" i="2" s="1"/>
  <c r="AC1440" i="2" a="1"/>
  <c r="AC1440" i="2" s="1"/>
  <c r="AC1441" i="2" a="1"/>
  <c r="AC1441" i="2" s="1"/>
  <c r="AC1442" i="2" a="1"/>
  <c r="AC1442" i="2" s="1"/>
  <c r="AC1443" i="2" a="1"/>
  <c r="AC1443" i="2" s="1"/>
  <c r="AC1444" i="2" a="1"/>
  <c r="AC1444" i="2" s="1"/>
  <c r="AC1445" i="2" a="1"/>
  <c r="AC1445" i="2" s="1"/>
  <c r="AC1446" i="2" a="1"/>
  <c r="AC1446" i="2" s="1"/>
  <c r="AC1447" i="2" a="1"/>
  <c r="AC1447" i="2" s="1"/>
  <c r="AC1448" i="2" a="1"/>
  <c r="AC1448" i="2" s="1"/>
  <c r="AC1449" i="2" a="1"/>
  <c r="AC1449" i="2" s="1"/>
  <c r="AC1450" i="2" a="1"/>
  <c r="AC1450" i="2" s="1"/>
  <c r="AC1451" i="2" a="1"/>
  <c r="AC1451" i="2" s="1"/>
  <c r="AC1452" i="2" a="1"/>
  <c r="AC1452" i="2" s="1"/>
  <c r="AC1453" i="2" a="1"/>
  <c r="AC1453" i="2" s="1"/>
  <c r="AC1454" i="2" a="1"/>
  <c r="AC1454" i="2" s="1"/>
  <c r="AC1455" i="2" a="1"/>
  <c r="AC1455" i="2" s="1"/>
  <c r="AC1456" i="2" a="1"/>
  <c r="AC1456" i="2" s="1"/>
  <c r="AC1457" i="2" a="1"/>
  <c r="AC1457" i="2" s="1"/>
  <c r="AC1458" i="2" a="1"/>
  <c r="AC1458" i="2" s="1"/>
  <c r="AC1459" i="2" a="1"/>
  <c r="AC1459" i="2" s="1"/>
  <c r="AC1460" i="2" a="1"/>
  <c r="AC1460" i="2" s="1"/>
  <c r="AC1461" i="2" a="1"/>
  <c r="AC1461" i="2" s="1"/>
  <c r="AC1462" i="2" a="1"/>
  <c r="AC1462" i="2" s="1"/>
  <c r="AC1463" i="2" a="1"/>
  <c r="AC1463" i="2" s="1"/>
  <c r="AC1464" i="2" a="1"/>
  <c r="AC1464" i="2" s="1"/>
  <c r="AC1465" i="2" a="1"/>
  <c r="AC1465" i="2" s="1"/>
  <c r="AC1466" i="2" a="1"/>
  <c r="AC1466" i="2" s="1"/>
  <c r="AC1467" i="2" a="1"/>
  <c r="AC1467" i="2" s="1"/>
  <c r="AC1468" i="2" a="1"/>
  <c r="AC1468" i="2" s="1"/>
  <c r="AC1469" i="2" a="1"/>
  <c r="AC1469" i="2" s="1"/>
  <c r="AC1470" i="2" a="1"/>
  <c r="AC1470" i="2" s="1"/>
  <c r="AC1471" i="2" a="1"/>
  <c r="AC1471" i="2" s="1"/>
  <c r="AC1472" i="2" a="1"/>
  <c r="AC1472" i="2" s="1"/>
  <c r="AC1473" i="2" a="1"/>
  <c r="AC1473" i="2" s="1"/>
  <c r="AC1474" i="2" a="1"/>
  <c r="AC1474" i="2" s="1"/>
  <c r="AC1475" i="2" a="1"/>
  <c r="AC1475" i="2" s="1"/>
  <c r="AC1476" i="2" a="1"/>
  <c r="AC1476" i="2" s="1"/>
  <c r="AC1477" i="2" a="1"/>
  <c r="AC1477" i="2" s="1"/>
  <c r="AC1478" i="2" a="1"/>
  <c r="AC1478" i="2" s="1"/>
  <c r="AC1479" i="2" a="1"/>
  <c r="AC1479" i="2" s="1"/>
  <c r="AC1480" i="2" a="1"/>
  <c r="AC1480" i="2" s="1"/>
  <c r="AC1481" i="2" a="1"/>
  <c r="AC1481" i="2" s="1"/>
  <c r="AC1482" i="2" a="1"/>
  <c r="AC1482" i="2" s="1"/>
  <c r="AC1483" i="2" a="1"/>
  <c r="AC1483" i="2" s="1"/>
  <c r="AC1484" i="2" a="1"/>
  <c r="AC1484" i="2" s="1"/>
  <c r="AC1485" i="2" a="1"/>
  <c r="AC1485" i="2" s="1"/>
  <c r="AC1486" i="2" a="1"/>
  <c r="AC1486" i="2" s="1"/>
  <c r="AC1487" i="2" a="1"/>
  <c r="AC1487" i="2" s="1"/>
  <c r="AC1488" i="2" a="1"/>
  <c r="AC1488" i="2" s="1"/>
  <c r="AC1489" i="2" a="1"/>
  <c r="AC1489" i="2" s="1"/>
  <c r="AC1490" i="2" a="1"/>
  <c r="AC1490" i="2" s="1"/>
  <c r="AC1491" i="2" a="1"/>
  <c r="AC1491" i="2" s="1"/>
  <c r="AC1492" i="2" a="1"/>
  <c r="AC1492" i="2" s="1"/>
  <c r="AC1493" i="2" a="1"/>
  <c r="AC1493" i="2" s="1"/>
  <c r="AC1494" i="2" a="1"/>
  <c r="AC1494" i="2" s="1"/>
  <c r="AC1495" i="2" a="1"/>
  <c r="AC1495" i="2" s="1"/>
  <c r="AC1496" i="2" a="1"/>
  <c r="AC1496" i="2" s="1"/>
  <c r="AC1497" i="2" a="1"/>
  <c r="AC1497" i="2" s="1"/>
  <c r="AC1498" i="2" a="1"/>
  <c r="AC1498" i="2" s="1"/>
  <c r="AC1499" i="2" a="1"/>
  <c r="AC1499" i="2" s="1"/>
  <c r="AC1500" i="2" a="1"/>
  <c r="AC1500" i="2" s="1"/>
  <c r="AC1501" i="2" a="1"/>
  <c r="AC1501" i="2" s="1"/>
  <c r="AC1502" i="2" a="1"/>
  <c r="AC1502" i="2" s="1"/>
  <c r="AC1503" i="2" a="1"/>
  <c r="AC1503" i="2" s="1"/>
  <c r="AC1504" i="2" a="1"/>
  <c r="AC1504" i="2" s="1"/>
  <c r="AC1505" i="2" a="1"/>
  <c r="AC1505" i="2" s="1"/>
  <c r="AC1506" i="2" a="1"/>
  <c r="AC1506" i="2" s="1"/>
  <c r="AC1507" i="2" a="1"/>
  <c r="AC1507" i="2" s="1"/>
  <c r="AC1508" i="2" a="1"/>
  <c r="AC1508" i="2" s="1"/>
  <c r="AC1509" i="2" a="1"/>
  <c r="AC1509" i="2" s="1"/>
  <c r="AC1510" i="2" a="1"/>
  <c r="AC1510" i="2" s="1"/>
  <c r="AC1511" i="2" a="1"/>
  <c r="AC1511" i="2" s="1"/>
  <c r="AC1512" i="2" a="1"/>
  <c r="AC1512" i="2" s="1"/>
  <c r="AC1513" i="2" a="1"/>
  <c r="AC1513" i="2" s="1"/>
  <c r="AC1514" i="2" a="1"/>
  <c r="AC1514" i="2" s="1"/>
  <c r="AC1515" i="2" a="1"/>
  <c r="AC1515" i="2" s="1"/>
  <c r="AC1516" i="2" a="1"/>
  <c r="AC1516" i="2" s="1"/>
  <c r="AC1517" i="2" a="1"/>
  <c r="AC1517" i="2" s="1"/>
  <c r="AC1518" i="2" a="1"/>
  <c r="AC1518" i="2" s="1"/>
  <c r="AC1519" i="2" a="1"/>
  <c r="AC1519" i="2" s="1"/>
  <c r="AC1520" i="2" a="1"/>
  <c r="AC1520" i="2" s="1"/>
  <c r="AC1521" i="2" a="1"/>
  <c r="AC1521" i="2" s="1"/>
  <c r="AC1522" i="2" a="1"/>
  <c r="AC1522" i="2" s="1"/>
  <c r="AC1523" i="2" a="1"/>
  <c r="AC1523" i="2" s="1"/>
  <c r="AC1524" i="2" a="1"/>
  <c r="AC1524" i="2" s="1"/>
  <c r="AC1525" i="2" a="1"/>
  <c r="AC1525" i="2" s="1"/>
  <c r="AC1526" i="2" a="1"/>
  <c r="AC1526" i="2" s="1"/>
  <c r="R2" i="2" a="1"/>
  <c r="R2" i="2" s="1"/>
  <c r="Y3" i="2" a="1"/>
  <c r="Y3" i="2" s="1"/>
  <c r="Y4" i="2" a="1"/>
  <c r="Y4" i="2" s="1"/>
  <c r="Y5" i="2" a="1"/>
  <c r="Y5" i="2" s="1"/>
  <c r="Y6" i="2" a="1"/>
  <c r="Y6" i="2" s="1"/>
  <c r="Y7" i="2" a="1"/>
  <c r="Y7" i="2" s="1"/>
  <c r="Y8" i="2" a="1"/>
  <c r="Y8" i="2" s="1"/>
  <c r="Y9" i="2" a="1"/>
  <c r="Y9" i="2" s="1"/>
  <c r="Y10" i="2" a="1"/>
  <c r="Y10" i="2" s="1"/>
  <c r="Y11" i="2" a="1"/>
  <c r="Y11" i="2" s="1"/>
  <c r="Y12" i="2" a="1"/>
  <c r="Y12" i="2" s="1"/>
  <c r="Y13" i="2" a="1"/>
  <c r="Y13" i="2" s="1"/>
  <c r="Y14" i="2" a="1"/>
  <c r="Y14" i="2" s="1"/>
  <c r="Y15" i="2" a="1"/>
  <c r="Y15" i="2" s="1"/>
  <c r="Y16" i="2" a="1"/>
  <c r="Y16" i="2" s="1"/>
  <c r="Y17" i="2" a="1"/>
  <c r="Y17" i="2" s="1"/>
  <c r="Y18" i="2" a="1"/>
  <c r="Y18" i="2" s="1"/>
  <c r="Y19" i="2" a="1"/>
  <c r="Y19" i="2" s="1"/>
  <c r="Y20" i="2" a="1"/>
  <c r="Y20" i="2" s="1"/>
  <c r="Y21" i="2" a="1"/>
  <c r="Y21" i="2" s="1"/>
  <c r="Y22" i="2" a="1"/>
  <c r="Y22" i="2" s="1"/>
  <c r="Y23" i="2" a="1"/>
  <c r="Y23" i="2" s="1"/>
  <c r="Y24" i="2" a="1"/>
  <c r="Y24" i="2" s="1"/>
  <c r="Y25" i="2" a="1"/>
  <c r="Y25" i="2" s="1"/>
  <c r="Y26" i="2" a="1"/>
  <c r="Y26" i="2" s="1"/>
  <c r="Y27" i="2" a="1"/>
  <c r="Y27" i="2" s="1"/>
  <c r="Y28" i="2" a="1"/>
  <c r="Y28" i="2" s="1"/>
  <c r="Y29" i="2" a="1"/>
  <c r="Y29" i="2" s="1"/>
  <c r="Y30" i="2" a="1"/>
  <c r="Y30" i="2" s="1"/>
  <c r="Y31" i="2" a="1"/>
  <c r="Y31" i="2" s="1"/>
  <c r="Y32" i="2" a="1"/>
  <c r="Y32" i="2" s="1"/>
  <c r="Y33" i="2" a="1"/>
  <c r="Y33" i="2" s="1"/>
  <c r="Y34" i="2" a="1"/>
  <c r="Y34" i="2" s="1"/>
  <c r="Y35" i="2" a="1"/>
  <c r="Y35" i="2" s="1"/>
  <c r="Y36" i="2" a="1"/>
  <c r="Y36" i="2" s="1"/>
  <c r="Y37" i="2" a="1"/>
  <c r="Y37" i="2" s="1"/>
  <c r="Y38" i="2" a="1"/>
  <c r="Y38" i="2" s="1"/>
  <c r="Y39" i="2" a="1"/>
  <c r="Y39" i="2" s="1"/>
  <c r="Y40" i="2" a="1"/>
  <c r="Y40" i="2" s="1"/>
  <c r="Y41" i="2" a="1"/>
  <c r="Y41" i="2" s="1"/>
  <c r="Y42" i="2" a="1"/>
  <c r="Y42" i="2" s="1"/>
  <c r="Y43" i="2" a="1"/>
  <c r="Y43" i="2" s="1"/>
  <c r="Y44" i="2" a="1"/>
  <c r="Y44" i="2" s="1"/>
  <c r="Y45" i="2" a="1"/>
  <c r="Y45" i="2" s="1"/>
  <c r="Y46" i="2" a="1"/>
  <c r="Y46" i="2" s="1"/>
  <c r="Y47" i="2" a="1"/>
  <c r="Y47" i="2" s="1"/>
  <c r="Y48" i="2" a="1"/>
  <c r="Y48" i="2" s="1"/>
  <c r="Y49" i="2" a="1"/>
  <c r="Y49" i="2" s="1"/>
  <c r="Y50" i="2" a="1"/>
  <c r="Y50" i="2" s="1"/>
  <c r="Y51" i="2" a="1"/>
  <c r="Y51" i="2" s="1"/>
  <c r="Y52" i="2" a="1"/>
  <c r="Y52" i="2" s="1"/>
  <c r="Y53" i="2" a="1"/>
  <c r="Y53" i="2" s="1"/>
  <c r="Y54" i="2" a="1"/>
  <c r="Y54" i="2" s="1"/>
  <c r="Y55" i="2" a="1"/>
  <c r="Y55" i="2" s="1"/>
  <c r="Y56" i="2" a="1"/>
  <c r="Y56" i="2" s="1"/>
  <c r="Y57" i="2" a="1"/>
  <c r="Y57" i="2" s="1"/>
  <c r="Y58" i="2" a="1"/>
  <c r="Y58" i="2" s="1"/>
  <c r="Y59" i="2" a="1"/>
  <c r="Y59" i="2" s="1"/>
  <c r="Y60" i="2" a="1"/>
  <c r="Y60" i="2" s="1"/>
  <c r="Y61" i="2" a="1"/>
  <c r="Y61" i="2" s="1"/>
  <c r="Y62" i="2" a="1"/>
  <c r="Y62" i="2" s="1"/>
  <c r="Y63" i="2" a="1"/>
  <c r="Y63" i="2" s="1"/>
  <c r="Y64" i="2" a="1"/>
  <c r="Y64" i="2" s="1"/>
  <c r="Y65" i="2" a="1"/>
  <c r="Y65" i="2" s="1"/>
  <c r="Y66" i="2" a="1"/>
  <c r="Y66" i="2" s="1"/>
  <c r="Y67" i="2" a="1"/>
  <c r="Y67" i="2" s="1"/>
  <c r="Y68" i="2" a="1"/>
  <c r="Y68" i="2" s="1"/>
  <c r="Y69" i="2" a="1"/>
  <c r="Y69" i="2" s="1"/>
  <c r="Y70" i="2" a="1"/>
  <c r="Y70" i="2" s="1"/>
  <c r="Y71" i="2" a="1"/>
  <c r="Y71" i="2" s="1"/>
  <c r="Y72" i="2" a="1"/>
  <c r="Y72" i="2" s="1"/>
  <c r="Y73" i="2" a="1"/>
  <c r="Y73" i="2" s="1"/>
  <c r="Y74" i="2" a="1"/>
  <c r="Y74" i="2" s="1"/>
  <c r="Y75" i="2" a="1"/>
  <c r="Y75" i="2" s="1"/>
  <c r="Y76" i="2" a="1"/>
  <c r="Y76" i="2" s="1"/>
  <c r="Y77" i="2" a="1"/>
  <c r="Y77" i="2" s="1"/>
  <c r="Y78" i="2" a="1"/>
  <c r="Y78" i="2" s="1"/>
  <c r="Y79" i="2" a="1"/>
  <c r="Y79" i="2" s="1"/>
  <c r="Y80" i="2" a="1"/>
  <c r="Y80" i="2" s="1"/>
  <c r="Y81" i="2" a="1"/>
  <c r="Y81" i="2" s="1"/>
  <c r="Y82" i="2" a="1"/>
  <c r="Y82" i="2" s="1"/>
  <c r="Y83" i="2" a="1"/>
  <c r="Y83" i="2" s="1"/>
  <c r="Y84" i="2" a="1"/>
  <c r="Y84" i="2" s="1"/>
  <c r="Y85" i="2" a="1"/>
  <c r="Y85" i="2" s="1"/>
  <c r="Y86" i="2" a="1"/>
  <c r="Y86" i="2" s="1"/>
  <c r="Y87" i="2" a="1"/>
  <c r="Y87" i="2" s="1"/>
  <c r="Y88" i="2" a="1"/>
  <c r="Y88" i="2" s="1"/>
  <c r="Y89" i="2" a="1"/>
  <c r="Y89" i="2" s="1"/>
  <c r="Y90" i="2" a="1"/>
  <c r="Y90" i="2" s="1"/>
  <c r="Y91" i="2" a="1"/>
  <c r="Y91" i="2" s="1"/>
  <c r="Y92" i="2" a="1"/>
  <c r="Y92" i="2" s="1"/>
  <c r="Y93" i="2" a="1"/>
  <c r="Y93" i="2" s="1"/>
  <c r="Y94" i="2" a="1"/>
  <c r="Y94" i="2" s="1"/>
  <c r="Y95" i="2" a="1"/>
  <c r="Y95" i="2" s="1"/>
  <c r="Y96" i="2" a="1"/>
  <c r="Y96" i="2" s="1"/>
  <c r="Y97" i="2" a="1"/>
  <c r="Y97" i="2" s="1"/>
  <c r="Y98" i="2" a="1"/>
  <c r="Y98" i="2" s="1"/>
  <c r="Y99" i="2" a="1"/>
  <c r="Y99" i="2" s="1"/>
  <c r="Y100" i="2" a="1"/>
  <c r="Y100" i="2" s="1"/>
  <c r="Y101" i="2" a="1"/>
  <c r="Y101" i="2" s="1"/>
  <c r="Y102" i="2" a="1"/>
  <c r="Y102" i="2" s="1"/>
  <c r="Y103" i="2" a="1"/>
  <c r="Y103" i="2" s="1"/>
  <c r="Y104" i="2" a="1"/>
  <c r="Y104" i="2" s="1"/>
  <c r="Y105" i="2" a="1"/>
  <c r="Y105" i="2" s="1"/>
  <c r="Y106" i="2" a="1"/>
  <c r="Y106" i="2" s="1"/>
  <c r="Y107" i="2" a="1"/>
  <c r="Y107" i="2" s="1"/>
  <c r="Y108" i="2" a="1"/>
  <c r="Y108" i="2" s="1"/>
  <c r="Y109" i="2" a="1"/>
  <c r="Y109" i="2" s="1"/>
  <c r="Y110" i="2" a="1"/>
  <c r="Y110" i="2" s="1"/>
  <c r="Y111" i="2" a="1"/>
  <c r="Y111" i="2" s="1"/>
  <c r="Y112" i="2" a="1"/>
  <c r="Y112" i="2" s="1"/>
  <c r="Y113" i="2" a="1"/>
  <c r="Y113" i="2" s="1"/>
  <c r="Y114" i="2" a="1"/>
  <c r="Y114" i="2" s="1"/>
  <c r="Y115" i="2" a="1"/>
  <c r="Y115" i="2" s="1"/>
  <c r="Y116" i="2" a="1"/>
  <c r="Y116" i="2" s="1"/>
  <c r="Y117" i="2" a="1"/>
  <c r="Y117" i="2" s="1"/>
  <c r="Y118" i="2" a="1"/>
  <c r="Y118" i="2" s="1"/>
  <c r="Y119" i="2" a="1"/>
  <c r="Y119" i="2" s="1"/>
  <c r="Y120" i="2" a="1"/>
  <c r="Y120" i="2" s="1"/>
  <c r="Y121" i="2" a="1"/>
  <c r="Y121" i="2" s="1"/>
  <c r="Y122" i="2" a="1"/>
  <c r="Y122" i="2" s="1"/>
  <c r="Y123" i="2" a="1"/>
  <c r="Y123" i="2" s="1"/>
  <c r="Y124" i="2" a="1"/>
  <c r="Y124" i="2" s="1"/>
  <c r="Y125" i="2" a="1"/>
  <c r="Y125" i="2" s="1"/>
  <c r="Y126" i="2" a="1"/>
  <c r="Y126" i="2" s="1"/>
  <c r="Y127" i="2" a="1"/>
  <c r="Y127" i="2" s="1"/>
  <c r="Y128" i="2" a="1"/>
  <c r="Y128" i="2" s="1"/>
  <c r="Y129" i="2" a="1"/>
  <c r="Y129" i="2" s="1"/>
  <c r="Y130" i="2" a="1"/>
  <c r="Y130" i="2" s="1"/>
  <c r="Y131" i="2" a="1"/>
  <c r="Y131" i="2" s="1"/>
  <c r="Y132" i="2" a="1"/>
  <c r="Y132" i="2" s="1"/>
  <c r="Y133" i="2" a="1"/>
  <c r="Y133" i="2" s="1"/>
  <c r="Y134" i="2" a="1"/>
  <c r="Y134" i="2" s="1"/>
  <c r="Y135" i="2" a="1"/>
  <c r="Y135" i="2" s="1"/>
  <c r="Y136" i="2" a="1"/>
  <c r="Y136" i="2" s="1"/>
  <c r="Y137" i="2" a="1"/>
  <c r="Y137" i="2" s="1"/>
  <c r="Y138" i="2" a="1"/>
  <c r="Y138" i="2" s="1"/>
  <c r="Y139" i="2" a="1"/>
  <c r="Y139" i="2" s="1"/>
  <c r="Y140" i="2" a="1"/>
  <c r="Y140" i="2" s="1"/>
  <c r="Y141" i="2" a="1"/>
  <c r="Y141" i="2" s="1"/>
  <c r="Y142" i="2" a="1"/>
  <c r="Y142" i="2" s="1"/>
  <c r="Y143" i="2" a="1"/>
  <c r="Y143" i="2" s="1"/>
  <c r="Y144" i="2" a="1"/>
  <c r="Y144" i="2" s="1"/>
  <c r="Y145" i="2" a="1"/>
  <c r="Y145" i="2" s="1"/>
  <c r="Y146" i="2" a="1"/>
  <c r="Y146" i="2" s="1"/>
  <c r="Y147" i="2" a="1"/>
  <c r="Y147" i="2" s="1"/>
  <c r="Y148" i="2" a="1"/>
  <c r="Y148" i="2" s="1"/>
  <c r="Y149" i="2" a="1"/>
  <c r="Y149" i="2" s="1"/>
  <c r="Y150" i="2" a="1"/>
  <c r="Y150" i="2" s="1"/>
  <c r="Y151" i="2" a="1"/>
  <c r="Y151" i="2" s="1"/>
  <c r="Y152" i="2" a="1"/>
  <c r="Y152" i="2" s="1"/>
  <c r="Y153" i="2" a="1"/>
  <c r="Y153" i="2" s="1"/>
  <c r="Y154" i="2" a="1"/>
  <c r="Y154" i="2" s="1"/>
  <c r="Y155" i="2" a="1"/>
  <c r="Y155" i="2" s="1"/>
  <c r="Y156" i="2" a="1"/>
  <c r="Y156" i="2" s="1"/>
  <c r="Y157" i="2" a="1"/>
  <c r="Y157" i="2" s="1"/>
  <c r="Y158" i="2" a="1"/>
  <c r="Y158" i="2" s="1"/>
  <c r="Y159" i="2" a="1"/>
  <c r="Y159" i="2" s="1"/>
  <c r="Y160" i="2" a="1"/>
  <c r="Y160" i="2" s="1"/>
  <c r="Y161" i="2" a="1"/>
  <c r="Y161" i="2" s="1"/>
  <c r="Y162" i="2" a="1"/>
  <c r="Y162" i="2" s="1"/>
  <c r="Y163" i="2" a="1"/>
  <c r="Y163" i="2" s="1"/>
  <c r="Y164" i="2" a="1"/>
  <c r="Y164" i="2" s="1"/>
  <c r="Y165" i="2" a="1"/>
  <c r="Y165" i="2" s="1"/>
  <c r="Y166" i="2" a="1"/>
  <c r="Y166" i="2" s="1"/>
  <c r="Y167" i="2" a="1"/>
  <c r="Y167" i="2" s="1"/>
  <c r="Y168" i="2" a="1"/>
  <c r="Y168" i="2" s="1"/>
  <c r="Y169" i="2" a="1"/>
  <c r="Y169" i="2" s="1"/>
  <c r="Y170" i="2" a="1"/>
  <c r="Y170" i="2" s="1"/>
  <c r="Y171" i="2" a="1"/>
  <c r="Y171" i="2" s="1"/>
  <c r="Y172" i="2" a="1"/>
  <c r="Y172" i="2" s="1"/>
  <c r="Y173" i="2" a="1"/>
  <c r="Y173" i="2" s="1"/>
  <c r="Y174" i="2" a="1"/>
  <c r="Y174" i="2" s="1"/>
  <c r="Y175" i="2" a="1"/>
  <c r="Y175" i="2" s="1"/>
  <c r="Y176" i="2" a="1"/>
  <c r="Y176" i="2" s="1"/>
  <c r="Y177" i="2" a="1"/>
  <c r="Y177" i="2" s="1"/>
  <c r="Y178" i="2" a="1"/>
  <c r="Y178" i="2" s="1"/>
  <c r="Y179" i="2" a="1"/>
  <c r="Y179" i="2" s="1"/>
  <c r="Y180" i="2" a="1"/>
  <c r="Y180" i="2" s="1"/>
  <c r="Y181" i="2" a="1"/>
  <c r="Y181" i="2" s="1"/>
  <c r="Y182" i="2" a="1"/>
  <c r="Y182" i="2" s="1"/>
  <c r="Y183" i="2" a="1"/>
  <c r="Y183" i="2" s="1"/>
  <c r="Y184" i="2" a="1"/>
  <c r="Y184" i="2" s="1"/>
  <c r="Y185" i="2" a="1"/>
  <c r="Y185" i="2" s="1"/>
  <c r="Y186" i="2" a="1"/>
  <c r="Y186" i="2" s="1"/>
  <c r="Y187" i="2" a="1"/>
  <c r="Y187" i="2" s="1"/>
  <c r="Y188" i="2" a="1"/>
  <c r="Y188" i="2" s="1"/>
  <c r="Y189" i="2" a="1"/>
  <c r="Y189" i="2" s="1"/>
  <c r="Y190" i="2" a="1"/>
  <c r="Y190" i="2" s="1"/>
  <c r="Y191" i="2" a="1"/>
  <c r="Y191" i="2" s="1"/>
  <c r="Y192" i="2" a="1"/>
  <c r="Y192" i="2" s="1"/>
  <c r="Y193" i="2" a="1"/>
  <c r="Y193" i="2" s="1"/>
  <c r="Y194" i="2" a="1"/>
  <c r="Y194" i="2" s="1"/>
  <c r="Y195" i="2" a="1"/>
  <c r="Y195" i="2" s="1"/>
  <c r="Y196" i="2" a="1"/>
  <c r="Y196" i="2" s="1"/>
  <c r="Y197" i="2" a="1"/>
  <c r="Y197" i="2" s="1"/>
  <c r="Y198" i="2" a="1"/>
  <c r="Y198" i="2" s="1"/>
  <c r="Y199" i="2" a="1"/>
  <c r="Y199" i="2" s="1"/>
  <c r="Y200" i="2" a="1"/>
  <c r="Y200" i="2" s="1"/>
  <c r="Y201" i="2" a="1"/>
  <c r="Y201" i="2" s="1"/>
  <c r="Y202" i="2" a="1"/>
  <c r="Y202" i="2" s="1"/>
  <c r="Y203" i="2" a="1"/>
  <c r="Y203" i="2" s="1"/>
  <c r="Y204" i="2" a="1"/>
  <c r="Y204" i="2" s="1"/>
  <c r="Y205" i="2" a="1"/>
  <c r="Y205" i="2" s="1"/>
  <c r="Y206" i="2" a="1"/>
  <c r="Y206" i="2" s="1"/>
  <c r="Y207" i="2" a="1"/>
  <c r="Y207" i="2" s="1"/>
  <c r="Y208" i="2" a="1"/>
  <c r="Y208" i="2" s="1"/>
  <c r="Y209" i="2" a="1"/>
  <c r="Y209" i="2" s="1"/>
  <c r="Y210" i="2" a="1"/>
  <c r="Y210" i="2" s="1"/>
  <c r="Y211" i="2" a="1"/>
  <c r="Y211" i="2" s="1"/>
  <c r="Y212" i="2" a="1"/>
  <c r="Y212" i="2" s="1"/>
  <c r="Y213" i="2" a="1"/>
  <c r="Y213" i="2" s="1"/>
  <c r="Y214" i="2" a="1"/>
  <c r="Y214" i="2" s="1"/>
  <c r="Y215" i="2" a="1"/>
  <c r="Y215" i="2" s="1"/>
  <c r="Y216" i="2" a="1"/>
  <c r="Y216" i="2" s="1"/>
  <c r="Y217" i="2" a="1"/>
  <c r="Y217" i="2" s="1"/>
  <c r="Y218" i="2" a="1"/>
  <c r="Y218" i="2" s="1"/>
  <c r="Y219" i="2" a="1"/>
  <c r="Y219" i="2" s="1"/>
  <c r="Y220" i="2" a="1"/>
  <c r="Y220" i="2" s="1"/>
  <c r="Y221" i="2" a="1"/>
  <c r="Y221" i="2" s="1"/>
  <c r="Y222" i="2" a="1"/>
  <c r="Y222" i="2" s="1"/>
  <c r="Y223" i="2" a="1"/>
  <c r="Y223" i="2" s="1"/>
  <c r="Y224" i="2" a="1"/>
  <c r="Y224" i="2" s="1"/>
  <c r="Y225" i="2" a="1"/>
  <c r="Y225" i="2" s="1"/>
  <c r="Y226" i="2" a="1"/>
  <c r="Y226" i="2" s="1"/>
  <c r="Y227" i="2" a="1"/>
  <c r="Y227" i="2" s="1"/>
  <c r="Y228" i="2" a="1"/>
  <c r="Y228" i="2" s="1"/>
  <c r="Y229" i="2" a="1"/>
  <c r="Y229" i="2" s="1"/>
  <c r="Y230" i="2" a="1"/>
  <c r="Y230" i="2" s="1"/>
  <c r="Y231" i="2" a="1"/>
  <c r="Y231" i="2" s="1"/>
  <c r="Y232" i="2" a="1"/>
  <c r="Y232" i="2" s="1"/>
  <c r="Y233" i="2" a="1"/>
  <c r="Y233" i="2" s="1"/>
  <c r="Y234" i="2" a="1"/>
  <c r="Y234" i="2" s="1"/>
  <c r="Y235" i="2" a="1"/>
  <c r="Y235" i="2" s="1"/>
  <c r="Y236" i="2" a="1"/>
  <c r="Y236" i="2" s="1"/>
  <c r="Y237" i="2" a="1"/>
  <c r="Y237" i="2" s="1"/>
  <c r="Y238" i="2" a="1"/>
  <c r="Y238" i="2" s="1"/>
  <c r="Y239" i="2" a="1"/>
  <c r="Y239" i="2" s="1"/>
  <c r="Y240" i="2" a="1"/>
  <c r="Y240" i="2" s="1"/>
  <c r="Y241" i="2" a="1"/>
  <c r="Y241" i="2" s="1"/>
  <c r="Y242" i="2" a="1"/>
  <c r="Y242" i="2" s="1"/>
  <c r="Y243" i="2" a="1"/>
  <c r="Y243" i="2" s="1"/>
  <c r="Y244" i="2" a="1"/>
  <c r="Y244" i="2" s="1"/>
  <c r="Y245" i="2" a="1"/>
  <c r="Y245" i="2" s="1"/>
  <c r="Y246" i="2" a="1"/>
  <c r="Y246" i="2" s="1"/>
  <c r="Y247" i="2" a="1"/>
  <c r="Y247" i="2" s="1"/>
  <c r="Y248" i="2" a="1"/>
  <c r="Y248" i="2" s="1"/>
  <c r="Y249" i="2" a="1"/>
  <c r="Y249" i="2" s="1"/>
  <c r="Y250" i="2" a="1"/>
  <c r="Y250" i="2" s="1"/>
  <c r="Y251" i="2" a="1"/>
  <c r="Y251" i="2" s="1"/>
  <c r="Y252" i="2" a="1"/>
  <c r="Y252" i="2" s="1"/>
  <c r="Y253" i="2" a="1"/>
  <c r="Y253" i="2" s="1"/>
  <c r="Y254" i="2" a="1"/>
  <c r="Y254" i="2" s="1"/>
  <c r="Y255" i="2" a="1"/>
  <c r="Y255" i="2" s="1"/>
  <c r="Y256" i="2" a="1"/>
  <c r="Y256" i="2" s="1"/>
  <c r="Y257" i="2" a="1"/>
  <c r="Y257" i="2" s="1"/>
  <c r="Y258" i="2" a="1"/>
  <c r="Y258" i="2" s="1"/>
  <c r="Y259" i="2" a="1"/>
  <c r="Y259" i="2" s="1"/>
  <c r="Y260" i="2" a="1"/>
  <c r="Y260" i="2" s="1"/>
  <c r="Y261" i="2" a="1"/>
  <c r="Y261" i="2" s="1"/>
  <c r="Y262" i="2" a="1"/>
  <c r="Y262" i="2" s="1"/>
  <c r="Y263" i="2" a="1"/>
  <c r="Y263" i="2" s="1"/>
  <c r="Y264" i="2" a="1"/>
  <c r="Y264" i="2" s="1"/>
  <c r="Y265" i="2" a="1"/>
  <c r="Y265" i="2" s="1"/>
  <c r="Y266" i="2" a="1"/>
  <c r="Y266" i="2" s="1"/>
  <c r="Y267" i="2" a="1"/>
  <c r="Y267" i="2" s="1"/>
  <c r="Y268" i="2" a="1"/>
  <c r="Y268" i="2" s="1"/>
  <c r="Y269" i="2" a="1"/>
  <c r="Y269" i="2" s="1"/>
  <c r="Y270" i="2" a="1"/>
  <c r="Y270" i="2" s="1"/>
  <c r="Y271" i="2" a="1"/>
  <c r="Y271" i="2" s="1"/>
  <c r="Y272" i="2" a="1"/>
  <c r="Y272" i="2" s="1"/>
  <c r="Y273" i="2" a="1"/>
  <c r="Y273" i="2" s="1"/>
  <c r="Y274" i="2" a="1"/>
  <c r="Y274" i="2" s="1"/>
  <c r="Y275" i="2" a="1"/>
  <c r="Y275" i="2" s="1"/>
  <c r="Y276" i="2" a="1"/>
  <c r="Y276" i="2" s="1"/>
  <c r="Y277" i="2" a="1"/>
  <c r="Y277" i="2" s="1"/>
  <c r="Y278" i="2" a="1"/>
  <c r="Y278" i="2" s="1"/>
  <c r="Y279" i="2" a="1"/>
  <c r="Y279" i="2" s="1"/>
  <c r="Y280" i="2" a="1"/>
  <c r="Y280" i="2" s="1"/>
  <c r="Y281" i="2" a="1"/>
  <c r="Y281" i="2" s="1"/>
  <c r="Y282" i="2" a="1"/>
  <c r="Y282" i="2" s="1"/>
  <c r="Y283" i="2" a="1"/>
  <c r="Y283" i="2" s="1"/>
  <c r="Y284" i="2" a="1"/>
  <c r="Y284" i="2" s="1"/>
  <c r="Y285" i="2" a="1"/>
  <c r="Y285" i="2" s="1"/>
  <c r="Y286" i="2" a="1"/>
  <c r="Y286" i="2" s="1"/>
  <c r="Y287" i="2" a="1"/>
  <c r="Y287" i="2" s="1"/>
  <c r="Y288" i="2" a="1"/>
  <c r="Y288" i="2" s="1"/>
  <c r="Y289" i="2" a="1"/>
  <c r="Y289" i="2" s="1"/>
  <c r="Y290" i="2" a="1"/>
  <c r="Y290" i="2" s="1"/>
  <c r="Y291" i="2" a="1"/>
  <c r="Y291" i="2" s="1"/>
  <c r="Y292" i="2" a="1"/>
  <c r="Y292" i="2" s="1"/>
  <c r="Y293" i="2" a="1"/>
  <c r="Y293" i="2" s="1"/>
  <c r="Y294" i="2" a="1"/>
  <c r="Y294" i="2" s="1"/>
  <c r="Y295" i="2" a="1"/>
  <c r="Y295" i="2" s="1"/>
  <c r="Y296" i="2" a="1"/>
  <c r="Y296" i="2" s="1"/>
  <c r="Y297" i="2" a="1"/>
  <c r="Y297" i="2" s="1"/>
  <c r="Y298" i="2" a="1"/>
  <c r="Y298" i="2" s="1"/>
  <c r="Y299" i="2" a="1"/>
  <c r="Y299" i="2" s="1"/>
  <c r="Y300" i="2" a="1"/>
  <c r="Y300" i="2" s="1"/>
  <c r="Y301" i="2" a="1"/>
  <c r="Y301" i="2" s="1"/>
  <c r="Y302" i="2" a="1"/>
  <c r="Y302" i="2" s="1"/>
  <c r="Y303" i="2" a="1"/>
  <c r="Y303" i="2" s="1"/>
  <c r="Y304" i="2" a="1"/>
  <c r="Y304" i="2" s="1"/>
  <c r="Y305" i="2" a="1"/>
  <c r="Y305" i="2" s="1"/>
  <c r="Y306" i="2" a="1"/>
  <c r="Y306" i="2" s="1"/>
  <c r="Y307" i="2" a="1"/>
  <c r="Y307" i="2" s="1"/>
  <c r="Y308" i="2" a="1"/>
  <c r="Y308" i="2" s="1"/>
  <c r="Y309" i="2" a="1"/>
  <c r="Y309" i="2" s="1"/>
  <c r="Y310" i="2" a="1"/>
  <c r="Y310" i="2" s="1"/>
  <c r="Y311" i="2" a="1"/>
  <c r="Y311" i="2" s="1"/>
  <c r="Y312" i="2" a="1"/>
  <c r="Y312" i="2" s="1"/>
  <c r="Y313" i="2" a="1"/>
  <c r="Y313" i="2" s="1"/>
  <c r="Y314" i="2" a="1"/>
  <c r="Y314" i="2" s="1"/>
  <c r="Y315" i="2" a="1"/>
  <c r="Y315" i="2" s="1"/>
  <c r="Y316" i="2" a="1"/>
  <c r="Y316" i="2" s="1"/>
  <c r="Y317" i="2" a="1"/>
  <c r="Y317" i="2" s="1"/>
  <c r="Y318" i="2" a="1"/>
  <c r="Y318" i="2" s="1"/>
  <c r="Y319" i="2" a="1"/>
  <c r="Y319" i="2" s="1"/>
  <c r="Y320" i="2" a="1"/>
  <c r="Y320" i="2" s="1"/>
  <c r="Y321" i="2" a="1"/>
  <c r="Y321" i="2" s="1"/>
  <c r="Y322" i="2" a="1"/>
  <c r="Y322" i="2" s="1"/>
  <c r="Y323" i="2" a="1"/>
  <c r="Y323" i="2" s="1"/>
  <c r="Y324" i="2" a="1"/>
  <c r="Y324" i="2" s="1"/>
  <c r="Y325" i="2" a="1"/>
  <c r="Y325" i="2" s="1"/>
  <c r="Y326" i="2" a="1"/>
  <c r="Y326" i="2" s="1"/>
  <c r="Y327" i="2" a="1"/>
  <c r="Y327" i="2" s="1"/>
  <c r="Y328" i="2" a="1"/>
  <c r="Y328" i="2" s="1"/>
  <c r="Y329" i="2" a="1"/>
  <c r="Y329" i="2" s="1"/>
  <c r="Y330" i="2" a="1"/>
  <c r="Y330" i="2" s="1"/>
  <c r="Y331" i="2" a="1"/>
  <c r="Y331" i="2" s="1"/>
  <c r="Y332" i="2" a="1"/>
  <c r="Y332" i="2" s="1"/>
  <c r="Y333" i="2" a="1"/>
  <c r="Y333" i="2" s="1"/>
  <c r="Y334" i="2" a="1"/>
  <c r="Y334" i="2" s="1"/>
  <c r="Y335" i="2" a="1"/>
  <c r="Y335" i="2" s="1"/>
  <c r="Y336" i="2" a="1"/>
  <c r="Y336" i="2" s="1"/>
  <c r="Y337" i="2" a="1"/>
  <c r="Y337" i="2" s="1"/>
  <c r="Y338" i="2" a="1"/>
  <c r="Y338" i="2" s="1"/>
  <c r="Y339" i="2" a="1"/>
  <c r="Y339" i="2" s="1"/>
  <c r="Y340" i="2" a="1"/>
  <c r="Y340" i="2" s="1"/>
  <c r="Y341" i="2" a="1"/>
  <c r="Y341" i="2" s="1"/>
  <c r="Y342" i="2" a="1"/>
  <c r="Y342" i="2" s="1"/>
  <c r="Y343" i="2" a="1"/>
  <c r="Y343" i="2" s="1"/>
  <c r="Y344" i="2" a="1"/>
  <c r="Y344" i="2" s="1"/>
  <c r="Y345" i="2" a="1"/>
  <c r="Y345" i="2" s="1"/>
  <c r="Y346" i="2" a="1"/>
  <c r="Y346" i="2" s="1"/>
  <c r="Y347" i="2" a="1"/>
  <c r="Y347" i="2" s="1"/>
  <c r="Y348" i="2" a="1"/>
  <c r="Y348" i="2" s="1"/>
  <c r="Y349" i="2" a="1"/>
  <c r="Y349" i="2" s="1"/>
  <c r="Y350" i="2" a="1"/>
  <c r="Y350" i="2" s="1"/>
  <c r="Y351" i="2" a="1"/>
  <c r="Y351" i="2" s="1"/>
  <c r="Y352" i="2" a="1"/>
  <c r="Y352" i="2" s="1"/>
  <c r="Y353" i="2" a="1"/>
  <c r="Y353" i="2" s="1"/>
  <c r="Y354" i="2" a="1"/>
  <c r="Y354" i="2" s="1"/>
  <c r="Y355" i="2" a="1"/>
  <c r="Y355" i="2" s="1"/>
  <c r="Y356" i="2" a="1"/>
  <c r="Y356" i="2" s="1"/>
  <c r="Y357" i="2" a="1"/>
  <c r="Y357" i="2" s="1"/>
  <c r="Y358" i="2" a="1"/>
  <c r="Y358" i="2" s="1"/>
  <c r="Y359" i="2" a="1"/>
  <c r="Y359" i="2" s="1"/>
  <c r="Y360" i="2" a="1"/>
  <c r="Y360" i="2" s="1"/>
  <c r="Y361" i="2" a="1"/>
  <c r="Y361" i="2" s="1"/>
  <c r="Y362" i="2" a="1"/>
  <c r="Y362" i="2" s="1"/>
  <c r="Y363" i="2" a="1"/>
  <c r="Y363" i="2" s="1"/>
  <c r="Y364" i="2" a="1"/>
  <c r="Y364" i="2" s="1"/>
  <c r="Y365" i="2" a="1"/>
  <c r="Y365" i="2" s="1"/>
  <c r="Y366" i="2" a="1"/>
  <c r="Y366" i="2" s="1"/>
  <c r="Y367" i="2" a="1"/>
  <c r="Y367" i="2" s="1"/>
  <c r="Y368" i="2" a="1"/>
  <c r="Y368" i="2" s="1"/>
  <c r="Y369" i="2" a="1"/>
  <c r="Y369" i="2" s="1"/>
  <c r="Y370" i="2" a="1"/>
  <c r="Y370" i="2" s="1"/>
  <c r="Y371" i="2" a="1"/>
  <c r="Y371" i="2" s="1"/>
  <c r="Y372" i="2" a="1"/>
  <c r="Y372" i="2" s="1"/>
  <c r="Y373" i="2" a="1"/>
  <c r="Y373" i="2" s="1"/>
  <c r="Y374" i="2" a="1"/>
  <c r="Y374" i="2" s="1"/>
  <c r="Y375" i="2" a="1"/>
  <c r="Y375" i="2" s="1"/>
  <c r="Y376" i="2" a="1"/>
  <c r="Y376" i="2" s="1"/>
  <c r="Y377" i="2" a="1"/>
  <c r="Y377" i="2" s="1"/>
  <c r="Y378" i="2" a="1"/>
  <c r="Y378" i="2" s="1"/>
  <c r="Y379" i="2" a="1"/>
  <c r="Y379" i="2" s="1"/>
  <c r="Y380" i="2" a="1"/>
  <c r="Y380" i="2" s="1"/>
  <c r="Y381" i="2" a="1"/>
  <c r="Y381" i="2" s="1"/>
  <c r="Y382" i="2" a="1"/>
  <c r="Y382" i="2" s="1"/>
  <c r="Y383" i="2" a="1"/>
  <c r="Y383" i="2" s="1"/>
  <c r="Y384" i="2" a="1"/>
  <c r="Y384" i="2" s="1"/>
  <c r="Y385" i="2" a="1"/>
  <c r="Y385" i="2" s="1"/>
  <c r="Y386" i="2" a="1"/>
  <c r="Y386" i="2" s="1"/>
  <c r="Y387" i="2" a="1"/>
  <c r="Y387" i="2" s="1"/>
  <c r="Y388" i="2" a="1"/>
  <c r="Y388" i="2" s="1"/>
  <c r="Y389" i="2" a="1"/>
  <c r="Y389" i="2" s="1"/>
  <c r="Y390" i="2" a="1"/>
  <c r="Y390" i="2" s="1"/>
  <c r="Y391" i="2" a="1"/>
  <c r="Y391" i="2" s="1"/>
  <c r="Y392" i="2" a="1"/>
  <c r="Y392" i="2" s="1"/>
  <c r="Y393" i="2" a="1"/>
  <c r="Y393" i="2" s="1"/>
  <c r="Y394" i="2" a="1"/>
  <c r="Y394" i="2" s="1"/>
  <c r="Y395" i="2" a="1"/>
  <c r="Y395" i="2" s="1"/>
  <c r="Y396" i="2" a="1"/>
  <c r="Y396" i="2" s="1"/>
  <c r="Y397" i="2" a="1"/>
  <c r="Y397" i="2" s="1"/>
  <c r="Y398" i="2" a="1"/>
  <c r="Y398" i="2" s="1"/>
  <c r="Y399" i="2" a="1"/>
  <c r="Y399" i="2" s="1"/>
  <c r="Y400" i="2" a="1"/>
  <c r="Y400" i="2" s="1"/>
  <c r="Y401" i="2" a="1"/>
  <c r="Y401" i="2" s="1"/>
  <c r="Y402" i="2" a="1"/>
  <c r="Y402" i="2" s="1"/>
  <c r="Y403" i="2" a="1"/>
  <c r="Y403" i="2" s="1"/>
  <c r="Y404" i="2" a="1"/>
  <c r="Y404" i="2" s="1"/>
  <c r="Y405" i="2" a="1"/>
  <c r="Y405" i="2" s="1"/>
  <c r="Y406" i="2" a="1"/>
  <c r="Y406" i="2" s="1"/>
  <c r="Y407" i="2" a="1"/>
  <c r="Y407" i="2" s="1"/>
  <c r="Y408" i="2" a="1"/>
  <c r="Y408" i="2" s="1"/>
  <c r="Y409" i="2" a="1"/>
  <c r="Y409" i="2" s="1"/>
  <c r="Y410" i="2" a="1"/>
  <c r="Y410" i="2" s="1"/>
  <c r="Y411" i="2" a="1"/>
  <c r="Y411" i="2" s="1"/>
  <c r="Y412" i="2" a="1"/>
  <c r="Y412" i="2" s="1"/>
  <c r="Y413" i="2" a="1"/>
  <c r="Y413" i="2" s="1"/>
  <c r="Y414" i="2" a="1"/>
  <c r="Y414" i="2" s="1"/>
  <c r="Y415" i="2" a="1"/>
  <c r="Y415" i="2" s="1"/>
  <c r="Y416" i="2" a="1"/>
  <c r="Y416" i="2" s="1"/>
  <c r="Y417" i="2" a="1"/>
  <c r="Y417" i="2" s="1"/>
  <c r="Y418" i="2" a="1"/>
  <c r="Y418" i="2" s="1"/>
  <c r="Y419" i="2" a="1"/>
  <c r="Y419" i="2" s="1"/>
  <c r="Y420" i="2" a="1"/>
  <c r="Y420" i="2" s="1"/>
  <c r="Y421" i="2" a="1"/>
  <c r="Y421" i="2" s="1"/>
  <c r="Y422" i="2" a="1"/>
  <c r="Y422" i="2" s="1"/>
  <c r="Y423" i="2" a="1"/>
  <c r="Y423" i="2" s="1"/>
  <c r="Y424" i="2" a="1"/>
  <c r="Y424" i="2" s="1"/>
  <c r="Y425" i="2" a="1"/>
  <c r="Y425" i="2" s="1"/>
  <c r="Y426" i="2" a="1"/>
  <c r="Y426" i="2" s="1"/>
  <c r="Y427" i="2" a="1"/>
  <c r="Y427" i="2" s="1"/>
  <c r="Y428" i="2" a="1"/>
  <c r="Y428" i="2" s="1"/>
  <c r="Y429" i="2" a="1"/>
  <c r="Y429" i="2" s="1"/>
  <c r="Y430" i="2" a="1"/>
  <c r="Y430" i="2" s="1"/>
  <c r="Y431" i="2" a="1"/>
  <c r="Y431" i="2" s="1"/>
  <c r="Y432" i="2" a="1"/>
  <c r="Y432" i="2" s="1"/>
  <c r="Y433" i="2" a="1"/>
  <c r="Y433" i="2" s="1"/>
  <c r="Y434" i="2" a="1"/>
  <c r="Y434" i="2" s="1"/>
  <c r="Y435" i="2" a="1"/>
  <c r="Y435" i="2" s="1"/>
  <c r="Y436" i="2" a="1"/>
  <c r="Y436" i="2" s="1"/>
  <c r="Y437" i="2" a="1"/>
  <c r="Y437" i="2" s="1"/>
  <c r="Y438" i="2" a="1"/>
  <c r="Y438" i="2" s="1"/>
  <c r="Y439" i="2" a="1"/>
  <c r="Y439" i="2" s="1"/>
  <c r="Y440" i="2" a="1"/>
  <c r="Y440" i="2" s="1"/>
  <c r="Y441" i="2" a="1"/>
  <c r="Y441" i="2" s="1"/>
  <c r="Y442" i="2" a="1"/>
  <c r="Y442" i="2" s="1"/>
  <c r="Y443" i="2" a="1"/>
  <c r="Y443" i="2" s="1"/>
  <c r="Y444" i="2" a="1"/>
  <c r="Y444" i="2" s="1"/>
  <c r="Y445" i="2" a="1"/>
  <c r="Y445" i="2" s="1"/>
  <c r="Y446" i="2" a="1"/>
  <c r="Y446" i="2" s="1"/>
  <c r="Y447" i="2" a="1"/>
  <c r="Y447" i="2" s="1"/>
  <c r="Y448" i="2" a="1"/>
  <c r="Y448" i="2" s="1"/>
  <c r="Y449" i="2" a="1"/>
  <c r="Y449" i="2" s="1"/>
  <c r="Y450" i="2" a="1"/>
  <c r="Y450" i="2" s="1"/>
  <c r="Y451" i="2" a="1"/>
  <c r="Y451" i="2" s="1"/>
  <c r="Y452" i="2" a="1"/>
  <c r="Y452" i="2" s="1"/>
  <c r="Y453" i="2" a="1"/>
  <c r="Y453" i="2" s="1"/>
  <c r="Y454" i="2" a="1"/>
  <c r="Y454" i="2" s="1"/>
  <c r="Y455" i="2" a="1"/>
  <c r="Y455" i="2" s="1"/>
  <c r="Y456" i="2" a="1"/>
  <c r="Y456" i="2" s="1"/>
  <c r="Y457" i="2" a="1"/>
  <c r="Y457" i="2" s="1"/>
  <c r="Y458" i="2" a="1"/>
  <c r="Y458" i="2" s="1"/>
  <c r="Y459" i="2" a="1"/>
  <c r="Y459" i="2" s="1"/>
  <c r="Y460" i="2" a="1"/>
  <c r="Y460" i="2" s="1"/>
  <c r="Y461" i="2" a="1"/>
  <c r="Y461" i="2" s="1"/>
  <c r="Y462" i="2" a="1"/>
  <c r="Y462" i="2" s="1"/>
  <c r="Y463" i="2" a="1"/>
  <c r="Y463" i="2" s="1"/>
  <c r="Y464" i="2" a="1"/>
  <c r="Y464" i="2" s="1"/>
  <c r="Y465" i="2" a="1"/>
  <c r="Y465" i="2" s="1"/>
  <c r="Y466" i="2" a="1"/>
  <c r="Y466" i="2" s="1"/>
  <c r="Y467" i="2" a="1"/>
  <c r="Y467" i="2" s="1"/>
  <c r="Y468" i="2" a="1"/>
  <c r="Y468" i="2" s="1"/>
  <c r="Y469" i="2" a="1"/>
  <c r="Y469" i="2" s="1"/>
  <c r="Y470" i="2" a="1"/>
  <c r="Y470" i="2" s="1"/>
  <c r="Y471" i="2" a="1"/>
  <c r="Y471" i="2" s="1"/>
  <c r="Y472" i="2" a="1"/>
  <c r="Y472" i="2" s="1"/>
  <c r="Y473" i="2" a="1"/>
  <c r="Y473" i="2" s="1"/>
  <c r="Y474" i="2" a="1"/>
  <c r="Y474" i="2" s="1"/>
  <c r="Y475" i="2" a="1"/>
  <c r="Y475" i="2" s="1"/>
  <c r="Y476" i="2" a="1"/>
  <c r="Y476" i="2" s="1"/>
  <c r="Y477" i="2" a="1"/>
  <c r="Y477" i="2" s="1"/>
  <c r="Y478" i="2" a="1"/>
  <c r="Y478" i="2" s="1"/>
  <c r="Y479" i="2" a="1"/>
  <c r="Y479" i="2" s="1"/>
  <c r="Y480" i="2" a="1"/>
  <c r="Y480" i="2" s="1"/>
  <c r="Y481" i="2" a="1"/>
  <c r="Y481" i="2" s="1"/>
  <c r="Y482" i="2" a="1"/>
  <c r="Y482" i="2" s="1"/>
  <c r="Y483" i="2" a="1"/>
  <c r="Y483" i="2" s="1"/>
  <c r="Y484" i="2" a="1"/>
  <c r="Y484" i="2" s="1"/>
  <c r="Y485" i="2" a="1"/>
  <c r="Y485" i="2" s="1"/>
  <c r="Y486" i="2" a="1"/>
  <c r="Y486" i="2" s="1"/>
  <c r="Y487" i="2" a="1"/>
  <c r="Y487" i="2" s="1"/>
  <c r="Y488" i="2" a="1"/>
  <c r="Y488" i="2" s="1"/>
  <c r="Y489" i="2" a="1"/>
  <c r="Y489" i="2" s="1"/>
  <c r="Y490" i="2" a="1"/>
  <c r="Y490" i="2" s="1"/>
  <c r="Y491" i="2" a="1"/>
  <c r="Y491" i="2" s="1"/>
  <c r="Y492" i="2" a="1"/>
  <c r="Y492" i="2" s="1"/>
  <c r="Y493" i="2" a="1"/>
  <c r="Y493" i="2" s="1"/>
  <c r="Y494" i="2" a="1"/>
  <c r="Y494" i="2" s="1"/>
  <c r="Y495" i="2" a="1"/>
  <c r="Y495" i="2" s="1"/>
  <c r="Y496" i="2" a="1"/>
  <c r="Y496" i="2" s="1"/>
  <c r="Y497" i="2" a="1"/>
  <c r="Y497" i="2" s="1"/>
  <c r="Y498" i="2" a="1"/>
  <c r="Y498" i="2" s="1"/>
  <c r="Y499" i="2" a="1"/>
  <c r="Y499" i="2" s="1"/>
  <c r="Y500" i="2" a="1"/>
  <c r="Y500" i="2" s="1"/>
  <c r="Y501" i="2" a="1"/>
  <c r="Y501" i="2" s="1"/>
  <c r="Y502" i="2" a="1"/>
  <c r="Y502" i="2" s="1"/>
  <c r="Y503" i="2" a="1"/>
  <c r="Y503" i="2" s="1"/>
  <c r="Y504" i="2" a="1"/>
  <c r="Y504" i="2" s="1"/>
  <c r="Y505" i="2" a="1"/>
  <c r="Y505" i="2" s="1"/>
  <c r="Y506" i="2" a="1"/>
  <c r="Y506" i="2" s="1"/>
  <c r="Y507" i="2" a="1"/>
  <c r="Y507" i="2" s="1"/>
  <c r="Y508" i="2" a="1"/>
  <c r="Y508" i="2" s="1"/>
  <c r="Y509" i="2" a="1"/>
  <c r="Y509" i="2" s="1"/>
  <c r="Y510" i="2" a="1"/>
  <c r="Y510" i="2" s="1"/>
  <c r="Y511" i="2" a="1"/>
  <c r="Y511" i="2" s="1"/>
  <c r="Y512" i="2" a="1"/>
  <c r="Y512" i="2" s="1"/>
  <c r="Y513" i="2" a="1"/>
  <c r="Y513" i="2" s="1"/>
  <c r="Y514" i="2" a="1"/>
  <c r="Y514" i="2" s="1"/>
  <c r="Y515" i="2" a="1"/>
  <c r="Y515" i="2" s="1"/>
  <c r="Y516" i="2" a="1"/>
  <c r="Y516" i="2" s="1"/>
  <c r="Y517" i="2" a="1"/>
  <c r="Y517" i="2" s="1"/>
  <c r="Y518" i="2" a="1"/>
  <c r="Y518" i="2" s="1"/>
  <c r="Y519" i="2" a="1"/>
  <c r="Y519" i="2" s="1"/>
  <c r="Y520" i="2" a="1"/>
  <c r="Y520" i="2" s="1"/>
  <c r="Y521" i="2" a="1"/>
  <c r="Y521" i="2" s="1"/>
  <c r="Y522" i="2" a="1"/>
  <c r="Y522" i="2" s="1"/>
  <c r="Y523" i="2" a="1"/>
  <c r="Y523" i="2" s="1"/>
  <c r="Y524" i="2" a="1"/>
  <c r="Y524" i="2" s="1"/>
  <c r="Y525" i="2" a="1"/>
  <c r="Y525" i="2" s="1"/>
  <c r="Y526" i="2" a="1"/>
  <c r="Y526" i="2" s="1"/>
  <c r="Y527" i="2" a="1"/>
  <c r="Y527" i="2" s="1"/>
  <c r="Y528" i="2" a="1"/>
  <c r="Y528" i="2" s="1"/>
  <c r="Y529" i="2" a="1"/>
  <c r="Y529" i="2" s="1"/>
  <c r="Y530" i="2" a="1"/>
  <c r="Y530" i="2" s="1"/>
  <c r="Y531" i="2" a="1"/>
  <c r="Y531" i="2" s="1"/>
  <c r="Y532" i="2" a="1"/>
  <c r="Y532" i="2" s="1"/>
  <c r="Y533" i="2" a="1"/>
  <c r="Y533" i="2" s="1"/>
  <c r="Y534" i="2" a="1"/>
  <c r="Y534" i="2" s="1"/>
  <c r="Y535" i="2" a="1"/>
  <c r="Y535" i="2" s="1"/>
  <c r="Y536" i="2" a="1"/>
  <c r="Y536" i="2" s="1"/>
  <c r="Y537" i="2" a="1"/>
  <c r="Y537" i="2" s="1"/>
  <c r="Y538" i="2" a="1"/>
  <c r="Y538" i="2" s="1"/>
  <c r="Y539" i="2" a="1"/>
  <c r="Y539" i="2" s="1"/>
  <c r="Y540" i="2" a="1"/>
  <c r="Y540" i="2" s="1"/>
  <c r="Y541" i="2" a="1"/>
  <c r="Y541" i="2" s="1"/>
  <c r="Y542" i="2" a="1"/>
  <c r="Y542" i="2" s="1"/>
  <c r="Y543" i="2" a="1"/>
  <c r="Y543" i="2" s="1"/>
  <c r="Y544" i="2" a="1"/>
  <c r="Y544" i="2" s="1"/>
  <c r="Y545" i="2" a="1"/>
  <c r="Y545" i="2" s="1"/>
  <c r="Y546" i="2" a="1"/>
  <c r="Y546" i="2" s="1"/>
  <c r="Y547" i="2" a="1"/>
  <c r="Y547" i="2" s="1"/>
  <c r="Y548" i="2" a="1"/>
  <c r="Y548" i="2" s="1"/>
  <c r="Y549" i="2" a="1"/>
  <c r="Y549" i="2" s="1"/>
  <c r="Y550" i="2" a="1"/>
  <c r="Y550" i="2" s="1"/>
  <c r="Y551" i="2" a="1"/>
  <c r="Y551" i="2" s="1"/>
  <c r="Y552" i="2" a="1"/>
  <c r="Y552" i="2" s="1"/>
  <c r="Y553" i="2" a="1"/>
  <c r="Y553" i="2" s="1"/>
  <c r="Y554" i="2" a="1"/>
  <c r="Y554" i="2" s="1"/>
  <c r="Y555" i="2" a="1"/>
  <c r="Y555" i="2" s="1"/>
  <c r="Y556" i="2" a="1"/>
  <c r="Y556" i="2" s="1"/>
  <c r="Y557" i="2" a="1"/>
  <c r="Y557" i="2" s="1"/>
  <c r="Y558" i="2" a="1"/>
  <c r="Y558" i="2" s="1"/>
  <c r="Y559" i="2" a="1"/>
  <c r="Y559" i="2" s="1"/>
  <c r="Y560" i="2" a="1"/>
  <c r="Y560" i="2" s="1"/>
  <c r="Y561" i="2" a="1"/>
  <c r="Y561" i="2" s="1"/>
  <c r="Y562" i="2" a="1"/>
  <c r="Y562" i="2" s="1"/>
  <c r="Y563" i="2" a="1"/>
  <c r="Y563" i="2" s="1"/>
  <c r="Y564" i="2" a="1"/>
  <c r="Y564" i="2" s="1"/>
  <c r="Y565" i="2" a="1"/>
  <c r="Y565" i="2" s="1"/>
  <c r="Y566" i="2" a="1"/>
  <c r="Y566" i="2" s="1"/>
  <c r="Y567" i="2" a="1"/>
  <c r="Y567" i="2" s="1"/>
  <c r="Y568" i="2" a="1"/>
  <c r="Y568" i="2" s="1"/>
  <c r="Y569" i="2" a="1"/>
  <c r="Y569" i="2" s="1"/>
  <c r="Y570" i="2" a="1"/>
  <c r="Y570" i="2" s="1"/>
  <c r="Y571" i="2" a="1"/>
  <c r="Y571" i="2" s="1"/>
  <c r="Y572" i="2" a="1"/>
  <c r="Y572" i="2" s="1"/>
  <c r="Y573" i="2" a="1"/>
  <c r="Y573" i="2" s="1"/>
  <c r="Y574" i="2" a="1"/>
  <c r="Y574" i="2" s="1"/>
  <c r="Y575" i="2" a="1"/>
  <c r="Y575" i="2" s="1"/>
  <c r="Y576" i="2" a="1"/>
  <c r="Y576" i="2" s="1"/>
  <c r="Y577" i="2" a="1"/>
  <c r="Y577" i="2" s="1"/>
  <c r="Y578" i="2" a="1"/>
  <c r="Y578" i="2" s="1"/>
  <c r="Y579" i="2" a="1"/>
  <c r="Y579" i="2" s="1"/>
  <c r="Y580" i="2" a="1"/>
  <c r="Y580" i="2" s="1"/>
  <c r="Y581" i="2" a="1"/>
  <c r="Y581" i="2" s="1"/>
  <c r="Y582" i="2" a="1"/>
  <c r="Y582" i="2" s="1"/>
  <c r="Y583" i="2" a="1"/>
  <c r="Y583" i="2" s="1"/>
  <c r="Y584" i="2" a="1"/>
  <c r="Y584" i="2" s="1"/>
  <c r="Y585" i="2" a="1"/>
  <c r="Y585" i="2" s="1"/>
  <c r="Y586" i="2" a="1"/>
  <c r="Y586" i="2" s="1"/>
  <c r="Y587" i="2" a="1"/>
  <c r="Y587" i="2" s="1"/>
  <c r="Y588" i="2" a="1"/>
  <c r="Y588" i="2" s="1"/>
  <c r="Y589" i="2" a="1"/>
  <c r="Y589" i="2" s="1"/>
  <c r="Y590" i="2" a="1"/>
  <c r="Y590" i="2" s="1"/>
  <c r="Y591" i="2" a="1"/>
  <c r="Y591" i="2" s="1"/>
  <c r="Y592" i="2" a="1"/>
  <c r="Y592" i="2" s="1"/>
  <c r="Y593" i="2" a="1"/>
  <c r="Y593" i="2" s="1"/>
  <c r="Y594" i="2" a="1"/>
  <c r="Y594" i="2" s="1"/>
  <c r="Y595" i="2" a="1"/>
  <c r="Y595" i="2" s="1"/>
  <c r="Y596" i="2" a="1"/>
  <c r="Y596" i="2" s="1"/>
  <c r="Y597" i="2" a="1"/>
  <c r="Y597" i="2" s="1"/>
  <c r="Y598" i="2" a="1"/>
  <c r="Y598" i="2" s="1"/>
  <c r="Y599" i="2" a="1"/>
  <c r="Y599" i="2" s="1"/>
  <c r="Y600" i="2" a="1"/>
  <c r="Y600" i="2" s="1"/>
  <c r="Y601" i="2" a="1"/>
  <c r="Y601" i="2" s="1"/>
  <c r="Y602" i="2" a="1"/>
  <c r="Y602" i="2" s="1"/>
  <c r="Y603" i="2" a="1"/>
  <c r="Y603" i="2" s="1"/>
  <c r="Y604" i="2" a="1"/>
  <c r="Y604" i="2" s="1"/>
  <c r="Y605" i="2" a="1"/>
  <c r="Y605" i="2" s="1"/>
  <c r="Y606" i="2" a="1"/>
  <c r="Y606" i="2" s="1"/>
  <c r="Y607" i="2" a="1"/>
  <c r="Y607" i="2" s="1"/>
  <c r="Y608" i="2" a="1"/>
  <c r="Y608" i="2" s="1"/>
  <c r="Y609" i="2" a="1"/>
  <c r="Y609" i="2" s="1"/>
  <c r="Y610" i="2" a="1"/>
  <c r="Y610" i="2" s="1"/>
  <c r="Y611" i="2" a="1"/>
  <c r="Y611" i="2" s="1"/>
  <c r="Y612" i="2" a="1"/>
  <c r="Y612" i="2" s="1"/>
  <c r="Y613" i="2" a="1"/>
  <c r="Y613" i="2" s="1"/>
  <c r="Y614" i="2" a="1"/>
  <c r="Y614" i="2" s="1"/>
  <c r="Y615" i="2" a="1"/>
  <c r="Y615" i="2" s="1"/>
  <c r="Y616" i="2" a="1"/>
  <c r="Y616" i="2" s="1"/>
  <c r="Y617" i="2" a="1"/>
  <c r="Y617" i="2" s="1"/>
  <c r="Y618" i="2" a="1"/>
  <c r="Y618" i="2" s="1"/>
  <c r="Y619" i="2" a="1"/>
  <c r="Y619" i="2" s="1"/>
  <c r="Y620" i="2" a="1"/>
  <c r="Y620" i="2" s="1"/>
  <c r="Y621" i="2" a="1"/>
  <c r="Y621" i="2" s="1"/>
  <c r="Y622" i="2" a="1"/>
  <c r="Y622" i="2" s="1"/>
  <c r="Y623" i="2" a="1"/>
  <c r="Y623" i="2" s="1"/>
  <c r="Y624" i="2" a="1"/>
  <c r="Y624" i="2" s="1"/>
  <c r="Y625" i="2" a="1"/>
  <c r="Y625" i="2" s="1"/>
  <c r="Y626" i="2" a="1"/>
  <c r="Y626" i="2" s="1"/>
  <c r="Y627" i="2" a="1"/>
  <c r="Y627" i="2" s="1"/>
  <c r="Y628" i="2" a="1"/>
  <c r="Y628" i="2" s="1"/>
  <c r="Y629" i="2" a="1"/>
  <c r="Y629" i="2" s="1"/>
  <c r="Y630" i="2" a="1"/>
  <c r="Y630" i="2" s="1"/>
  <c r="Y631" i="2" a="1"/>
  <c r="Y631" i="2" s="1"/>
  <c r="Y632" i="2" a="1"/>
  <c r="Y632" i="2" s="1"/>
  <c r="Y633" i="2" a="1"/>
  <c r="Y633" i="2" s="1"/>
  <c r="Y634" i="2" a="1"/>
  <c r="Y634" i="2" s="1"/>
  <c r="Y635" i="2" a="1"/>
  <c r="Y635" i="2" s="1"/>
  <c r="Y636" i="2" a="1"/>
  <c r="Y636" i="2" s="1"/>
  <c r="Y637" i="2" a="1"/>
  <c r="Y637" i="2" s="1"/>
  <c r="Y638" i="2" a="1"/>
  <c r="Y638" i="2" s="1"/>
  <c r="Y639" i="2" a="1"/>
  <c r="Y639" i="2" s="1"/>
  <c r="Y640" i="2" a="1"/>
  <c r="Y640" i="2" s="1"/>
  <c r="Y641" i="2" a="1"/>
  <c r="Y641" i="2" s="1"/>
  <c r="Y642" i="2" a="1"/>
  <c r="Y642" i="2" s="1"/>
  <c r="Y643" i="2" a="1"/>
  <c r="Y643" i="2" s="1"/>
  <c r="Y644" i="2" a="1"/>
  <c r="Y644" i="2" s="1"/>
  <c r="Y645" i="2" a="1"/>
  <c r="Y645" i="2" s="1"/>
  <c r="Y646" i="2" a="1"/>
  <c r="Y646" i="2" s="1"/>
  <c r="Y647" i="2" a="1"/>
  <c r="Y647" i="2" s="1"/>
  <c r="Y648" i="2" a="1"/>
  <c r="Y648" i="2" s="1"/>
  <c r="Y649" i="2" a="1"/>
  <c r="Y649" i="2" s="1"/>
  <c r="Y650" i="2" a="1"/>
  <c r="Y650" i="2" s="1"/>
  <c r="Y651" i="2" a="1"/>
  <c r="Y651" i="2" s="1"/>
  <c r="Y652" i="2" a="1"/>
  <c r="Y652" i="2" s="1"/>
  <c r="Y653" i="2" a="1"/>
  <c r="Y653" i="2" s="1"/>
  <c r="Y654" i="2" a="1"/>
  <c r="Y654" i="2" s="1"/>
  <c r="Y655" i="2" a="1"/>
  <c r="Y655" i="2" s="1"/>
  <c r="Y656" i="2" a="1"/>
  <c r="Y656" i="2" s="1"/>
  <c r="Y657" i="2" a="1"/>
  <c r="Y657" i="2" s="1"/>
  <c r="Y658" i="2" a="1"/>
  <c r="Y658" i="2" s="1"/>
  <c r="Y659" i="2" a="1"/>
  <c r="Y659" i="2" s="1"/>
  <c r="Y660" i="2" a="1"/>
  <c r="Y660" i="2" s="1"/>
  <c r="Y661" i="2" a="1"/>
  <c r="Y661" i="2" s="1"/>
  <c r="Y662" i="2" a="1"/>
  <c r="Y662" i="2" s="1"/>
  <c r="Y663" i="2" a="1"/>
  <c r="Y663" i="2" s="1"/>
  <c r="Y664" i="2" a="1"/>
  <c r="Y664" i="2" s="1"/>
  <c r="Y665" i="2" a="1"/>
  <c r="Y665" i="2" s="1"/>
  <c r="Y666" i="2" a="1"/>
  <c r="Y666" i="2" s="1"/>
  <c r="Y667" i="2" a="1"/>
  <c r="Y667" i="2" s="1"/>
  <c r="Y668" i="2" a="1"/>
  <c r="Y668" i="2" s="1"/>
  <c r="Y669" i="2" a="1"/>
  <c r="Y669" i="2" s="1"/>
  <c r="Y670" i="2" a="1"/>
  <c r="Y670" i="2" s="1"/>
  <c r="Y671" i="2" a="1"/>
  <c r="Y671" i="2" s="1"/>
  <c r="Y672" i="2" a="1"/>
  <c r="Y672" i="2" s="1"/>
  <c r="Y673" i="2" a="1"/>
  <c r="Y673" i="2" s="1"/>
  <c r="Y674" i="2" a="1"/>
  <c r="Y674" i="2" s="1"/>
  <c r="Y675" i="2" a="1"/>
  <c r="Y675" i="2" s="1"/>
  <c r="Y676" i="2" a="1"/>
  <c r="Y676" i="2" s="1"/>
  <c r="Y677" i="2" a="1"/>
  <c r="Y677" i="2" s="1"/>
  <c r="Y678" i="2" a="1"/>
  <c r="Y678" i="2" s="1"/>
  <c r="Y679" i="2" a="1"/>
  <c r="Y679" i="2" s="1"/>
  <c r="Y680" i="2" a="1"/>
  <c r="Y680" i="2" s="1"/>
  <c r="Y681" i="2" a="1"/>
  <c r="Y681" i="2" s="1"/>
  <c r="Y682" i="2" a="1"/>
  <c r="Y682" i="2" s="1"/>
  <c r="Y683" i="2" a="1"/>
  <c r="Y683" i="2" s="1"/>
  <c r="Y684" i="2" a="1"/>
  <c r="Y684" i="2" s="1"/>
  <c r="Y685" i="2" a="1"/>
  <c r="Y685" i="2" s="1"/>
  <c r="Y686" i="2" a="1"/>
  <c r="Y686" i="2" s="1"/>
  <c r="Y687" i="2" a="1"/>
  <c r="Y687" i="2" s="1"/>
  <c r="Y688" i="2" a="1"/>
  <c r="Y688" i="2" s="1"/>
  <c r="Y689" i="2" a="1"/>
  <c r="Y689" i="2" s="1"/>
  <c r="Y690" i="2" a="1"/>
  <c r="Y690" i="2" s="1"/>
  <c r="Y691" i="2" a="1"/>
  <c r="Y691" i="2" s="1"/>
  <c r="Y692" i="2" a="1"/>
  <c r="Y692" i="2" s="1"/>
  <c r="Y693" i="2" a="1"/>
  <c r="Y693" i="2" s="1"/>
  <c r="Y694" i="2" a="1"/>
  <c r="Y694" i="2" s="1"/>
  <c r="Y695" i="2" a="1"/>
  <c r="Y695" i="2" s="1"/>
  <c r="Y696" i="2" a="1"/>
  <c r="Y696" i="2" s="1"/>
  <c r="Y697" i="2" a="1"/>
  <c r="Y697" i="2" s="1"/>
  <c r="Y698" i="2" a="1"/>
  <c r="Y698" i="2" s="1"/>
  <c r="Y699" i="2" a="1"/>
  <c r="Y699" i="2" s="1"/>
  <c r="Y700" i="2" a="1"/>
  <c r="Y700" i="2" s="1"/>
  <c r="Y701" i="2" a="1"/>
  <c r="Y701" i="2" s="1"/>
  <c r="Y702" i="2" a="1"/>
  <c r="Y702" i="2" s="1"/>
  <c r="Y703" i="2" a="1"/>
  <c r="Y703" i="2" s="1"/>
  <c r="Y704" i="2" a="1"/>
  <c r="Y704" i="2" s="1"/>
  <c r="Y705" i="2" a="1"/>
  <c r="Y705" i="2" s="1"/>
  <c r="Y706" i="2" a="1"/>
  <c r="Y706" i="2" s="1"/>
  <c r="Y707" i="2" a="1"/>
  <c r="Y707" i="2" s="1"/>
  <c r="Y708" i="2" a="1"/>
  <c r="Y708" i="2" s="1"/>
  <c r="Y709" i="2" a="1"/>
  <c r="Y709" i="2" s="1"/>
  <c r="Y710" i="2" a="1"/>
  <c r="Y710" i="2" s="1"/>
  <c r="Y711" i="2" a="1"/>
  <c r="Y711" i="2" s="1"/>
  <c r="Y712" i="2" a="1"/>
  <c r="Y712" i="2" s="1"/>
  <c r="Y713" i="2" a="1"/>
  <c r="Y713" i="2" s="1"/>
  <c r="Y714" i="2" a="1"/>
  <c r="Y714" i="2" s="1"/>
  <c r="Y715" i="2" a="1"/>
  <c r="Y715" i="2" s="1"/>
  <c r="Y716" i="2" a="1"/>
  <c r="Y716" i="2" s="1"/>
  <c r="Y717" i="2" a="1"/>
  <c r="Y717" i="2" s="1"/>
  <c r="Y718" i="2" a="1"/>
  <c r="Y718" i="2" s="1"/>
  <c r="Y719" i="2" a="1"/>
  <c r="Y719" i="2" s="1"/>
  <c r="Y720" i="2" a="1"/>
  <c r="Y720" i="2" s="1"/>
  <c r="Y721" i="2" a="1"/>
  <c r="Y721" i="2" s="1"/>
  <c r="Y722" i="2" a="1"/>
  <c r="Y722" i="2" s="1"/>
  <c r="Y723" i="2" a="1"/>
  <c r="Y723" i="2" s="1"/>
  <c r="Y724" i="2" a="1"/>
  <c r="Y724" i="2" s="1"/>
  <c r="Y725" i="2" a="1"/>
  <c r="Y725" i="2" s="1"/>
  <c r="Y726" i="2" a="1"/>
  <c r="Y726" i="2" s="1"/>
  <c r="Y727" i="2" a="1"/>
  <c r="Y727" i="2" s="1"/>
  <c r="Y728" i="2" a="1"/>
  <c r="Y728" i="2" s="1"/>
  <c r="Y729" i="2" a="1"/>
  <c r="Y729" i="2" s="1"/>
  <c r="Y730" i="2" a="1"/>
  <c r="Y730" i="2" s="1"/>
  <c r="Y731" i="2" a="1"/>
  <c r="Y731" i="2" s="1"/>
  <c r="Y732" i="2" a="1"/>
  <c r="Y732" i="2" s="1"/>
  <c r="Y733" i="2" a="1"/>
  <c r="Y733" i="2" s="1"/>
  <c r="Y734" i="2" a="1"/>
  <c r="Y734" i="2" s="1"/>
  <c r="Y735" i="2" a="1"/>
  <c r="Y735" i="2" s="1"/>
  <c r="Y736" i="2" a="1"/>
  <c r="Y736" i="2" s="1"/>
  <c r="Y737" i="2" a="1"/>
  <c r="Y737" i="2" s="1"/>
  <c r="Y738" i="2" a="1"/>
  <c r="Y738" i="2" s="1"/>
  <c r="Y739" i="2" a="1"/>
  <c r="Y739" i="2" s="1"/>
  <c r="Y740" i="2" a="1"/>
  <c r="Y740" i="2" s="1"/>
  <c r="Y741" i="2" a="1"/>
  <c r="Y741" i="2" s="1"/>
  <c r="Y742" i="2" a="1"/>
  <c r="Y742" i="2" s="1"/>
  <c r="Y743" i="2" a="1"/>
  <c r="Y743" i="2" s="1"/>
  <c r="Y744" i="2" a="1"/>
  <c r="Y744" i="2" s="1"/>
  <c r="Y745" i="2" a="1"/>
  <c r="Y745" i="2" s="1"/>
  <c r="Y746" i="2" a="1"/>
  <c r="Y746" i="2" s="1"/>
  <c r="Y747" i="2" a="1"/>
  <c r="Y747" i="2" s="1"/>
  <c r="Y748" i="2" a="1"/>
  <c r="Y748" i="2" s="1"/>
  <c r="Y749" i="2" a="1"/>
  <c r="Y749" i="2" s="1"/>
  <c r="Y750" i="2" a="1"/>
  <c r="Y750" i="2" s="1"/>
  <c r="Y751" i="2" a="1"/>
  <c r="Y751" i="2" s="1"/>
  <c r="Y752" i="2" a="1"/>
  <c r="Y752" i="2" s="1"/>
  <c r="Y753" i="2" a="1"/>
  <c r="Y753" i="2" s="1"/>
  <c r="Y754" i="2" a="1"/>
  <c r="Y754" i="2" s="1"/>
  <c r="Y755" i="2" a="1"/>
  <c r="Y755" i="2" s="1"/>
  <c r="Y756" i="2" a="1"/>
  <c r="Y756" i="2" s="1"/>
  <c r="Y757" i="2" a="1"/>
  <c r="Y757" i="2" s="1"/>
  <c r="Y758" i="2" a="1"/>
  <c r="Y758" i="2" s="1"/>
  <c r="Y759" i="2" a="1"/>
  <c r="Y759" i="2" s="1"/>
  <c r="Y760" i="2" a="1"/>
  <c r="Y760" i="2" s="1"/>
  <c r="Y761" i="2" a="1"/>
  <c r="Y761" i="2" s="1"/>
  <c r="Y762" i="2" a="1"/>
  <c r="Y762" i="2" s="1"/>
  <c r="Y763" i="2" a="1"/>
  <c r="Y763" i="2" s="1"/>
  <c r="Y764" i="2" a="1"/>
  <c r="Y764" i="2" s="1"/>
  <c r="Y765" i="2" a="1"/>
  <c r="Y765" i="2" s="1"/>
  <c r="Y766" i="2" a="1"/>
  <c r="Y766" i="2" s="1"/>
  <c r="Y767" i="2" a="1"/>
  <c r="Y767" i="2" s="1"/>
  <c r="Y768" i="2" a="1"/>
  <c r="Y768" i="2" s="1"/>
  <c r="Y769" i="2" a="1"/>
  <c r="Y769" i="2" s="1"/>
  <c r="Y770" i="2" a="1"/>
  <c r="Y770" i="2" s="1"/>
  <c r="Y771" i="2" a="1"/>
  <c r="Y771" i="2" s="1"/>
  <c r="Y772" i="2" a="1"/>
  <c r="Y772" i="2" s="1"/>
  <c r="Y773" i="2" a="1"/>
  <c r="Y773" i="2" s="1"/>
  <c r="Y774" i="2" a="1"/>
  <c r="Y774" i="2" s="1"/>
  <c r="Y775" i="2" a="1"/>
  <c r="Y775" i="2" s="1"/>
  <c r="Y776" i="2" a="1"/>
  <c r="Y776" i="2" s="1"/>
  <c r="Y777" i="2" a="1"/>
  <c r="Y777" i="2" s="1"/>
  <c r="Y778" i="2" a="1"/>
  <c r="Y778" i="2" s="1"/>
  <c r="Y779" i="2" a="1"/>
  <c r="Y779" i="2" s="1"/>
  <c r="Y780" i="2" a="1"/>
  <c r="Y780" i="2" s="1"/>
  <c r="Y781" i="2" a="1"/>
  <c r="Y781" i="2" s="1"/>
  <c r="Y782" i="2" a="1"/>
  <c r="Y782" i="2" s="1"/>
  <c r="Y783" i="2" a="1"/>
  <c r="Y783" i="2" s="1"/>
  <c r="Y784" i="2" a="1"/>
  <c r="Y784" i="2" s="1"/>
  <c r="Y785" i="2" a="1"/>
  <c r="Y785" i="2" s="1"/>
  <c r="Y786" i="2" a="1"/>
  <c r="Y786" i="2" s="1"/>
  <c r="Y787" i="2" a="1"/>
  <c r="Y787" i="2" s="1"/>
  <c r="Y788" i="2" a="1"/>
  <c r="Y788" i="2" s="1"/>
  <c r="Y789" i="2" a="1"/>
  <c r="Y789" i="2" s="1"/>
  <c r="Y790" i="2" a="1"/>
  <c r="Y790" i="2" s="1"/>
  <c r="Y791" i="2" a="1"/>
  <c r="Y791" i="2" s="1"/>
  <c r="Y792" i="2" a="1"/>
  <c r="Y792" i="2" s="1"/>
  <c r="Y793" i="2" a="1"/>
  <c r="Y793" i="2" s="1"/>
  <c r="Y794" i="2" a="1"/>
  <c r="Y794" i="2" s="1"/>
  <c r="Y795" i="2" a="1"/>
  <c r="Y795" i="2" s="1"/>
  <c r="Y796" i="2" a="1"/>
  <c r="Y796" i="2" s="1"/>
  <c r="Y797" i="2" a="1"/>
  <c r="Y797" i="2" s="1"/>
  <c r="Y798" i="2" a="1"/>
  <c r="Y798" i="2" s="1"/>
  <c r="Y799" i="2" a="1"/>
  <c r="Y799" i="2" s="1"/>
  <c r="Y800" i="2" a="1"/>
  <c r="Y800" i="2" s="1"/>
  <c r="Y801" i="2" a="1"/>
  <c r="Y801" i="2" s="1"/>
  <c r="Y802" i="2" a="1"/>
  <c r="Y802" i="2" s="1"/>
  <c r="Y803" i="2" a="1"/>
  <c r="Y803" i="2" s="1"/>
  <c r="Y804" i="2" a="1"/>
  <c r="Y804" i="2" s="1"/>
  <c r="Y805" i="2" a="1"/>
  <c r="Y805" i="2" s="1"/>
  <c r="Y806" i="2" a="1"/>
  <c r="Y806" i="2" s="1"/>
  <c r="Y807" i="2" a="1"/>
  <c r="Y807" i="2" s="1"/>
  <c r="Y808" i="2" a="1"/>
  <c r="Y808" i="2" s="1"/>
  <c r="Y809" i="2" a="1"/>
  <c r="Y809" i="2" s="1"/>
  <c r="Y810" i="2" a="1"/>
  <c r="Y810" i="2" s="1"/>
  <c r="Y811" i="2" a="1"/>
  <c r="Y811" i="2" s="1"/>
  <c r="Y812" i="2" a="1"/>
  <c r="Y812" i="2" s="1"/>
  <c r="Y813" i="2" a="1"/>
  <c r="Y813" i="2" s="1"/>
  <c r="Y814" i="2" a="1"/>
  <c r="Y814" i="2" s="1"/>
  <c r="Y815" i="2" a="1"/>
  <c r="Y815" i="2" s="1"/>
  <c r="Y816" i="2" a="1"/>
  <c r="Y816" i="2" s="1"/>
  <c r="Y817" i="2" a="1"/>
  <c r="Y817" i="2" s="1"/>
  <c r="Y818" i="2" a="1"/>
  <c r="Y818" i="2" s="1"/>
  <c r="Y819" i="2" a="1"/>
  <c r="Y819" i="2" s="1"/>
  <c r="Y820" i="2" a="1"/>
  <c r="Y820" i="2" s="1"/>
  <c r="Y821" i="2" a="1"/>
  <c r="Y821" i="2" s="1"/>
  <c r="Y822" i="2" a="1"/>
  <c r="Y822" i="2" s="1"/>
  <c r="Y823" i="2" a="1"/>
  <c r="Y823" i="2" s="1"/>
  <c r="Y824" i="2" a="1"/>
  <c r="Y824" i="2" s="1"/>
  <c r="Y825" i="2" a="1"/>
  <c r="Y825" i="2" s="1"/>
  <c r="Y826" i="2" a="1"/>
  <c r="Y826" i="2" s="1"/>
  <c r="Y827" i="2" a="1"/>
  <c r="Y827" i="2" s="1"/>
  <c r="Y828" i="2" a="1"/>
  <c r="Y828" i="2" s="1"/>
  <c r="Y829" i="2" a="1"/>
  <c r="Y829" i="2" s="1"/>
  <c r="Y830" i="2" a="1"/>
  <c r="Y830" i="2" s="1"/>
  <c r="Y831" i="2" a="1"/>
  <c r="Y831" i="2" s="1"/>
  <c r="Y832" i="2" a="1"/>
  <c r="Y832" i="2" s="1"/>
  <c r="Y833" i="2" a="1"/>
  <c r="Y833" i="2" s="1"/>
  <c r="Y834" i="2" a="1"/>
  <c r="Y834" i="2" s="1"/>
  <c r="Y835" i="2" a="1"/>
  <c r="Y835" i="2" s="1"/>
  <c r="Y836" i="2" a="1"/>
  <c r="Y836" i="2" s="1"/>
  <c r="Y837" i="2" a="1"/>
  <c r="Y837" i="2" s="1"/>
  <c r="Y838" i="2" a="1"/>
  <c r="Y838" i="2" s="1"/>
  <c r="Y839" i="2" a="1"/>
  <c r="Y839" i="2" s="1"/>
  <c r="Y840" i="2" a="1"/>
  <c r="Y840" i="2" s="1"/>
  <c r="Y841" i="2" a="1"/>
  <c r="Y841" i="2" s="1"/>
  <c r="Y842" i="2" a="1"/>
  <c r="Y842" i="2" s="1"/>
  <c r="Y843" i="2" a="1"/>
  <c r="Y843" i="2" s="1"/>
  <c r="Y844" i="2" a="1"/>
  <c r="Y844" i="2" s="1"/>
  <c r="Y845" i="2" a="1"/>
  <c r="Y845" i="2" s="1"/>
  <c r="Y846" i="2" a="1"/>
  <c r="Y846" i="2" s="1"/>
  <c r="Y847" i="2" a="1"/>
  <c r="Y847" i="2" s="1"/>
  <c r="Y848" i="2" a="1"/>
  <c r="Y848" i="2" s="1"/>
  <c r="Y849" i="2" a="1"/>
  <c r="Y849" i="2" s="1"/>
  <c r="Y850" i="2" a="1"/>
  <c r="Y850" i="2" s="1"/>
  <c r="Y851" i="2" a="1"/>
  <c r="Y851" i="2" s="1"/>
  <c r="Y852" i="2" a="1"/>
  <c r="Y852" i="2" s="1"/>
  <c r="Y853" i="2" a="1"/>
  <c r="Y853" i="2" s="1"/>
  <c r="Y854" i="2" a="1"/>
  <c r="Y854" i="2" s="1"/>
  <c r="Y855" i="2" a="1"/>
  <c r="Y855" i="2" s="1"/>
  <c r="Y856" i="2" a="1"/>
  <c r="Y856" i="2" s="1"/>
  <c r="Y857" i="2" a="1"/>
  <c r="Y857" i="2" s="1"/>
  <c r="Y858" i="2" a="1"/>
  <c r="Y858" i="2" s="1"/>
  <c r="Y859" i="2" a="1"/>
  <c r="Y859" i="2" s="1"/>
  <c r="Y860" i="2" a="1"/>
  <c r="Y860" i="2" s="1"/>
  <c r="Y861" i="2" a="1"/>
  <c r="Y861" i="2" s="1"/>
  <c r="Y862" i="2" a="1"/>
  <c r="Y862" i="2" s="1"/>
  <c r="Y863" i="2" a="1"/>
  <c r="Y863" i="2" s="1"/>
  <c r="Y864" i="2" a="1"/>
  <c r="Y864" i="2" s="1"/>
  <c r="Y865" i="2" a="1"/>
  <c r="Y865" i="2" s="1"/>
  <c r="Y866" i="2" a="1"/>
  <c r="Y866" i="2" s="1"/>
  <c r="Y867" i="2" a="1"/>
  <c r="Y867" i="2" s="1"/>
  <c r="Y868" i="2" a="1"/>
  <c r="Y868" i="2" s="1"/>
  <c r="Y869" i="2" a="1"/>
  <c r="Y869" i="2" s="1"/>
  <c r="Y870" i="2" a="1"/>
  <c r="Y870" i="2" s="1"/>
  <c r="Y871" i="2" a="1"/>
  <c r="Y871" i="2" s="1"/>
  <c r="Y872" i="2" a="1"/>
  <c r="Y872" i="2" s="1"/>
  <c r="Y873" i="2" a="1"/>
  <c r="Y873" i="2" s="1"/>
  <c r="Y874" i="2" a="1"/>
  <c r="Y874" i="2" s="1"/>
  <c r="Y875" i="2" a="1"/>
  <c r="Y875" i="2" s="1"/>
  <c r="Y876" i="2" a="1"/>
  <c r="Y876" i="2" s="1"/>
  <c r="Y877" i="2" a="1"/>
  <c r="Y877" i="2" s="1"/>
  <c r="Y878" i="2" a="1"/>
  <c r="Y878" i="2" s="1"/>
  <c r="Y879" i="2" a="1"/>
  <c r="Y879" i="2" s="1"/>
  <c r="Y880" i="2" a="1"/>
  <c r="Y880" i="2" s="1"/>
  <c r="Y881" i="2" a="1"/>
  <c r="Y881" i="2" s="1"/>
  <c r="Y882" i="2" a="1"/>
  <c r="Y882" i="2" s="1"/>
  <c r="Y883" i="2" a="1"/>
  <c r="Y883" i="2" s="1"/>
  <c r="Y884" i="2" a="1"/>
  <c r="Y884" i="2" s="1"/>
  <c r="Y885" i="2" a="1"/>
  <c r="Y885" i="2" s="1"/>
  <c r="Y886" i="2" a="1"/>
  <c r="Y886" i="2" s="1"/>
  <c r="Y887" i="2" a="1"/>
  <c r="Y887" i="2" s="1"/>
  <c r="Y888" i="2" a="1"/>
  <c r="Y888" i="2" s="1"/>
  <c r="Y889" i="2" a="1"/>
  <c r="Y889" i="2" s="1"/>
  <c r="Y890" i="2" a="1"/>
  <c r="Y890" i="2" s="1"/>
  <c r="Y891" i="2" a="1"/>
  <c r="Y891" i="2" s="1"/>
  <c r="Y892" i="2" a="1"/>
  <c r="Y892" i="2" s="1"/>
  <c r="Y893" i="2" a="1"/>
  <c r="Y893" i="2" s="1"/>
  <c r="Y894" i="2" a="1"/>
  <c r="Y894" i="2" s="1"/>
  <c r="Y895" i="2" a="1"/>
  <c r="Y895" i="2" s="1"/>
  <c r="Y896" i="2" a="1"/>
  <c r="Y896" i="2" s="1"/>
  <c r="Y897" i="2" a="1"/>
  <c r="Y897" i="2" s="1"/>
  <c r="Y898" i="2" a="1"/>
  <c r="Y898" i="2" s="1"/>
  <c r="Y899" i="2" a="1"/>
  <c r="Y899" i="2" s="1"/>
  <c r="Y900" i="2" a="1"/>
  <c r="Y900" i="2" s="1"/>
  <c r="Y901" i="2" a="1"/>
  <c r="Y901" i="2" s="1"/>
  <c r="Y902" i="2" a="1"/>
  <c r="Y902" i="2" s="1"/>
  <c r="Y903" i="2" a="1"/>
  <c r="Y903" i="2" s="1"/>
  <c r="Y904" i="2" a="1"/>
  <c r="Y904" i="2" s="1"/>
  <c r="Y905" i="2" a="1"/>
  <c r="Y905" i="2" s="1"/>
  <c r="Y906" i="2" a="1"/>
  <c r="Y906" i="2" s="1"/>
  <c r="Y907" i="2" a="1"/>
  <c r="Y907" i="2" s="1"/>
  <c r="Y908" i="2" a="1"/>
  <c r="Y908" i="2" s="1"/>
  <c r="Y909" i="2" a="1"/>
  <c r="Y909" i="2" s="1"/>
  <c r="Y910" i="2" a="1"/>
  <c r="Y910" i="2" s="1"/>
  <c r="Y911" i="2" a="1"/>
  <c r="Y911" i="2" s="1"/>
  <c r="Y912" i="2" a="1"/>
  <c r="Y912" i="2" s="1"/>
  <c r="Y913" i="2" a="1"/>
  <c r="Y913" i="2" s="1"/>
  <c r="Y914" i="2" a="1"/>
  <c r="Y914" i="2" s="1"/>
  <c r="Y915" i="2" a="1"/>
  <c r="Y915" i="2" s="1"/>
  <c r="Y916" i="2" a="1"/>
  <c r="Y916" i="2" s="1"/>
  <c r="Y917" i="2" a="1"/>
  <c r="Y917" i="2" s="1"/>
  <c r="Y918" i="2" a="1"/>
  <c r="Y918" i="2" s="1"/>
  <c r="Y919" i="2" a="1"/>
  <c r="Y919" i="2" s="1"/>
  <c r="Y920" i="2" a="1"/>
  <c r="Y920" i="2" s="1"/>
  <c r="Y921" i="2" a="1"/>
  <c r="Y921" i="2" s="1"/>
  <c r="Y922" i="2" a="1"/>
  <c r="Y922" i="2" s="1"/>
  <c r="Y923" i="2" a="1"/>
  <c r="Y923" i="2" s="1"/>
  <c r="Y924" i="2" a="1"/>
  <c r="Y924" i="2" s="1"/>
  <c r="Y925" i="2" a="1"/>
  <c r="Y925" i="2" s="1"/>
  <c r="Y926" i="2" a="1"/>
  <c r="Y926" i="2" s="1"/>
  <c r="Y927" i="2" a="1"/>
  <c r="Y927" i="2" s="1"/>
  <c r="Y928" i="2" a="1"/>
  <c r="Y928" i="2" s="1"/>
  <c r="Y929" i="2" a="1"/>
  <c r="Y929" i="2" s="1"/>
  <c r="Y930" i="2" a="1"/>
  <c r="Y930" i="2" s="1"/>
  <c r="Y931" i="2" a="1"/>
  <c r="Y931" i="2" s="1"/>
  <c r="Y932" i="2" a="1"/>
  <c r="Y932" i="2" s="1"/>
  <c r="Y933" i="2" a="1"/>
  <c r="Y933" i="2" s="1"/>
  <c r="Y934" i="2" a="1"/>
  <c r="Y934" i="2" s="1"/>
  <c r="Y935" i="2" a="1"/>
  <c r="Y935" i="2" s="1"/>
  <c r="Y936" i="2" a="1"/>
  <c r="Y936" i="2" s="1"/>
  <c r="Y937" i="2" a="1"/>
  <c r="Y937" i="2" s="1"/>
  <c r="Y938" i="2" a="1"/>
  <c r="Y938" i="2" s="1"/>
  <c r="Y939" i="2" a="1"/>
  <c r="Y939" i="2" s="1"/>
  <c r="Y940" i="2" a="1"/>
  <c r="Y940" i="2" s="1"/>
  <c r="Y941" i="2" a="1"/>
  <c r="Y941" i="2" s="1"/>
  <c r="Y942" i="2" a="1"/>
  <c r="Y942" i="2" s="1"/>
  <c r="Y943" i="2" a="1"/>
  <c r="Y943" i="2" s="1"/>
  <c r="Y944" i="2" a="1"/>
  <c r="Y944" i="2" s="1"/>
  <c r="Y945" i="2" a="1"/>
  <c r="Y945" i="2" s="1"/>
  <c r="Y946" i="2" a="1"/>
  <c r="Y946" i="2" s="1"/>
  <c r="Y947" i="2" a="1"/>
  <c r="Y947" i="2" s="1"/>
  <c r="Y948" i="2" a="1"/>
  <c r="Y948" i="2" s="1"/>
  <c r="Y949" i="2" a="1"/>
  <c r="Y949" i="2" s="1"/>
  <c r="Y950" i="2" a="1"/>
  <c r="Y950" i="2" s="1"/>
  <c r="Y951" i="2" a="1"/>
  <c r="Y951" i="2" s="1"/>
  <c r="Y952" i="2" a="1"/>
  <c r="Y952" i="2" s="1"/>
  <c r="Y953" i="2" a="1"/>
  <c r="Y953" i="2" s="1"/>
  <c r="Y954" i="2" a="1"/>
  <c r="Y954" i="2" s="1"/>
  <c r="Y955" i="2" a="1"/>
  <c r="Y955" i="2" s="1"/>
  <c r="Y956" i="2" a="1"/>
  <c r="Y956" i="2" s="1"/>
  <c r="Y957" i="2" a="1"/>
  <c r="Y957" i="2" s="1"/>
  <c r="Y958" i="2" a="1"/>
  <c r="Y958" i="2" s="1"/>
  <c r="Y959" i="2" a="1"/>
  <c r="Y959" i="2" s="1"/>
  <c r="Y960" i="2" a="1"/>
  <c r="Y960" i="2" s="1"/>
  <c r="Y961" i="2" a="1"/>
  <c r="Y961" i="2" s="1"/>
  <c r="Y962" i="2" a="1"/>
  <c r="Y962" i="2" s="1"/>
  <c r="Y963" i="2" a="1"/>
  <c r="Y963" i="2" s="1"/>
  <c r="Y964" i="2" a="1"/>
  <c r="Y964" i="2" s="1"/>
  <c r="Y965" i="2" a="1"/>
  <c r="Y965" i="2" s="1"/>
  <c r="Y966" i="2" a="1"/>
  <c r="Y966" i="2" s="1"/>
  <c r="Y967" i="2" a="1"/>
  <c r="Y967" i="2" s="1"/>
  <c r="Y968" i="2" a="1"/>
  <c r="Y968" i="2" s="1"/>
  <c r="Y969" i="2" a="1"/>
  <c r="Y969" i="2" s="1"/>
  <c r="Y970" i="2" a="1"/>
  <c r="Y970" i="2" s="1"/>
  <c r="Y971" i="2" a="1"/>
  <c r="Y971" i="2" s="1"/>
  <c r="Y972" i="2" a="1"/>
  <c r="Y972" i="2" s="1"/>
  <c r="Y973" i="2" a="1"/>
  <c r="Y973" i="2" s="1"/>
  <c r="Y974" i="2" a="1"/>
  <c r="Y974" i="2" s="1"/>
  <c r="Y975" i="2" a="1"/>
  <c r="Y975" i="2" s="1"/>
  <c r="Y976" i="2" a="1"/>
  <c r="Y976" i="2" s="1"/>
  <c r="Y977" i="2" a="1"/>
  <c r="Y977" i="2" s="1"/>
  <c r="Y978" i="2" a="1"/>
  <c r="Y978" i="2" s="1"/>
  <c r="Y979" i="2" a="1"/>
  <c r="Y979" i="2" s="1"/>
  <c r="Y980" i="2" a="1"/>
  <c r="Y980" i="2" s="1"/>
  <c r="Y981" i="2" a="1"/>
  <c r="Y981" i="2" s="1"/>
  <c r="Y982" i="2" a="1"/>
  <c r="Y982" i="2" s="1"/>
  <c r="Y983" i="2" a="1"/>
  <c r="Y983" i="2" s="1"/>
  <c r="Y984" i="2" a="1"/>
  <c r="Y984" i="2" s="1"/>
  <c r="Y985" i="2" a="1"/>
  <c r="Y985" i="2" s="1"/>
  <c r="Y986" i="2" a="1"/>
  <c r="Y986" i="2" s="1"/>
  <c r="Y987" i="2" a="1"/>
  <c r="Y987" i="2" s="1"/>
  <c r="Y988" i="2" a="1"/>
  <c r="Y988" i="2" s="1"/>
  <c r="Y989" i="2" a="1"/>
  <c r="Y989" i="2" s="1"/>
  <c r="Y990" i="2" a="1"/>
  <c r="Y990" i="2" s="1"/>
  <c r="Y991" i="2" a="1"/>
  <c r="Y991" i="2" s="1"/>
  <c r="Y992" i="2" a="1"/>
  <c r="Y992" i="2" s="1"/>
  <c r="Y993" i="2" a="1"/>
  <c r="Y993" i="2" s="1"/>
  <c r="Y994" i="2" a="1"/>
  <c r="Y994" i="2" s="1"/>
  <c r="Y995" i="2" a="1"/>
  <c r="Y995" i="2" s="1"/>
  <c r="Y996" i="2" a="1"/>
  <c r="Y996" i="2" s="1"/>
  <c r="Y997" i="2" a="1"/>
  <c r="Y997" i="2" s="1"/>
  <c r="Y998" i="2" a="1"/>
  <c r="Y998" i="2" s="1"/>
  <c r="Y999" i="2" a="1"/>
  <c r="Y999" i="2" s="1"/>
  <c r="Y1000" i="2" a="1"/>
  <c r="Y1000" i="2" s="1"/>
  <c r="Y1001" i="2" a="1"/>
  <c r="Y1001" i="2" s="1"/>
  <c r="Y1002" i="2" a="1"/>
  <c r="Y1002" i="2" s="1"/>
  <c r="Y1003" i="2" a="1"/>
  <c r="Y1003" i="2" s="1"/>
  <c r="Y1004" i="2" a="1"/>
  <c r="Y1004" i="2" s="1"/>
  <c r="Y1005" i="2" a="1"/>
  <c r="Y1005" i="2" s="1"/>
  <c r="Y1006" i="2" a="1"/>
  <c r="Y1006" i="2" s="1"/>
  <c r="Y1007" i="2" a="1"/>
  <c r="Y1007" i="2" s="1"/>
  <c r="Y1008" i="2" a="1"/>
  <c r="Y1008" i="2" s="1"/>
  <c r="Y1009" i="2" a="1"/>
  <c r="Y1009" i="2" s="1"/>
  <c r="Y1010" i="2" a="1"/>
  <c r="Y1010" i="2" s="1"/>
  <c r="Y1011" i="2" a="1"/>
  <c r="Y1011" i="2" s="1"/>
  <c r="Y1012" i="2" a="1"/>
  <c r="Y1012" i="2" s="1"/>
  <c r="Y1013" i="2" a="1"/>
  <c r="Y1013" i="2" s="1"/>
  <c r="Y1014" i="2" a="1"/>
  <c r="Y1014" i="2" s="1"/>
  <c r="Y1015" i="2" a="1"/>
  <c r="Y1015" i="2" s="1"/>
  <c r="Y1016" i="2" a="1"/>
  <c r="Y1016" i="2" s="1"/>
  <c r="Y1017" i="2" a="1"/>
  <c r="Y1017" i="2" s="1"/>
  <c r="Y1018" i="2" a="1"/>
  <c r="Y1018" i="2" s="1"/>
  <c r="Y1019" i="2" a="1"/>
  <c r="Y1019" i="2" s="1"/>
  <c r="Y1020" i="2" a="1"/>
  <c r="Y1020" i="2" s="1"/>
  <c r="Y1021" i="2" a="1"/>
  <c r="Y1021" i="2" s="1"/>
  <c r="Y1022" i="2" a="1"/>
  <c r="Y1022" i="2" s="1"/>
  <c r="Y1023" i="2" a="1"/>
  <c r="Y1023" i="2" s="1"/>
  <c r="Y1024" i="2" a="1"/>
  <c r="Y1024" i="2" s="1"/>
  <c r="Y1025" i="2" a="1"/>
  <c r="Y1025" i="2" s="1"/>
  <c r="Y1026" i="2" a="1"/>
  <c r="Y1026" i="2" s="1"/>
  <c r="Y1027" i="2" a="1"/>
  <c r="Y1027" i="2" s="1"/>
  <c r="Y1028" i="2" a="1"/>
  <c r="Y1028" i="2" s="1"/>
  <c r="Y1029" i="2" a="1"/>
  <c r="Y1029" i="2" s="1"/>
  <c r="Y1030" i="2" a="1"/>
  <c r="Y1030" i="2" s="1"/>
  <c r="Y1031" i="2" a="1"/>
  <c r="Y1031" i="2" s="1"/>
  <c r="Y1032" i="2" a="1"/>
  <c r="Y1032" i="2" s="1"/>
  <c r="Y1033" i="2" a="1"/>
  <c r="Y1033" i="2" s="1"/>
  <c r="Y1034" i="2" a="1"/>
  <c r="Y1034" i="2" s="1"/>
  <c r="Y1035" i="2" a="1"/>
  <c r="Y1035" i="2" s="1"/>
  <c r="Y1036" i="2" a="1"/>
  <c r="Y1036" i="2" s="1"/>
  <c r="Y1037" i="2" a="1"/>
  <c r="Y1037" i="2" s="1"/>
  <c r="Y1038" i="2" a="1"/>
  <c r="Y1038" i="2" s="1"/>
  <c r="Y1039" i="2" a="1"/>
  <c r="Y1039" i="2" s="1"/>
  <c r="Y1040" i="2" a="1"/>
  <c r="Y1040" i="2" s="1"/>
  <c r="Y1041" i="2" a="1"/>
  <c r="Y1041" i="2" s="1"/>
  <c r="Y1042" i="2" a="1"/>
  <c r="Y1042" i="2" s="1"/>
  <c r="Y1043" i="2" a="1"/>
  <c r="Y1043" i="2" s="1"/>
  <c r="Y1044" i="2" a="1"/>
  <c r="Y1044" i="2" s="1"/>
  <c r="Y1045" i="2" a="1"/>
  <c r="Y1045" i="2" s="1"/>
  <c r="Y1046" i="2" a="1"/>
  <c r="Y1046" i="2" s="1"/>
  <c r="Y1047" i="2" a="1"/>
  <c r="Y1047" i="2" s="1"/>
  <c r="Y1048" i="2" a="1"/>
  <c r="Y1048" i="2" s="1"/>
  <c r="Y1049" i="2" a="1"/>
  <c r="Y1049" i="2" s="1"/>
  <c r="Y1050" i="2" a="1"/>
  <c r="Y1050" i="2" s="1"/>
  <c r="Y1051" i="2" a="1"/>
  <c r="Y1051" i="2" s="1"/>
  <c r="Y1052" i="2" a="1"/>
  <c r="Y1052" i="2" s="1"/>
  <c r="Y1053" i="2" a="1"/>
  <c r="Y1053" i="2" s="1"/>
  <c r="Y1054" i="2" a="1"/>
  <c r="Y1054" i="2" s="1"/>
  <c r="Y1055" i="2" a="1"/>
  <c r="Y1055" i="2" s="1"/>
  <c r="Y1056" i="2" a="1"/>
  <c r="Y1056" i="2" s="1"/>
  <c r="Y1057" i="2" a="1"/>
  <c r="Y1057" i="2" s="1"/>
  <c r="Y1058" i="2" a="1"/>
  <c r="Y1058" i="2" s="1"/>
  <c r="Y1059" i="2" a="1"/>
  <c r="Y1059" i="2" s="1"/>
  <c r="Y1060" i="2" a="1"/>
  <c r="Y1060" i="2" s="1"/>
  <c r="Y1061" i="2" a="1"/>
  <c r="Y1061" i="2" s="1"/>
  <c r="Y1062" i="2" a="1"/>
  <c r="Y1062" i="2" s="1"/>
  <c r="Y1063" i="2" a="1"/>
  <c r="Y1063" i="2" s="1"/>
  <c r="Y1064" i="2" a="1"/>
  <c r="Y1064" i="2" s="1"/>
  <c r="Y1065" i="2" a="1"/>
  <c r="Y1065" i="2" s="1"/>
  <c r="Y1066" i="2" a="1"/>
  <c r="Y1066" i="2" s="1"/>
  <c r="Y1067" i="2" a="1"/>
  <c r="Y1067" i="2" s="1"/>
  <c r="Y1068" i="2" a="1"/>
  <c r="Y1068" i="2" s="1"/>
  <c r="Y1069" i="2" a="1"/>
  <c r="Y1069" i="2" s="1"/>
  <c r="Y1070" i="2" a="1"/>
  <c r="Y1070" i="2" s="1"/>
  <c r="Y1071" i="2" a="1"/>
  <c r="Y1071" i="2" s="1"/>
  <c r="Y1072" i="2" a="1"/>
  <c r="Y1072" i="2" s="1"/>
  <c r="Y1073" i="2" a="1"/>
  <c r="Y1073" i="2" s="1"/>
  <c r="Y1074" i="2" a="1"/>
  <c r="Y1074" i="2" s="1"/>
  <c r="Y1075" i="2" a="1"/>
  <c r="Y1075" i="2" s="1"/>
  <c r="Y1076" i="2" a="1"/>
  <c r="Y1076" i="2" s="1"/>
  <c r="Y1077" i="2" a="1"/>
  <c r="Y1077" i="2" s="1"/>
  <c r="Y1078" i="2" a="1"/>
  <c r="Y1078" i="2" s="1"/>
  <c r="Y1079" i="2" a="1"/>
  <c r="Y1079" i="2" s="1"/>
  <c r="Y1080" i="2" a="1"/>
  <c r="Y1080" i="2" s="1"/>
  <c r="Y1081" i="2" a="1"/>
  <c r="Y1081" i="2" s="1"/>
  <c r="Y1082" i="2" a="1"/>
  <c r="Y1082" i="2" s="1"/>
  <c r="Y1083" i="2" a="1"/>
  <c r="Y1083" i="2" s="1"/>
  <c r="Y1084" i="2" a="1"/>
  <c r="Y1084" i="2" s="1"/>
  <c r="Y1085" i="2" a="1"/>
  <c r="Y1085" i="2" s="1"/>
  <c r="Y1086" i="2" a="1"/>
  <c r="Y1086" i="2" s="1"/>
  <c r="Y1087" i="2" a="1"/>
  <c r="Y1087" i="2" s="1"/>
  <c r="Y1088" i="2" a="1"/>
  <c r="Y1088" i="2" s="1"/>
  <c r="Y1089" i="2" a="1"/>
  <c r="Y1089" i="2" s="1"/>
  <c r="Y1090" i="2" a="1"/>
  <c r="Y1090" i="2" s="1"/>
  <c r="Y1091" i="2" a="1"/>
  <c r="Y1091" i="2" s="1"/>
  <c r="Y1092" i="2" a="1"/>
  <c r="Y1092" i="2" s="1"/>
  <c r="Y1093" i="2" a="1"/>
  <c r="Y1093" i="2" s="1"/>
  <c r="Y1094" i="2" a="1"/>
  <c r="Y1094" i="2" s="1"/>
  <c r="Y1095" i="2" a="1"/>
  <c r="Y1095" i="2" s="1"/>
  <c r="Y1096" i="2" a="1"/>
  <c r="Y1096" i="2" s="1"/>
  <c r="Y1097" i="2" a="1"/>
  <c r="Y1097" i="2" s="1"/>
  <c r="Y1098" i="2" a="1"/>
  <c r="Y1098" i="2" s="1"/>
  <c r="Y1099" i="2" a="1"/>
  <c r="Y1099" i="2" s="1"/>
  <c r="Y1100" i="2" a="1"/>
  <c r="Y1100" i="2" s="1"/>
  <c r="Y1101" i="2" a="1"/>
  <c r="Y1101" i="2" s="1"/>
  <c r="Y1102" i="2" a="1"/>
  <c r="Y1102" i="2" s="1"/>
  <c r="Y1103" i="2" a="1"/>
  <c r="Y1103" i="2" s="1"/>
  <c r="Y1104" i="2" a="1"/>
  <c r="Y1104" i="2" s="1"/>
  <c r="Y1105" i="2" a="1"/>
  <c r="Y1105" i="2" s="1"/>
  <c r="Y1106" i="2" a="1"/>
  <c r="Y1106" i="2" s="1"/>
  <c r="Y1107" i="2" a="1"/>
  <c r="Y1107" i="2" s="1"/>
  <c r="Y1108" i="2" a="1"/>
  <c r="Y1108" i="2" s="1"/>
  <c r="Y1109" i="2" a="1"/>
  <c r="Y1109" i="2" s="1"/>
  <c r="Y1110" i="2" a="1"/>
  <c r="Y1110" i="2" s="1"/>
  <c r="Y1111" i="2" a="1"/>
  <c r="Y1111" i="2" s="1"/>
  <c r="Y1112" i="2" a="1"/>
  <c r="Y1112" i="2" s="1"/>
  <c r="Y1113" i="2" a="1"/>
  <c r="Y1113" i="2" s="1"/>
  <c r="Y1114" i="2" a="1"/>
  <c r="Y1114" i="2" s="1"/>
  <c r="Y1115" i="2" a="1"/>
  <c r="Y1115" i="2" s="1"/>
  <c r="Y1116" i="2" a="1"/>
  <c r="Y1116" i="2" s="1"/>
  <c r="Y1117" i="2" a="1"/>
  <c r="Y1117" i="2" s="1"/>
  <c r="Y1118" i="2" a="1"/>
  <c r="Y1118" i="2" s="1"/>
  <c r="Y1119" i="2" a="1"/>
  <c r="Y1119" i="2" s="1"/>
  <c r="Y1120" i="2" a="1"/>
  <c r="Y1120" i="2" s="1"/>
  <c r="Y1121" i="2" a="1"/>
  <c r="Y1121" i="2" s="1"/>
  <c r="Y1122" i="2" a="1"/>
  <c r="Y1122" i="2" s="1"/>
  <c r="Y1123" i="2" a="1"/>
  <c r="Y1123" i="2" s="1"/>
  <c r="Y1124" i="2" a="1"/>
  <c r="Y1124" i="2" s="1"/>
  <c r="Y1125" i="2" a="1"/>
  <c r="Y1125" i="2" s="1"/>
  <c r="Y1126" i="2" a="1"/>
  <c r="Y1126" i="2" s="1"/>
  <c r="Y1127" i="2" a="1"/>
  <c r="Y1127" i="2" s="1"/>
  <c r="Y1128" i="2" a="1"/>
  <c r="Y1128" i="2" s="1"/>
  <c r="Y1129" i="2" a="1"/>
  <c r="Y1129" i="2" s="1"/>
  <c r="Y1130" i="2" a="1"/>
  <c r="Y1130" i="2" s="1"/>
  <c r="Y1131" i="2" a="1"/>
  <c r="Y1131" i="2" s="1"/>
  <c r="Y1132" i="2" a="1"/>
  <c r="Y1132" i="2" s="1"/>
  <c r="Y1133" i="2" a="1"/>
  <c r="Y1133" i="2" s="1"/>
  <c r="Y1134" i="2" a="1"/>
  <c r="Y1134" i="2" s="1"/>
  <c r="Y1135" i="2" a="1"/>
  <c r="Y1135" i="2" s="1"/>
  <c r="Y1136" i="2" a="1"/>
  <c r="Y1136" i="2" s="1"/>
  <c r="Y1137" i="2" a="1"/>
  <c r="Y1137" i="2" s="1"/>
  <c r="Y1138" i="2" a="1"/>
  <c r="Y1138" i="2" s="1"/>
  <c r="Y1139" i="2" a="1"/>
  <c r="Y1139" i="2" s="1"/>
  <c r="Y1140" i="2" a="1"/>
  <c r="Y1140" i="2" s="1"/>
  <c r="Y1141" i="2" a="1"/>
  <c r="Y1141" i="2" s="1"/>
  <c r="Y1142" i="2" a="1"/>
  <c r="Y1142" i="2" s="1"/>
  <c r="Y1143" i="2" a="1"/>
  <c r="Y1143" i="2" s="1"/>
  <c r="Y1144" i="2" a="1"/>
  <c r="Y1144" i="2" s="1"/>
  <c r="Y1145" i="2" a="1"/>
  <c r="Y1145" i="2" s="1"/>
  <c r="Y1146" i="2" a="1"/>
  <c r="Y1146" i="2" s="1"/>
  <c r="Y1147" i="2" a="1"/>
  <c r="Y1147" i="2" s="1"/>
  <c r="Y1148" i="2" a="1"/>
  <c r="Y1148" i="2" s="1"/>
  <c r="Y1149" i="2" a="1"/>
  <c r="Y1149" i="2" s="1"/>
  <c r="Y1150" i="2" a="1"/>
  <c r="Y1150" i="2" s="1"/>
  <c r="Y1151" i="2" a="1"/>
  <c r="Y1151" i="2" s="1"/>
  <c r="Y1152" i="2" a="1"/>
  <c r="Y1152" i="2" s="1"/>
  <c r="Y1153" i="2" a="1"/>
  <c r="Y1153" i="2" s="1"/>
  <c r="Y1154" i="2" a="1"/>
  <c r="Y1154" i="2" s="1"/>
  <c r="Y1155" i="2" a="1"/>
  <c r="Y1155" i="2" s="1"/>
  <c r="Y1156" i="2" a="1"/>
  <c r="Y1156" i="2" s="1"/>
  <c r="Y1157" i="2" a="1"/>
  <c r="Y1157" i="2" s="1"/>
  <c r="Y1158" i="2" a="1"/>
  <c r="Y1158" i="2" s="1"/>
  <c r="Y1159" i="2" a="1"/>
  <c r="Y1159" i="2" s="1"/>
  <c r="Y1160" i="2" a="1"/>
  <c r="Y1160" i="2" s="1"/>
  <c r="Y1161" i="2" a="1"/>
  <c r="Y1161" i="2" s="1"/>
  <c r="Y1162" i="2" a="1"/>
  <c r="Y1162" i="2" s="1"/>
  <c r="Y1163" i="2" a="1"/>
  <c r="Y1163" i="2" s="1"/>
  <c r="Y1164" i="2" a="1"/>
  <c r="Y1164" i="2" s="1"/>
  <c r="Y1165" i="2" a="1"/>
  <c r="Y1165" i="2" s="1"/>
  <c r="Y1166" i="2" a="1"/>
  <c r="Y1166" i="2" s="1"/>
  <c r="Y1167" i="2" a="1"/>
  <c r="Y1167" i="2" s="1"/>
  <c r="Y1168" i="2" a="1"/>
  <c r="Y1168" i="2" s="1"/>
  <c r="Y1169" i="2" a="1"/>
  <c r="Y1169" i="2" s="1"/>
  <c r="Y1170" i="2" a="1"/>
  <c r="Y1170" i="2" s="1"/>
  <c r="Y1171" i="2" a="1"/>
  <c r="Y1171" i="2" s="1"/>
  <c r="Y1172" i="2" a="1"/>
  <c r="Y1172" i="2" s="1"/>
  <c r="Y1173" i="2" a="1"/>
  <c r="Y1173" i="2" s="1"/>
  <c r="Y1174" i="2" a="1"/>
  <c r="Y1174" i="2" s="1"/>
  <c r="Y1175" i="2" a="1"/>
  <c r="Y1175" i="2" s="1"/>
  <c r="Y1176" i="2" a="1"/>
  <c r="Y1176" i="2" s="1"/>
  <c r="Y1177" i="2" a="1"/>
  <c r="Y1177" i="2" s="1"/>
  <c r="Y1178" i="2" a="1"/>
  <c r="Y1178" i="2" s="1"/>
  <c r="Y1179" i="2" a="1"/>
  <c r="Y1179" i="2" s="1"/>
  <c r="Y1180" i="2" a="1"/>
  <c r="Y1180" i="2" s="1"/>
  <c r="Y1181" i="2" a="1"/>
  <c r="Y1181" i="2" s="1"/>
  <c r="Y1182" i="2" a="1"/>
  <c r="Y1182" i="2" s="1"/>
  <c r="Y1183" i="2" a="1"/>
  <c r="Y1183" i="2" s="1"/>
  <c r="Y1184" i="2" a="1"/>
  <c r="Y1184" i="2" s="1"/>
  <c r="Y1185" i="2" a="1"/>
  <c r="Y1185" i="2" s="1"/>
  <c r="Y1186" i="2" a="1"/>
  <c r="Y1186" i="2" s="1"/>
  <c r="Y1187" i="2" a="1"/>
  <c r="Y1187" i="2" s="1"/>
  <c r="Y1188" i="2" a="1"/>
  <c r="Y1188" i="2" s="1"/>
  <c r="Y1189" i="2" a="1"/>
  <c r="Y1189" i="2" s="1"/>
  <c r="Y1190" i="2" a="1"/>
  <c r="Y1190" i="2" s="1"/>
  <c r="Y1191" i="2" a="1"/>
  <c r="Y1191" i="2" s="1"/>
  <c r="Y1192" i="2" a="1"/>
  <c r="Y1192" i="2" s="1"/>
  <c r="Y1193" i="2" a="1"/>
  <c r="Y1193" i="2" s="1"/>
  <c r="Y1194" i="2" a="1"/>
  <c r="Y1194" i="2" s="1"/>
  <c r="Y1195" i="2" a="1"/>
  <c r="Y1195" i="2" s="1"/>
  <c r="Y1196" i="2" a="1"/>
  <c r="Y1196" i="2" s="1"/>
  <c r="Y1197" i="2" a="1"/>
  <c r="Y1197" i="2" s="1"/>
  <c r="Y1198" i="2" a="1"/>
  <c r="Y1198" i="2" s="1"/>
  <c r="Y1199" i="2" a="1"/>
  <c r="Y1199" i="2" s="1"/>
  <c r="Y1200" i="2" a="1"/>
  <c r="Y1200" i="2" s="1"/>
  <c r="Y1201" i="2" a="1"/>
  <c r="Y1201" i="2" s="1"/>
  <c r="Y1202" i="2" a="1"/>
  <c r="Y1202" i="2" s="1"/>
  <c r="Y1203" i="2" a="1"/>
  <c r="Y1203" i="2" s="1"/>
  <c r="Y1204" i="2" a="1"/>
  <c r="Y1204" i="2" s="1"/>
  <c r="Y1205" i="2" a="1"/>
  <c r="Y1205" i="2" s="1"/>
  <c r="Y1206" i="2" a="1"/>
  <c r="Y1206" i="2" s="1"/>
  <c r="Y1207" i="2" a="1"/>
  <c r="Y1207" i="2" s="1"/>
  <c r="Y1208" i="2" a="1"/>
  <c r="Y1208" i="2" s="1"/>
  <c r="Y1209" i="2" a="1"/>
  <c r="Y1209" i="2" s="1"/>
  <c r="Y1210" i="2" a="1"/>
  <c r="Y1210" i="2" s="1"/>
  <c r="Y1211" i="2" a="1"/>
  <c r="Y1211" i="2" s="1"/>
  <c r="Y1212" i="2" a="1"/>
  <c r="Y1212" i="2" s="1"/>
  <c r="Y1213" i="2" a="1"/>
  <c r="Y1213" i="2" s="1"/>
  <c r="Y1214" i="2" a="1"/>
  <c r="Y1214" i="2" s="1"/>
  <c r="Y1215" i="2" a="1"/>
  <c r="Y1215" i="2" s="1"/>
  <c r="Y1216" i="2" a="1"/>
  <c r="Y1216" i="2" s="1"/>
  <c r="Y1217" i="2" a="1"/>
  <c r="Y1217" i="2" s="1"/>
  <c r="Y1218" i="2" a="1"/>
  <c r="Y1218" i="2" s="1"/>
  <c r="Y1219" i="2" a="1"/>
  <c r="Y1219" i="2" s="1"/>
  <c r="Y1220" i="2" a="1"/>
  <c r="Y1220" i="2" s="1"/>
  <c r="Y1221" i="2" a="1"/>
  <c r="Y1221" i="2" s="1"/>
  <c r="Y1222" i="2" a="1"/>
  <c r="Y1222" i="2" s="1"/>
  <c r="Y1223" i="2" a="1"/>
  <c r="Y1223" i="2" s="1"/>
  <c r="Y1224" i="2" a="1"/>
  <c r="Y1224" i="2" s="1"/>
  <c r="Y1225" i="2" a="1"/>
  <c r="Y1225" i="2" s="1"/>
  <c r="Y1226" i="2" a="1"/>
  <c r="Y1226" i="2" s="1"/>
  <c r="Y1227" i="2" a="1"/>
  <c r="Y1227" i="2" s="1"/>
  <c r="Y1228" i="2" a="1"/>
  <c r="Y1228" i="2" s="1"/>
  <c r="Y1229" i="2" a="1"/>
  <c r="Y1229" i="2" s="1"/>
  <c r="Y1230" i="2" a="1"/>
  <c r="Y1230" i="2" s="1"/>
  <c r="Y1231" i="2" a="1"/>
  <c r="Y1231" i="2" s="1"/>
  <c r="Y1232" i="2" a="1"/>
  <c r="Y1232" i="2" s="1"/>
  <c r="Y1233" i="2" a="1"/>
  <c r="Y1233" i="2" s="1"/>
  <c r="Y1234" i="2" a="1"/>
  <c r="Y1234" i="2" s="1"/>
  <c r="Y1235" i="2" a="1"/>
  <c r="Y1235" i="2" s="1"/>
  <c r="Y1236" i="2" a="1"/>
  <c r="Y1236" i="2" s="1"/>
  <c r="Y1237" i="2" a="1"/>
  <c r="Y1237" i="2" s="1"/>
  <c r="Y1238" i="2" a="1"/>
  <c r="Y1238" i="2" s="1"/>
  <c r="Y1239" i="2" a="1"/>
  <c r="Y1239" i="2" s="1"/>
  <c r="Y1240" i="2" a="1"/>
  <c r="Y1240" i="2" s="1"/>
  <c r="Y1241" i="2" a="1"/>
  <c r="Y1241" i="2" s="1"/>
  <c r="Y1242" i="2" a="1"/>
  <c r="Y1242" i="2" s="1"/>
  <c r="Y1243" i="2" a="1"/>
  <c r="Y1243" i="2" s="1"/>
  <c r="Y1244" i="2" a="1"/>
  <c r="Y1244" i="2" s="1"/>
  <c r="Y1245" i="2" a="1"/>
  <c r="Y1245" i="2" s="1"/>
  <c r="Y1246" i="2" a="1"/>
  <c r="Y1246" i="2" s="1"/>
  <c r="Y1247" i="2" a="1"/>
  <c r="Y1247" i="2" s="1"/>
  <c r="Y1248" i="2" a="1"/>
  <c r="Y1248" i="2" s="1"/>
  <c r="Y1249" i="2" a="1"/>
  <c r="Y1249" i="2" s="1"/>
  <c r="Y1250" i="2" a="1"/>
  <c r="Y1250" i="2" s="1"/>
  <c r="Y1251" i="2" a="1"/>
  <c r="Y1251" i="2" s="1"/>
  <c r="Y1252" i="2" a="1"/>
  <c r="Y1252" i="2" s="1"/>
  <c r="Y1253" i="2" a="1"/>
  <c r="Y1253" i="2" s="1"/>
  <c r="Y1254" i="2" a="1"/>
  <c r="Y1254" i="2" s="1"/>
  <c r="Y1255" i="2" a="1"/>
  <c r="Y1255" i="2" s="1"/>
  <c r="Y1256" i="2" a="1"/>
  <c r="Y1256" i="2" s="1"/>
  <c r="Y1257" i="2" a="1"/>
  <c r="Y1257" i="2" s="1"/>
  <c r="Y1258" i="2" a="1"/>
  <c r="Y1258" i="2" s="1"/>
  <c r="Y1259" i="2" a="1"/>
  <c r="Y1259" i="2" s="1"/>
  <c r="Y1260" i="2" a="1"/>
  <c r="Y1260" i="2" s="1"/>
  <c r="Y1261" i="2" a="1"/>
  <c r="Y1261" i="2" s="1"/>
  <c r="Y1262" i="2" a="1"/>
  <c r="Y1262" i="2" s="1"/>
  <c r="Y1263" i="2" a="1"/>
  <c r="Y1263" i="2" s="1"/>
  <c r="Y1264" i="2" a="1"/>
  <c r="Y1264" i="2" s="1"/>
  <c r="Y1265" i="2" a="1"/>
  <c r="Y1265" i="2" s="1"/>
  <c r="Y1266" i="2" a="1"/>
  <c r="Y1266" i="2" s="1"/>
  <c r="Y1267" i="2" a="1"/>
  <c r="Y1267" i="2" s="1"/>
  <c r="Y1268" i="2" a="1"/>
  <c r="Y1268" i="2" s="1"/>
  <c r="Y1269" i="2" a="1"/>
  <c r="Y1269" i="2" s="1"/>
  <c r="Y1270" i="2" a="1"/>
  <c r="Y1270" i="2" s="1"/>
  <c r="Y1271" i="2" a="1"/>
  <c r="Y1271" i="2" s="1"/>
  <c r="Y1272" i="2" a="1"/>
  <c r="Y1272" i="2" s="1"/>
  <c r="Y1273" i="2" a="1"/>
  <c r="Y1273" i="2" s="1"/>
  <c r="Y1274" i="2" a="1"/>
  <c r="Y1274" i="2" s="1"/>
  <c r="Y1275" i="2" a="1"/>
  <c r="Y1275" i="2" s="1"/>
  <c r="Y1276" i="2" a="1"/>
  <c r="Y1276" i="2" s="1"/>
  <c r="Y1277" i="2" a="1"/>
  <c r="Y1277" i="2" s="1"/>
  <c r="Y1278" i="2" a="1"/>
  <c r="Y1278" i="2" s="1"/>
  <c r="Y1279" i="2" a="1"/>
  <c r="Y1279" i="2" s="1"/>
  <c r="Y1280" i="2" a="1"/>
  <c r="Y1280" i="2" s="1"/>
  <c r="Y1281" i="2" a="1"/>
  <c r="Y1281" i="2" s="1"/>
  <c r="Y1282" i="2" a="1"/>
  <c r="Y1282" i="2" s="1"/>
  <c r="Y1283" i="2" a="1"/>
  <c r="Y1283" i="2" s="1"/>
  <c r="Y1284" i="2" a="1"/>
  <c r="Y1284" i="2" s="1"/>
  <c r="Y1285" i="2" a="1"/>
  <c r="Y1285" i="2" s="1"/>
  <c r="Y1286" i="2" a="1"/>
  <c r="Y1286" i="2" s="1"/>
  <c r="Y1287" i="2" a="1"/>
  <c r="Y1287" i="2" s="1"/>
  <c r="Y1288" i="2" a="1"/>
  <c r="Y1288" i="2" s="1"/>
  <c r="Y1289" i="2" a="1"/>
  <c r="Y1289" i="2" s="1"/>
  <c r="Y1290" i="2" a="1"/>
  <c r="Y1290" i="2" s="1"/>
  <c r="Y1291" i="2" a="1"/>
  <c r="Y1291" i="2" s="1"/>
  <c r="Y1292" i="2" a="1"/>
  <c r="Y1292" i="2" s="1"/>
  <c r="Y1293" i="2" a="1"/>
  <c r="Y1293" i="2" s="1"/>
  <c r="Y1294" i="2" a="1"/>
  <c r="Y1294" i="2" s="1"/>
  <c r="Y1295" i="2" a="1"/>
  <c r="Y1295" i="2" s="1"/>
  <c r="Y1296" i="2" a="1"/>
  <c r="Y1296" i="2" s="1"/>
  <c r="Y1297" i="2" a="1"/>
  <c r="Y1297" i="2" s="1"/>
  <c r="Y1298" i="2" a="1"/>
  <c r="Y1298" i="2" s="1"/>
  <c r="Y1299" i="2" a="1"/>
  <c r="Y1299" i="2" s="1"/>
  <c r="Y1300" i="2" a="1"/>
  <c r="Y1300" i="2" s="1"/>
  <c r="Y1301" i="2" a="1"/>
  <c r="Y1301" i="2" s="1"/>
  <c r="Y1302" i="2" a="1"/>
  <c r="Y1302" i="2" s="1"/>
  <c r="Y1303" i="2" a="1"/>
  <c r="Y1303" i="2" s="1"/>
  <c r="Y1304" i="2" a="1"/>
  <c r="Y1304" i="2" s="1"/>
  <c r="Y1305" i="2" a="1"/>
  <c r="Y1305" i="2" s="1"/>
  <c r="Y1306" i="2" a="1"/>
  <c r="Y1306" i="2" s="1"/>
  <c r="Y1307" i="2" a="1"/>
  <c r="Y1307" i="2" s="1"/>
  <c r="Y1308" i="2" a="1"/>
  <c r="Y1308" i="2" s="1"/>
  <c r="Y1309" i="2" a="1"/>
  <c r="Y1309" i="2" s="1"/>
  <c r="Y1310" i="2" a="1"/>
  <c r="Y1310" i="2" s="1"/>
  <c r="Y1311" i="2" a="1"/>
  <c r="Y1311" i="2" s="1"/>
  <c r="Y1312" i="2" a="1"/>
  <c r="Y1312" i="2" s="1"/>
  <c r="Y1313" i="2" a="1"/>
  <c r="Y1313" i="2" s="1"/>
  <c r="Y1314" i="2" a="1"/>
  <c r="Y1314" i="2" s="1"/>
  <c r="Y1315" i="2" a="1"/>
  <c r="Y1315" i="2" s="1"/>
  <c r="Y1316" i="2" a="1"/>
  <c r="Y1316" i="2" s="1"/>
  <c r="Y1317" i="2" a="1"/>
  <c r="Y1317" i="2" s="1"/>
  <c r="Y1318" i="2" a="1"/>
  <c r="Y1318" i="2" s="1"/>
  <c r="Y1319" i="2" a="1"/>
  <c r="Y1319" i="2" s="1"/>
  <c r="Y1320" i="2" a="1"/>
  <c r="Y1320" i="2" s="1"/>
  <c r="Y1321" i="2" a="1"/>
  <c r="Y1321" i="2" s="1"/>
  <c r="Y1322" i="2" a="1"/>
  <c r="Y1322" i="2" s="1"/>
  <c r="Y1323" i="2" a="1"/>
  <c r="Y1323" i="2" s="1"/>
  <c r="Y1324" i="2" a="1"/>
  <c r="Y1324" i="2" s="1"/>
  <c r="Y1325" i="2" a="1"/>
  <c r="Y1325" i="2" s="1"/>
  <c r="Y1326" i="2" a="1"/>
  <c r="Y1326" i="2" s="1"/>
  <c r="Y1327" i="2" a="1"/>
  <c r="Y1327" i="2" s="1"/>
  <c r="Y1328" i="2" a="1"/>
  <c r="Y1328" i="2" s="1"/>
  <c r="Y1329" i="2" a="1"/>
  <c r="Y1329" i="2" s="1"/>
  <c r="Y1330" i="2" a="1"/>
  <c r="Y1330" i="2" s="1"/>
  <c r="Y1331" i="2" a="1"/>
  <c r="Y1331" i="2" s="1"/>
  <c r="Y1332" i="2" a="1"/>
  <c r="Y1332" i="2" s="1"/>
  <c r="Y1333" i="2" a="1"/>
  <c r="Y1333" i="2" s="1"/>
  <c r="Y1334" i="2" a="1"/>
  <c r="Y1334" i="2" s="1"/>
  <c r="Y1335" i="2" a="1"/>
  <c r="Y1335" i="2" s="1"/>
  <c r="Y1336" i="2" a="1"/>
  <c r="Y1336" i="2" s="1"/>
  <c r="Y1337" i="2" a="1"/>
  <c r="Y1337" i="2" s="1"/>
  <c r="Y1338" i="2" a="1"/>
  <c r="Y1338" i="2" s="1"/>
  <c r="Y1339" i="2" a="1"/>
  <c r="Y1339" i="2" s="1"/>
  <c r="Y1340" i="2" a="1"/>
  <c r="Y1340" i="2" s="1"/>
  <c r="Y1341" i="2" a="1"/>
  <c r="Y1341" i="2" s="1"/>
  <c r="Y1342" i="2" a="1"/>
  <c r="Y1342" i="2" s="1"/>
  <c r="Y1343" i="2" a="1"/>
  <c r="Y1343" i="2" s="1"/>
  <c r="Y1344" i="2" a="1"/>
  <c r="Y1344" i="2" s="1"/>
  <c r="Y1345" i="2" a="1"/>
  <c r="Y1345" i="2" s="1"/>
  <c r="Y1346" i="2" a="1"/>
  <c r="Y1346" i="2" s="1"/>
  <c r="Y1347" i="2" a="1"/>
  <c r="Y1347" i="2" s="1"/>
  <c r="Y1348" i="2" a="1"/>
  <c r="Y1348" i="2" s="1"/>
  <c r="Y1349" i="2" a="1"/>
  <c r="Y1349" i="2" s="1"/>
  <c r="Y1350" i="2" a="1"/>
  <c r="Y1350" i="2" s="1"/>
  <c r="Y1351" i="2" a="1"/>
  <c r="Y1351" i="2" s="1"/>
  <c r="Y1352" i="2" a="1"/>
  <c r="Y1352" i="2" s="1"/>
  <c r="Y1353" i="2" a="1"/>
  <c r="Y1353" i="2" s="1"/>
  <c r="Y1354" i="2" a="1"/>
  <c r="Y1354" i="2" s="1"/>
  <c r="Y1355" i="2" a="1"/>
  <c r="Y1355" i="2" s="1"/>
  <c r="Y1356" i="2" a="1"/>
  <c r="Y1356" i="2" s="1"/>
  <c r="Y1357" i="2" a="1"/>
  <c r="Y1357" i="2" s="1"/>
  <c r="Y1358" i="2" a="1"/>
  <c r="Y1358" i="2" s="1"/>
  <c r="Y1359" i="2" a="1"/>
  <c r="Y1359" i="2" s="1"/>
  <c r="Y1360" i="2" a="1"/>
  <c r="Y1360" i="2" s="1"/>
  <c r="Y1361" i="2" a="1"/>
  <c r="Y1361" i="2" s="1"/>
  <c r="Y1362" i="2" a="1"/>
  <c r="Y1362" i="2" s="1"/>
  <c r="Y1363" i="2" a="1"/>
  <c r="Y1363" i="2" s="1"/>
  <c r="Y1364" i="2" a="1"/>
  <c r="Y1364" i="2" s="1"/>
  <c r="Y1365" i="2" a="1"/>
  <c r="Y1365" i="2" s="1"/>
  <c r="Y1366" i="2" a="1"/>
  <c r="Y1366" i="2" s="1"/>
  <c r="Y1367" i="2" a="1"/>
  <c r="Y1367" i="2" s="1"/>
  <c r="Y1368" i="2" a="1"/>
  <c r="Y1368" i="2" s="1"/>
  <c r="Y1369" i="2" a="1"/>
  <c r="Y1369" i="2" s="1"/>
  <c r="Y1370" i="2" a="1"/>
  <c r="Y1370" i="2" s="1"/>
  <c r="Y1371" i="2" a="1"/>
  <c r="Y1371" i="2" s="1"/>
  <c r="Y1372" i="2" a="1"/>
  <c r="Y1372" i="2" s="1"/>
  <c r="Y1373" i="2" a="1"/>
  <c r="Y1373" i="2" s="1"/>
  <c r="Y1374" i="2" a="1"/>
  <c r="Y1374" i="2" s="1"/>
  <c r="Y1375" i="2" a="1"/>
  <c r="Y1375" i="2" s="1"/>
  <c r="Y1376" i="2" a="1"/>
  <c r="Y1376" i="2" s="1"/>
  <c r="Y1377" i="2" a="1"/>
  <c r="Y1377" i="2" s="1"/>
  <c r="Y1378" i="2" a="1"/>
  <c r="Y1378" i="2" s="1"/>
  <c r="Y1379" i="2" a="1"/>
  <c r="Y1379" i="2" s="1"/>
  <c r="Y1380" i="2" a="1"/>
  <c r="Y1380" i="2" s="1"/>
  <c r="Y1381" i="2" a="1"/>
  <c r="Y1381" i="2" s="1"/>
  <c r="Y1382" i="2" a="1"/>
  <c r="Y1382" i="2" s="1"/>
  <c r="Y1383" i="2" a="1"/>
  <c r="Y1383" i="2" s="1"/>
  <c r="Y1384" i="2" a="1"/>
  <c r="Y1384" i="2" s="1"/>
  <c r="Y1385" i="2" a="1"/>
  <c r="Y1385" i="2" s="1"/>
  <c r="Y1386" i="2" a="1"/>
  <c r="Y1386" i="2" s="1"/>
  <c r="Y1387" i="2" a="1"/>
  <c r="Y1387" i="2" s="1"/>
  <c r="Y1388" i="2" a="1"/>
  <c r="Y1388" i="2" s="1"/>
  <c r="Y1389" i="2" a="1"/>
  <c r="Y1389" i="2" s="1"/>
  <c r="Y1390" i="2" a="1"/>
  <c r="Y1390" i="2" s="1"/>
  <c r="Y1391" i="2" a="1"/>
  <c r="Y1391" i="2" s="1"/>
  <c r="Y1392" i="2" a="1"/>
  <c r="Y1392" i="2" s="1"/>
  <c r="Y1393" i="2" a="1"/>
  <c r="Y1393" i="2" s="1"/>
  <c r="Y1394" i="2" a="1"/>
  <c r="Y1394" i="2" s="1"/>
  <c r="Y1395" i="2" a="1"/>
  <c r="Y1395" i="2" s="1"/>
  <c r="Y1396" i="2" a="1"/>
  <c r="Y1396" i="2" s="1"/>
  <c r="Y1397" i="2" a="1"/>
  <c r="Y1397" i="2" s="1"/>
  <c r="Y1398" i="2" a="1"/>
  <c r="Y1398" i="2" s="1"/>
  <c r="Y1399" i="2" a="1"/>
  <c r="Y1399" i="2" s="1"/>
  <c r="Y1400" i="2" a="1"/>
  <c r="Y1400" i="2" s="1"/>
  <c r="Y1401" i="2" a="1"/>
  <c r="Y1401" i="2" s="1"/>
  <c r="Y1402" i="2" a="1"/>
  <c r="Y1402" i="2" s="1"/>
  <c r="Y1403" i="2" a="1"/>
  <c r="Y1403" i="2" s="1"/>
  <c r="Y1404" i="2" a="1"/>
  <c r="Y1404" i="2" s="1"/>
  <c r="Y1405" i="2" a="1"/>
  <c r="Y1405" i="2" s="1"/>
  <c r="Y1406" i="2" a="1"/>
  <c r="Y1406" i="2" s="1"/>
  <c r="Y1407" i="2" a="1"/>
  <c r="Y1407" i="2" s="1"/>
  <c r="Y1408" i="2" a="1"/>
  <c r="Y1408" i="2" s="1"/>
  <c r="Y1409" i="2" a="1"/>
  <c r="Y1409" i="2" s="1"/>
  <c r="Y1410" i="2" a="1"/>
  <c r="Y1410" i="2" s="1"/>
  <c r="Y1411" i="2" a="1"/>
  <c r="Y1411" i="2" s="1"/>
  <c r="Y1412" i="2" a="1"/>
  <c r="Y1412" i="2" s="1"/>
  <c r="Y1413" i="2" a="1"/>
  <c r="Y1413" i="2" s="1"/>
  <c r="Y1414" i="2" a="1"/>
  <c r="Y1414" i="2" s="1"/>
  <c r="Y1415" i="2" a="1"/>
  <c r="Y1415" i="2" s="1"/>
  <c r="Y1416" i="2" a="1"/>
  <c r="Y1416" i="2" s="1"/>
  <c r="Y1417" i="2" a="1"/>
  <c r="Y1417" i="2" s="1"/>
  <c r="Y1418" i="2" a="1"/>
  <c r="Y1418" i="2" s="1"/>
  <c r="Y1419" i="2" a="1"/>
  <c r="Y1419" i="2" s="1"/>
  <c r="Y1420" i="2" a="1"/>
  <c r="Y1420" i="2" s="1"/>
  <c r="Y1421" i="2" a="1"/>
  <c r="Y1421" i="2" s="1"/>
  <c r="Y1422" i="2" a="1"/>
  <c r="Y1422" i="2" s="1"/>
  <c r="Y1423" i="2" a="1"/>
  <c r="Y1423" i="2" s="1"/>
  <c r="Y1424" i="2" a="1"/>
  <c r="Y1424" i="2" s="1"/>
  <c r="Y1425" i="2" a="1"/>
  <c r="Y1425" i="2" s="1"/>
  <c r="Y1426" i="2" a="1"/>
  <c r="Y1426" i="2" s="1"/>
  <c r="Y1427" i="2" a="1"/>
  <c r="Y1427" i="2" s="1"/>
  <c r="Y1428" i="2" a="1"/>
  <c r="Y1428" i="2" s="1"/>
  <c r="Y1429" i="2" a="1"/>
  <c r="Y1429" i="2" s="1"/>
  <c r="Y1430" i="2" a="1"/>
  <c r="Y1430" i="2" s="1"/>
  <c r="Y1431" i="2" a="1"/>
  <c r="Y1431" i="2" s="1"/>
  <c r="Y1432" i="2" a="1"/>
  <c r="Y1432" i="2" s="1"/>
  <c r="Y1433" i="2" a="1"/>
  <c r="Y1433" i="2" s="1"/>
  <c r="Y1434" i="2" a="1"/>
  <c r="Y1434" i="2" s="1"/>
  <c r="Y1435" i="2" a="1"/>
  <c r="Y1435" i="2" s="1"/>
  <c r="Y1436" i="2" a="1"/>
  <c r="Y1436" i="2" s="1"/>
  <c r="Y1437" i="2" a="1"/>
  <c r="Y1437" i="2" s="1"/>
  <c r="Y1438" i="2" a="1"/>
  <c r="Y1438" i="2" s="1"/>
  <c r="Y1439" i="2" a="1"/>
  <c r="Y1439" i="2" s="1"/>
  <c r="Y1440" i="2" a="1"/>
  <c r="Y1440" i="2" s="1"/>
  <c r="Y1441" i="2" a="1"/>
  <c r="Y1441" i="2" s="1"/>
  <c r="Y1442" i="2" a="1"/>
  <c r="Y1442" i="2" s="1"/>
  <c r="Y1443" i="2" a="1"/>
  <c r="Y1443" i="2" s="1"/>
  <c r="Y1444" i="2" a="1"/>
  <c r="Y1444" i="2" s="1"/>
  <c r="Y1445" i="2" a="1"/>
  <c r="Y1445" i="2" s="1"/>
  <c r="Y1446" i="2" a="1"/>
  <c r="Y1446" i="2" s="1"/>
  <c r="Y1447" i="2" a="1"/>
  <c r="Y1447" i="2" s="1"/>
  <c r="Y1448" i="2" a="1"/>
  <c r="Y1448" i="2" s="1"/>
  <c r="Y1449" i="2" a="1"/>
  <c r="Y1449" i="2" s="1"/>
  <c r="Y1450" i="2" a="1"/>
  <c r="Y1450" i="2" s="1"/>
  <c r="Y1451" i="2" a="1"/>
  <c r="Y1451" i="2" s="1"/>
  <c r="Y1452" i="2" a="1"/>
  <c r="Y1452" i="2" s="1"/>
  <c r="Y1453" i="2" a="1"/>
  <c r="Y1453" i="2" s="1"/>
  <c r="Y1454" i="2" a="1"/>
  <c r="Y1454" i="2" s="1"/>
  <c r="Y1455" i="2" a="1"/>
  <c r="Y1455" i="2" s="1"/>
  <c r="Y1456" i="2" a="1"/>
  <c r="Y1456" i="2" s="1"/>
  <c r="Y1457" i="2" a="1"/>
  <c r="Y1457" i="2" s="1"/>
  <c r="Y1458" i="2" a="1"/>
  <c r="Y1458" i="2" s="1"/>
  <c r="Y1459" i="2" a="1"/>
  <c r="Y1459" i="2" s="1"/>
  <c r="Y1460" i="2" a="1"/>
  <c r="Y1460" i="2" s="1"/>
  <c r="Y1461" i="2" a="1"/>
  <c r="Y1461" i="2" s="1"/>
  <c r="Y1462" i="2" a="1"/>
  <c r="Y1462" i="2" s="1"/>
  <c r="Y1463" i="2" a="1"/>
  <c r="Y1463" i="2" s="1"/>
  <c r="Y1464" i="2" a="1"/>
  <c r="Y1464" i="2" s="1"/>
  <c r="Y1465" i="2" a="1"/>
  <c r="Y1465" i="2" s="1"/>
  <c r="Y1466" i="2" a="1"/>
  <c r="Y1466" i="2" s="1"/>
  <c r="Y1467" i="2" a="1"/>
  <c r="Y1467" i="2" s="1"/>
  <c r="Y1468" i="2" a="1"/>
  <c r="Y1468" i="2" s="1"/>
  <c r="Y1469" i="2" a="1"/>
  <c r="Y1469" i="2" s="1"/>
  <c r="Y1470" i="2" a="1"/>
  <c r="Y1470" i="2" s="1"/>
  <c r="Y1471" i="2" a="1"/>
  <c r="Y1471" i="2" s="1"/>
  <c r="Y1472" i="2" a="1"/>
  <c r="Y1472" i="2" s="1"/>
  <c r="Y1473" i="2" a="1"/>
  <c r="Y1473" i="2" s="1"/>
  <c r="Y1474" i="2" a="1"/>
  <c r="Y1474" i="2" s="1"/>
  <c r="Y1475" i="2" a="1"/>
  <c r="Y1475" i="2" s="1"/>
  <c r="Y1476" i="2" a="1"/>
  <c r="Y1476" i="2" s="1"/>
  <c r="Y1477" i="2" a="1"/>
  <c r="Y1477" i="2" s="1"/>
  <c r="Y1478" i="2" a="1"/>
  <c r="Y1478" i="2" s="1"/>
  <c r="Y1479" i="2" a="1"/>
  <c r="Y1479" i="2" s="1"/>
  <c r="Y1480" i="2" a="1"/>
  <c r="Y1480" i="2" s="1"/>
  <c r="Y1481" i="2" a="1"/>
  <c r="Y1481" i="2" s="1"/>
  <c r="Y1482" i="2" a="1"/>
  <c r="Y1482" i="2" s="1"/>
  <c r="Y1483" i="2" a="1"/>
  <c r="Y1483" i="2" s="1"/>
  <c r="Y1484" i="2" a="1"/>
  <c r="Y1484" i="2" s="1"/>
  <c r="Y1485" i="2" a="1"/>
  <c r="Y1485" i="2" s="1"/>
  <c r="Y1486" i="2" a="1"/>
  <c r="Y1486" i="2" s="1"/>
  <c r="Y1487" i="2" a="1"/>
  <c r="Y1487" i="2" s="1"/>
  <c r="Y1488" i="2" a="1"/>
  <c r="Y1488" i="2" s="1"/>
  <c r="Y1489" i="2" a="1"/>
  <c r="Y1489" i="2" s="1"/>
  <c r="Y1490" i="2" a="1"/>
  <c r="Y1490" i="2" s="1"/>
  <c r="Y1491" i="2" a="1"/>
  <c r="Y1491" i="2" s="1"/>
  <c r="Y1492" i="2" a="1"/>
  <c r="Y1492" i="2" s="1"/>
  <c r="Y1493" i="2" a="1"/>
  <c r="Y1493" i="2" s="1"/>
  <c r="Y1494" i="2" a="1"/>
  <c r="Y1494" i="2" s="1"/>
  <c r="Y1495" i="2" a="1"/>
  <c r="Y1495" i="2" s="1"/>
  <c r="Y1496" i="2" a="1"/>
  <c r="Y1496" i="2" s="1"/>
  <c r="Y1497" i="2" a="1"/>
  <c r="Y1497" i="2" s="1"/>
  <c r="Y1498" i="2" a="1"/>
  <c r="Y1498" i="2" s="1"/>
  <c r="Y1499" i="2" a="1"/>
  <c r="Y1499" i="2" s="1"/>
  <c r="Y1500" i="2" a="1"/>
  <c r="Y1500" i="2" s="1"/>
  <c r="Y1501" i="2" a="1"/>
  <c r="Y1501" i="2" s="1"/>
  <c r="Y1502" i="2" a="1"/>
  <c r="Y1502" i="2" s="1"/>
  <c r="Y1503" i="2" a="1"/>
  <c r="Y1503" i="2" s="1"/>
  <c r="Y1504" i="2" a="1"/>
  <c r="Y1504" i="2" s="1"/>
  <c r="Y1505" i="2" a="1"/>
  <c r="Y1505" i="2" s="1"/>
  <c r="Y1506" i="2" a="1"/>
  <c r="Y1506" i="2" s="1"/>
  <c r="Y1507" i="2" a="1"/>
  <c r="Y1507" i="2" s="1"/>
  <c r="Y1508" i="2" a="1"/>
  <c r="Y1508" i="2" s="1"/>
  <c r="Y1509" i="2" a="1"/>
  <c r="Y1509" i="2" s="1"/>
  <c r="Y1510" i="2" a="1"/>
  <c r="Y1510" i="2" s="1"/>
  <c r="Y1511" i="2" a="1"/>
  <c r="Y1511" i="2" s="1"/>
  <c r="Y1512" i="2" a="1"/>
  <c r="Y1512" i="2" s="1"/>
  <c r="Y1513" i="2" a="1"/>
  <c r="Y1513" i="2" s="1"/>
  <c r="Y1514" i="2" a="1"/>
  <c r="Y1514" i="2" s="1"/>
  <c r="Y1515" i="2" a="1"/>
  <c r="Y1515" i="2" s="1"/>
  <c r="Y1516" i="2" a="1"/>
  <c r="Y1516" i="2" s="1"/>
  <c r="Y1517" i="2" a="1"/>
  <c r="Y1517" i="2" s="1"/>
  <c r="Y1518" i="2" a="1"/>
  <c r="Y1518" i="2" s="1"/>
  <c r="Y1519" i="2" a="1"/>
  <c r="Y1519" i="2" s="1"/>
  <c r="Y1520" i="2" a="1"/>
  <c r="Y1520" i="2" s="1"/>
  <c r="Y1521" i="2" a="1"/>
  <c r="Y1521" i="2" s="1"/>
  <c r="Y1522" i="2" a="1"/>
  <c r="Y1522" i="2" s="1"/>
  <c r="Y1523" i="2" a="1"/>
  <c r="Y1523" i="2" s="1"/>
  <c r="Y1524" i="2" a="1"/>
  <c r="Y1524" i="2" s="1"/>
  <c r="Y1525" i="2" a="1"/>
  <c r="Y1525" i="2" s="1"/>
  <c r="Y1526" i="2" a="1"/>
  <c r="Y1526" i="2" s="1"/>
  <c r="Y2" i="2" a="1"/>
  <c r="Y2" i="2" s="1"/>
  <c r="Q2" i="2" a="1"/>
  <c r="Q2" i="2" s="1"/>
  <c r="AB2" i="2"/>
  <c r="X2" i="2"/>
  <c r="W2" i="2"/>
  <c r="Q3" i="2" a="1"/>
  <c r="Q3" i="2" s="1"/>
  <c r="Q4" i="2" a="1"/>
  <c r="Q4" i="2" s="1"/>
  <c r="Q5" i="2" a="1"/>
  <c r="Q5" i="2" s="1"/>
  <c r="Q6" i="2" a="1"/>
  <c r="Q6" i="2" s="1"/>
  <c r="Q7" i="2" a="1"/>
  <c r="Q7" i="2" s="1"/>
  <c r="Q8" i="2" a="1"/>
  <c r="Q8" i="2" s="1"/>
  <c r="Q9" i="2" a="1"/>
  <c r="Q9" i="2" s="1"/>
  <c r="Q10" i="2" a="1"/>
  <c r="Q10" i="2" s="1"/>
  <c r="Q11" i="2" a="1"/>
  <c r="Q11" i="2" s="1"/>
  <c r="Q12" i="2" a="1"/>
  <c r="Q12" i="2" s="1"/>
  <c r="Q13" i="2" a="1"/>
  <c r="Q13" i="2" s="1"/>
  <c r="Q14" i="2" a="1"/>
  <c r="Q14" i="2" s="1"/>
  <c r="Q15" i="2" a="1"/>
  <c r="Q15" i="2" s="1"/>
  <c r="Q16" i="2" a="1"/>
  <c r="Q16" i="2" s="1"/>
  <c r="Q17" i="2" a="1"/>
  <c r="Q17" i="2" s="1"/>
  <c r="Q18" i="2" a="1"/>
  <c r="Q18" i="2" s="1"/>
  <c r="Q19" i="2" a="1"/>
  <c r="Q19" i="2" s="1"/>
  <c r="Q20" i="2" a="1"/>
  <c r="Q20" i="2" s="1"/>
  <c r="Q21" i="2" a="1"/>
  <c r="Q21" i="2" s="1"/>
  <c r="Q22" i="2" a="1"/>
  <c r="Q22" i="2" s="1"/>
  <c r="Q23" i="2" a="1"/>
  <c r="Q23" i="2" s="1"/>
  <c r="Q24" i="2" a="1"/>
  <c r="Q24" i="2" s="1"/>
  <c r="Q25" i="2" a="1"/>
  <c r="Q25" i="2" s="1"/>
  <c r="Q26" i="2" a="1"/>
  <c r="Q26" i="2" s="1"/>
  <c r="Q27" i="2" a="1"/>
  <c r="Q27" i="2" s="1"/>
  <c r="Q28" i="2" a="1"/>
  <c r="Q28" i="2" s="1"/>
  <c r="Q29" i="2" a="1"/>
  <c r="Q29" i="2" s="1"/>
  <c r="Q30" i="2" a="1"/>
  <c r="Q30" i="2" s="1"/>
  <c r="Q31" i="2" a="1"/>
  <c r="Q31" i="2" s="1"/>
  <c r="Q32" i="2" a="1"/>
  <c r="Q32" i="2" s="1"/>
  <c r="Q33" i="2" a="1"/>
  <c r="Q33" i="2" s="1"/>
  <c r="Q34" i="2" a="1"/>
  <c r="Q34" i="2" s="1"/>
  <c r="Q35" i="2" a="1"/>
  <c r="Q35" i="2" s="1"/>
  <c r="Q36" i="2" a="1"/>
  <c r="Q36" i="2" s="1"/>
  <c r="Q37" i="2" a="1"/>
  <c r="Q37" i="2" s="1"/>
  <c r="Q38" i="2" a="1"/>
  <c r="Q38" i="2" s="1"/>
  <c r="Q39" i="2" a="1"/>
  <c r="Q39" i="2" s="1"/>
  <c r="Q40" i="2" a="1"/>
  <c r="Q40" i="2" s="1"/>
  <c r="Q41" i="2" a="1"/>
  <c r="Q41" i="2" s="1"/>
  <c r="Q42" i="2" a="1"/>
  <c r="Q42" i="2" s="1"/>
  <c r="Q43" i="2" a="1"/>
  <c r="Q43" i="2" s="1"/>
  <c r="Q44" i="2" a="1"/>
  <c r="Q44" i="2" s="1"/>
  <c r="Q45" i="2" a="1"/>
  <c r="Q45" i="2" s="1"/>
  <c r="Q46" i="2" a="1"/>
  <c r="Q46" i="2" s="1"/>
  <c r="Q47" i="2" a="1"/>
  <c r="Q47" i="2" s="1"/>
  <c r="Q48" i="2" a="1"/>
  <c r="Q48" i="2" s="1"/>
  <c r="Q49" i="2" a="1"/>
  <c r="Q49" i="2" s="1"/>
  <c r="Q50" i="2" a="1"/>
  <c r="Q50" i="2" s="1"/>
  <c r="Q51" i="2" a="1"/>
  <c r="Q51" i="2" s="1"/>
  <c r="Q52" i="2" a="1"/>
  <c r="Q52" i="2" s="1"/>
  <c r="Q53" i="2" a="1"/>
  <c r="Q53" i="2" s="1"/>
  <c r="Q54" i="2" a="1"/>
  <c r="Q54" i="2" s="1"/>
  <c r="Q55" i="2" a="1"/>
  <c r="Q55" i="2" s="1"/>
  <c r="Q56" i="2" a="1"/>
  <c r="Q56" i="2" s="1"/>
  <c r="Q57" i="2" a="1"/>
  <c r="Q57" i="2" s="1"/>
  <c r="Q58" i="2" a="1"/>
  <c r="Q58" i="2" s="1"/>
  <c r="Q59" i="2" a="1"/>
  <c r="Q59" i="2" s="1"/>
  <c r="Q60" i="2" a="1"/>
  <c r="Q60" i="2" s="1"/>
  <c r="Q61" i="2" a="1"/>
  <c r="Q61" i="2" s="1"/>
  <c r="Q62" i="2" a="1"/>
  <c r="Q62" i="2" s="1"/>
  <c r="Q63" i="2" a="1"/>
  <c r="Q63" i="2" s="1"/>
  <c r="Q64" i="2" a="1"/>
  <c r="Q64" i="2" s="1"/>
  <c r="Q65" i="2" a="1"/>
  <c r="Q65" i="2" s="1"/>
  <c r="Q66" i="2" a="1"/>
  <c r="Q66" i="2" s="1"/>
  <c r="Q67" i="2" a="1"/>
  <c r="Q67" i="2" s="1"/>
  <c r="Q68" i="2" a="1"/>
  <c r="Q68" i="2" s="1"/>
  <c r="Q69" i="2" a="1"/>
  <c r="Q69" i="2" s="1"/>
  <c r="Q70" i="2" a="1"/>
  <c r="Q70" i="2" s="1"/>
  <c r="Q71" i="2" a="1"/>
  <c r="Q71" i="2" s="1"/>
  <c r="Q72" i="2" a="1"/>
  <c r="Q72" i="2" s="1"/>
  <c r="Q73" i="2" a="1"/>
  <c r="Q73" i="2" s="1"/>
  <c r="Q74" i="2" a="1"/>
  <c r="Q74" i="2" s="1"/>
  <c r="Q75" i="2" a="1"/>
  <c r="Q75" i="2" s="1"/>
  <c r="Q76" i="2" a="1"/>
  <c r="Q76" i="2" s="1"/>
  <c r="Q77" i="2" a="1"/>
  <c r="Q77" i="2" s="1"/>
  <c r="Q78" i="2" a="1"/>
  <c r="Q78" i="2" s="1"/>
  <c r="Q79" i="2" a="1"/>
  <c r="Q79" i="2" s="1"/>
  <c r="Q80" i="2" a="1"/>
  <c r="Q80" i="2" s="1"/>
  <c r="Q81" i="2" a="1"/>
  <c r="Q81" i="2" s="1"/>
  <c r="Q82" i="2" a="1"/>
  <c r="Q82" i="2" s="1"/>
  <c r="Q83" i="2" a="1"/>
  <c r="Q83" i="2" s="1"/>
  <c r="Q84" i="2" a="1"/>
  <c r="Q84" i="2" s="1"/>
  <c r="Q85" i="2" a="1"/>
  <c r="Q85" i="2" s="1"/>
  <c r="Q86" i="2" a="1"/>
  <c r="Q86" i="2" s="1"/>
  <c r="Q87" i="2" a="1"/>
  <c r="Q87" i="2" s="1"/>
  <c r="Q88" i="2" a="1"/>
  <c r="Q88" i="2" s="1"/>
  <c r="Q89" i="2" a="1"/>
  <c r="Q89" i="2" s="1"/>
  <c r="Q90" i="2" a="1"/>
  <c r="Q90" i="2" s="1"/>
  <c r="Q91" i="2" a="1"/>
  <c r="Q91" i="2" s="1"/>
  <c r="Q92" i="2" a="1"/>
  <c r="Q92" i="2" s="1"/>
  <c r="Q93" i="2" a="1"/>
  <c r="Q93" i="2" s="1"/>
  <c r="Q94" i="2" a="1"/>
  <c r="Q94" i="2" s="1"/>
  <c r="Q95" i="2" a="1"/>
  <c r="Q95" i="2" s="1"/>
  <c r="Q96" i="2" a="1"/>
  <c r="Q96" i="2" s="1"/>
  <c r="Q97" i="2" a="1"/>
  <c r="Q97" i="2" s="1"/>
  <c r="Q98" i="2" a="1"/>
  <c r="Q98" i="2" s="1"/>
  <c r="Q99" i="2" a="1"/>
  <c r="Q99" i="2" s="1"/>
  <c r="Q100" i="2" a="1"/>
  <c r="Q100" i="2" s="1"/>
  <c r="Q101" i="2" a="1"/>
  <c r="Q101" i="2" s="1"/>
  <c r="Q102" i="2" a="1"/>
  <c r="Q102" i="2" s="1"/>
  <c r="Q103" i="2" a="1"/>
  <c r="Q103" i="2" s="1"/>
  <c r="Q104" i="2" a="1"/>
  <c r="Q104" i="2" s="1"/>
  <c r="Q105" i="2" a="1"/>
  <c r="Q105" i="2" s="1"/>
  <c r="Q106" i="2" a="1"/>
  <c r="Q106" i="2" s="1"/>
  <c r="Q107" i="2" a="1"/>
  <c r="Q107" i="2" s="1"/>
  <c r="Q108" i="2" a="1"/>
  <c r="Q108" i="2" s="1"/>
  <c r="Q109" i="2" a="1"/>
  <c r="Q109" i="2" s="1"/>
  <c r="Q110" i="2" a="1"/>
  <c r="Q110" i="2" s="1"/>
  <c r="Q111" i="2" a="1"/>
  <c r="Q111" i="2" s="1"/>
  <c r="Q112" i="2" a="1"/>
  <c r="Q112" i="2" s="1"/>
  <c r="Q113" i="2" a="1"/>
  <c r="Q113" i="2" s="1"/>
  <c r="Q114" i="2" a="1"/>
  <c r="Q114" i="2" s="1"/>
  <c r="Q115" i="2" a="1"/>
  <c r="Q115" i="2" s="1"/>
  <c r="Q116" i="2" a="1"/>
  <c r="Q116" i="2" s="1"/>
  <c r="Q117" i="2" a="1"/>
  <c r="Q117" i="2" s="1"/>
  <c r="Q118" i="2" a="1"/>
  <c r="Q118" i="2" s="1"/>
  <c r="Q119" i="2" a="1"/>
  <c r="Q119" i="2" s="1"/>
  <c r="Q120" i="2" a="1"/>
  <c r="Q120" i="2" s="1"/>
  <c r="Q121" i="2" a="1"/>
  <c r="Q121" i="2" s="1"/>
  <c r="Q122" i="2" a="1"/>
  <c r="Q122" i="2" s="1"/>
  <c r="Q123" i="2" a="1"/>
  <c r="Q123" i="2" s="1"/>
  <c r="Q124" i="2" a="1"/>
  <c r="Q124" i="2" s="1"/>
  <c r="Q125" i="2" a="1"/>
  <c r="Q125" i="2" s="1"/>
  <c r="Q126" i="2" a="1"/>
  <c r="Q126" i="2" s="1"/>
  <c r="Q127" i="2" a="1"/>
  <c r="Q127" i="2" s="1"/>
  <c r="Q128" i="2" a="1"/>
  <c r="Q128" i="2" s="1"/>
  <c r="Q129" i="2" a="1"/>
  <c r="Q129" i="2" s="1"/>
  <c r="Q130" i="2" a="1"/>
  <c r="Q130" i="2" s="1"/>
  <c r="Q131" i="2" a="1"/>
  <c r="Q131" i="2" s="1"/>
  <c r="Q132" i="2" a="1"/>
  <c r="Q132" i="2" s="1"/>
  <c r="Q133" i="2" a="1"/>
  <c r="Q133" i="2" s="1"/>
  <c r="Q134" i="2" a="1"/>
  <c r="Q134" i="2" s="1"/>
  <c r="Q135" i="2" a="1"/>
  <c r="Q135" i="2" s="1"/>
  <c r="Q136" i="2" a="1"/>
  <c r="Q136" i="2" s="1"/>
  <c r="Q137" i="2" a="1"/>
  <c r="Q137" i="2" s="1"/>
  <c r="Q138" i="2" a="1"/>
  <c r="Q138" i="2" s="1"/>
  <c r="Q139" i="2" a="1"/>
  <c r="Q139" i="2" s="1"/>
  <c r="Q140" i="2" a="1"/>
  <c r="Q140" i="2" s="1"/>
  <c r="Q141" i="2" a="1"/>
  <c r="Q141" i="2" s="1"/>
  <c r="Q142" i="2" a="1"/>
  <c r="Q142" i="2" s="1"/>
  <c r="Q143" i="2" a="1"/>
  <c r="Q143" i="2" s="1"/>
  <c r="Q144" i="2" a="1"/>
  <c r="Q144" i="2" s="1"/>
  <c r="Q145" i="2" a="1"/>
  <c r="Q145" i="2" s="1"/>
  <c r="Q146" i="2" a="1"/>
  <c r="Q146" i="2" s="1"/>
  <c r="Q147" i="2" a="1"/>
  <c r="Q147" i="2" s="1"/>
  <c r="Q148" i="2" a="1"/>
  <c r="Q148" i="2" s="1"/>
  <c r="Q149" i="2" a="1"/>
  <c r="Q149" i="2" s="1"/>
  <c r="Q150" i="2" a="1"/>
  <c r="Q150" i="2" s="1"/>
  <c r="Q151" i="2" a="1"/>
  <c r="Q151" i="2" s="1"/>
  <c r="Q152" i="2" a="1"/>
  <c r="Q152" i="2" s="1"/>
  <c r="Q153" i="2" a="1"/>
  <c r="Q153" i="2" s="1"/>
  <c r="Q154" i="2" a="1"/>
  <c r="Q154" i="2" s="1"/>
  <c r="Q155" i="2" a="1"/>
  <c r="Q155" i="2" s="1"/>
  <c r="Q156" i="2" a="1"/>
  <c r="Q156" i="2" s="1"/>
  <c r="Q157" i="2" a="1"/>
  <c r="Q157" i="2" s="1"/>
  <c r="Q158" i="2" a="1"/>
  <c r="Q158" i="2" s="1"/>
  <c r="Q159" i="2" a="1"/>
  <c r="Q159" i="2" s="1"/>
  <c r="Q160" i="2" a="1"/>
  <c r="Q160" i="2" s="1"/>
  <c r="Q161" i="2" a="1"/>
  <c r="Q161" i="2" s="1"/>
  <c r="Q162" i="2" a="1"/>
  <c r="Q162" i="2" s="1"/>
  <c r="Q163" i="2" a="1"/>
  <c r="Q163" i="2" s="1"/>
  <c r="Q164" i="2" a="1"/>
  <c r="Q164" i="2" s="1"/>
  <c r="Q165" i="2" a="1"/>
  <c r="Q165" i="2" s="1"/>
  <c r="Q166" i="2" a="1"/>
  <c r="Q166" i="2" s="1"/>
  <c r="Q167" i="2" a="1"/>
  <c r="Q167" i="2" s="1"/>
  <c r="Q168" i="2" a="1"/>
  <c r="Q168" i="2" s="1"/>
  <c r="Q169" i="2" a="1"/>
  <c r="Q169" i="2" s="1"/>
  <c r="Q170" i="2" a="1"/>
  <c r="Q170" i="2" s="1"/>
  <c r="Q171" i="2" a="1"/>
  <c r="Q171" i="2" s="1"/>
  <c r="Q172" i="2" a="1"/>
  <c r="Q172" i="2" s="1"/>
  <c r="Q173" i="2" a="1"/>
  <c r="Q173" i="2" s="1"/>
  <c r="Q174" i="2" a="1"/>
  <c r="Q174" i="2" s="1"/>
  <c r="Q175" i="2" a="1"/>
  <c r="Q175" i="2" s="1"/>
  <c r="Q176" i="2" a="1"/>
  <c r="Q176" i="2" s="1"/>
  <c r="Q177" i="2" a="1"/>
  <c r="Q177" i="2" s="1"/>
  <c r="Q178" i="2" a="1"/>
  <c r="Q178" i="2" s="1"/>
  <c r="Q179" i="2" a="1"/>
  <c r="Q179" i="2" s="1"/>
  <c r="Q180" i="2" a="1"/>
  <c r="Q180" i="2" s="1"/>
  <c r="Q181" i="2" a="1"/>
  <c r="Q181" i="2" s="1"/>
  <c r="Q182" i="2" a="1"/>
  <c r="Q182" i="2" s="1"/>
  <c r="Q183" i="2" a="1"/>
  <c r="Q183" i="2" s="1"/>
  <c r="Q184" i="2" a="1"/>
  <c r="Q184" i="2" s="1"/>
  <c r="Q185" i="2" a="1"/>
  <c r="Q185" i="2" s="1"/>
  <c r="Q186" i="2" a="1"/>
  <c r="Q186" i="2" s="1"/>
  <c r="Q187" i="2" a="1"/>
  <c r="Q187" i="2" s="1"/>
  <c r="Q188" i="2" a="1"/>
  <c r="Q188" i="2" s="1"/>
  <c r="Q189" i="2" a="1"/>
  <c r="Q189" i="2" s="1"/>
  <c r="Q190" i="2" a="1"/>
  <c r="Q190" i="2" s="1"/>
  <c r="Q191" i="2" a="1"/>
  <c r="Q191" i="2" s="1"/>
  <c r="Q192" i="2" a="1"/>
  <c r="Q192" i="2" s="1"/>
  <c r="Q193" i="2" a="1"/>
  <c r="Q193" i="2" s="1"/>
  <c r="Q194" i="2" a="1"/>
  <c r="Q194" i="2" s="1"/>
  <c r="Q195" i="2" a="1"/>
  <c r="Q195" i="2" s="1"/>
  <c r="Q196" i="2" a="1"/>
  <c r="Q196" i="2" s="1"/>
  <c r="Q197" i="2" a="1"/>
  <c r="Q197" i="2" s="1"/>
  <c r="Q198" i="2" a="1"/>
  <c r="Q198" i="2" s="1"/>
  <c r="Q199" i="2" a="1"/>
  <c r="Q199" i="2" s="1"/>
  <c r="Q200" i="2" a="1"/>
  <c r="Q200" i="2" s="1"/>
  <c r="Q201" i="2" a="1"/>
  <c r="Q201" i="2" s="1"/>
  <c r="Q202" i="2" a="1"/>
  <c r="Q202" i="2" s="1"/>
  <c r="Q203" i="2" a="1"/>
  <c r="Q203" i="2" s="1"/>
  <c r="Q204" i="2" a="1"/>
  <c r="Q204" i="2" s="1"/>
  <c r="Q205" i="2" a="1"/>
  <c r="Q205" i="2" s="1"/>
  <c r="Q206" i="2" a="1"/>
  <c r="Q206" i="2" s="1"/>
  <c r="Q207" i="2" a="1"/>
  <c r="Q207" i="2" s="1"/>
  <c r="Q208" i="2" a="1"/>
  <c r="Q208" i="2" s="1"/>
  <c r="Q209" i="2" a="1"/>
  <c r="Q209" i="2" s="1"/>
  <c r="Q210" i="2" a="1"/>
  <c r="Q210" i="2" s="1"/>
  <c r="Q211" i="2" a="1"/>
  <c r="Q211" i="2" s="1"/>
  <c r="Q212" i="2" a="1"/>
  <c r="Q212" i="2" s="1"/>
  <c r="Q213" i="2" a="1"/>
  <c r="Q213" i="2" s="1"/>
  <c r="Q214" i="2" a="1"/>
  <c r="Q214" i="2" s="1"/>
  <c r="Q215" i="2" a="1"/>
  <c r="Q215" i="2" s="1"/>
  <c r="Q216" i="2" a="1"/>
  <c r="Q216" i="2" s="1"/>
  <c r="Q217" i="2" a="1"/>
  <c r="Q217" i="2" s="1"/>
  <c r="Q218" i="2" a="1"/>
  <c r="Q218" i="2" s="1"/>
  <c r="Q219" i="2" a="1"/>
  <c r="Q219" i="2" s="1"/>
  <c r="Q220" i="2" a="1"/>
  <c r="Q220" i="2" s="1"/>
  <c r="Q221" i="2" a="1"/>
  <c r="Q221" i="2" s="1"/>
  <c r="Q222" i="2" a="1"/>
  <c r="Q222" i="2" s="1"/>
  <c r="Q223" i="2" a="1"/>
  <c r="Q223" i="2" s="1"/>
  <c r="Q224" i="2" a="1"/>
  <c r="Q224" i="2" s="1"/>
  <c r="Q225" i="2" a="1"/>
  <c r="Q225" i="2" s="1"/>
  <c r="Q226" i="2" a="1"/>
  <c r="Q226" i="2" s="1"/>
  <c r="Q227" i="2" a="1"/>
  <c r="Q227" i="2" s="1"/>
  <c r="Q228" i="2" a="1"/>
  <c r="Q228" i="2" s="1"/>
  <c r="Q229" i="2" a="1"/>
  <c r="Q229" i="2" s="1"/>
  <c r="Q230" i="2" a="1"/>
  <c r="Q230" i="2" s="1"/>
  <c r="Q231" i="2" a="1"/>
  <c r="Q231" i="2" s="1"/>
  <c r="Q232" i="2" a="1"/>
  <c r="Q232" i="2" s="1"/>
  <c r="Q233" i="2" a="1"/>
  <c r="Q233" i="2" s="1"/>
  <c r="Q234" i="2" a="1"/>
  <c r="Q234" i="2" s="1"/>
  <c r="Q235" i="2" a="1"/>
  <c r="Q235" i="2" s="1"/>
  <c r="Q236" i="2" a="1"/>
  <c r="Q236" i="2" s="1"/>
  <c r="Q237" i="2" a="1"/>
  <c r="Q237" i="2" s="1"/>
  <c r="Q238" i="2" a="1"/>
  <c r="Q238" i="2" s="1"/>
  <c r="Q239" i="2" a="1"/>
  <c r="Q239" i="2" s="1"/>
  <c r="Q240" i="2" a="1"/>
  <c r="Q240" i="2" s="1"/>
  <c r="Q241" i="2" a="1"/>
  <c r="Q241" i="2" s="1"/>
  <c r="Q242" i="2" a="1"/>
  <c r="Q242" i="2" s="1"/>
  <c r="Q243" i="2" a="1"/>
  <c r="Q243" i="2" s="1"/>
  <c r="Q244" i="2" a="1"/>
  <c r="Q244" i="2" s="1"/>
  <c r="Q245" i="2" a="1"/>
  <c r="Q245" i="2" s="1"/>
  <c r="Q246" i="2" a="1"/>
  <c r="Q246" i="2" s="1"/>
  <c r="Q247" i="2" a="1"/>
  <c r="Q247" i="2" s="1"/>
  <c r="Q248" i="2" a="1"/>
  <c r="Q248" i="2" s="1"/>
  <c r="Q249" i="2" a="1"/>
  <c r="Q249" i="2" s="1"/>
  <c r="Q250" i="2" a="1"/>
  <c r="Q250" i="2" s="1"/>
  <c r="Q251" i="2" a="1"/>
  <c r="Q251" i="2" s="1"/>
  <c r="Q252" i="2" a="1"/>
  <c r="Q252" i="2" s="1"/>
  <c r="Q253" i="2" a="1"/>
  <c r="Q253" i="2" s="1"/>
  <c r="Q254" i="2" a="1"/>
  <c r="Q254" i="2" s="1"/>
  <c r="Q255" i="2" a="1"/>
  <c r="Q255" i="2" s="1"/>
  <c r="Q256" i="2" a="1"/>
  <c r="Q256" i="2" s="1"/>
  <c r="Q257" i="2" a="1"/>
  <c r="Q257" i="2" s="1"/>
  <c r="Q258" i="2" a="1"/>
  <c r="Q258" i="2" s="1"/>
  <c r="Q259" i="2" a="1"/>
  <c r="Q259" i="2" s="1"/>
  <c r="Q260" i="2" a="1"/>
  <c r="Q260" i="2" s="1"/>
  <c r="Q261" i="2" a="1"/>
  <c r="Q261" i="2" s="1"/>
  <c r="Q262" i="2" a="1"/>
  <c r="Q262" i="2" s="1"/>
  <c r="Q263" i="2" a="1"/>
  <c r="Q263" i="2" s="1"/>
  <c r="Q264" i="2" a="1"/>
  <c r="Q264" i="2" s="1"/>
  <c r="Q265" i="2" a="1"/>
  <c r="Q265" i="2" s="1"/>
  <c r="Q266" i="2" a="1"/>
  <c r="Q266" i="2" s="1"/>
  <c r="Q267" i="2" a="1"/>
  <c r="Q267" i="2" s="1"/>
  <c r="Q268" i="2" a="1"/>
  <c r="Q268" i="2" s="1"/>
  <c r="Q269" i="2" a="1"/>
  <c r="Q269" i="2" s="1"/>
  <c r="Q270" i="2" a="1"/>
  <c r="Q270" i="2" s="1"/>
  <c r="Q271" i="2" a="1"/>
  <c r="Q271" i="2" s="1"/>
  <c r="Q272" i="2" a="1"/>
  <c r="Q272" i="2" s="1"/>
  <c r="Q273" i="2" a="1"/>
  <c r="Q273" i="2" s="1"/>
  <c r="Q274" i="2" a="1"/>
  <c r="Q274" i="2" s="1"/>
  <c r="Q275" i="2" a="1"/>
  <c r="Q275" i="2" s="1"/>
  <c r="Q276" i="2" a="1"/>
  <c r="Q276" i="2" s="1"/>
  <c r="Q277" i="2" a="1"/>
  <c r="Q277" i="2" s="1"/>
  <c r="Q278" i="2" a="1"/>
  <c r="Q278" i="2" s="1"/>
  <c r="Q279" i="2" a="1"/>
  <c r="Q279" i="2" s="1"/>
  <c r="Q280" i="2" a="1"/>
  <c r="Q280" i="2" s="1"/>
  <c r="Q281" i="2" a="1"/>
  <c r="Q281" i="2" s="1"/>
  <c r="Q282" i="2" a="1"/>
  <c r="Q282" i="2" s="1"/>
  <c r="Q283" i="2" a="1"/>
  <c r="Q283" i="2" s="1"/>
  <c r="Q284" i="2" a="1"/>
  <c r="Q284" i="2" s="1"/>
  <c r="Q285" i="2" a="1"/>
  <c r="Q285" i="2" s="1"/>
  <c r="Q286" i="2" a="1"/>
  <c r="Q286" i="2" s="1"/>
  <c r="Q287" i="2" a="1"/>
  <c r="Q287" i="2" s="1"/>
  <c r="Q288" i="2" a="1"/>
  <c r="Q288" i="2" s="1"/>
  <c r="Q289" i="2" a="1"/>
  <c r="Q289" i="2" s="1"/>
  <c r="Q290" i="2" a="1"/>
  <c r="Q290" i="2" s="1"/>
  <c r="Q291" i="2" a="1"/>
  <c r="Q291" i="2" s="1"/>
  <c r="Q292" i="2" a="1"/>
  <c r="Q292" i="2" s="1"/>
  <c r="Q293" i="2" a="1"/>
  <c r="Q293" i="2" s="1"/>
  <c r="Q294" i="2" a="1"/>
  <c r="Q294" i="2" s="1"/>
  <c r="Q295" i="2" a="1"/>
  <c r="Q295" i="2" s="1"/>
  <c r="Q296" i="2" a="1"/>
  <c r="Q296" i="2" s="1"/>
  <c r="Q297" i="2" a="1"/>
  <c r="Q297" i="2" s="1"/>
  <c r="Q298" i="2" a="1"/>
  <c r="Q298" i="2" s="1"/>
  <c r="Q299" i="2" a="1"/>
  <c r="Q299" i="2" s="1"/>
  <c r="Q300" i="2" a="1"/>
  <c r="Q300" i="2" s="1"/>
  <c r="Q301" i="2" a="1"/>
  <c r="Q301" i="2" s="1"/>
  <c r="Q302" i="2" a="1"/>
  <c r="Q302" i="2" s="1"/>
  <c r="Q303" i="2" a="1"/>
  <c r="Q303" i="2" s="1"/>
  <c r="Q304" i="2" a="1"/>
  <c r="Q304" i="2" s="1"/>
  <c r="Q305" i="2" a="1"/>
  <c r="Q305" i="2" s="1"/>
  <c r="Q306" i="2" a="1"/>
  <c r="Q306" i="2" s="1"/>
  <c r="Q307" i="2" a="1"/>
  <c r="Q307" i="2" s="1"/>
  <c r="Q308" i="2" a="1"/>
  <c r="Q308" i="2" s="1"/>
  <c r="Q309" i="2" a="1"/>
  <c r="Q309" i="2" s="1"/>
  <c r="Q310" i="2" a="1"/>
  <c r="Q310" i="2" s="1"/>
  <c r="Q311" i="2" a="1"/>
  <c r="Q311" i="2" s="1"/>
  <c r="Q312" i="2" a="1"/>
  <c r="Q312" i="2" s="1"/>
  <c r="Q313" i="2" a="1"/>
  <c r="Q313" i="2" s="1"/>
  <c r="Q314" i="2" a="1"/>
  <c r="Q314" i="2" s="1"/>
  <c r="Q315" i="2" a="1"/>
  <c r="Q315" i="2" s="1"/>
  <c r="Q316" i="2" a="1"/>
  <c r="Q316" i="2" s="1"/>
  <c r="Q317" i="2" a="1"/>
  <c r="Q317" i="2" s="1"/>
  <c r="Q318" i="2" a="1"/>
  <c r="Q318" i="2" s="1"/>
  <c r="Q319" i="2" a="1"/>
  <c r="Q319" i="2" s="1"/>
  <c r="Q320" i="2" a="1"/>
  <c r="Q320" i="2" s="1"/>
  <c r="Q321" i="2" a="1"/>
  <c r="Q321" i="2" s="1"/>
  <c r="Q322" i="2" a="1"/>
  <c r="Q322" i="2" s="1"/>
  <c r="Q323" i="2" a="1"/>
  <c r="Q323" i="2" s="1"/>
  <c r="Q324" i="2" a="1"/>
  <c r="Q324" i="2" s="1"/>
  <c r="Q325" i="2" a="1"/>
  <c r="Q325" i="2" s="1"/>
  <c r="Q326" i="2" a="1"/>
  <c r="Q326" i="2" s="1"/>
  <c r="Q327" i="2" a="1"/>
  <c r="Q327" i="2" s="1"/>
  <c r="Q328" i="2" a="1"/>
  <c r="Q328" i="2" s="1"/>
  <c r="Q329" i="2" a="1"/>
  <c r="Q329" i="2" s="1"/>
  <c r="Q330" i="2" a="1"/>
  <c r="Q330" i="2" s="1"/>
  <c r="Q331" i="2" a="1"/>
  <c r="Q331" i="2" s="1"/>
  <c r="Q332" i="2" a="1"/>
  <c r="Q332" i="2" s="1"/>
  <c r="Q333" i="2" a="1"/>
  <c r="Q333" i="2" s="1"/>
  <c r="Q334" i="2" a="1"/>
  <c r="Q334" i="2" s="1"/>
  <c r="Q335" i="2" a="1"/>
  <c r="Q335" i="2" s="1"/>
  <c r="Q336" i="2" a="1"/>
  <c r="Q336" i="2" s="1"/>
  <c r="Q337" i="2" a="1"/>
  <c r="Q337" i="2" s="1"/>
  <c r="Q338" i="2" a="1"/>
  <c r="Q338" i="2" s="1"/>
  <c r="Q339" i="2" a="1"/>
  <c r="Q339" i="2" s="1"/>
  <c r="Q340" i="2" a="1"/>
  <c r="Q340" i="2" s="1"/>
  <c r="Q341" i="2" a="1"/>
  <c r="Q341" i="2" s="1"/>
  <c r="Q342" i="2" a="1"/>
  <c r="Q342" i="2" s="1"/>
  <c r="Q343" i="2" a="1"/>
  <c r="Q343" i="2" s="1"/>
  <c r="Q344" i="2" a="1"/>
  <c r="Q344" i="2" s="1"/>
  <c r="Q345" i="2" a="1"/>
  <c r="Q345" i="2" s="1"/>
  <c r="Q346" i="2" a="1"/>
  <c r="Q346" i="2" s="1"/>
  <c r="Q347" i="2" a="1"/>
  <c r="Q347" i="2" s="1"/>
  <c r="Q348" i="2" a="1"/>
  <c r="Q348" i="2" s="1"/>
  <c r="Q349" i="2" a="1"/>
  <c r="Q349" i="2" s="1"/>
  <c r="Q350" i="2" a="1"/>
  <c r="Q350" i="2" s="1"/>
  <c r="Q351" i="2" a="1"/>
  <c r="Q351" i="2" s="1"/>
  <c r="Q352" i="2" a="1"/>
  <c r="Q352" i="2" s="1"/>
  <c r="Q353" i="2" a="1"/>
  <c r="Q353" i="2" s="1"/>
  <c r="Q354" i="2" a="1"/>
  <c r="Q354" i="2" s="1"/>
  <c r="Q355" i="2" a="1"/>
  <c r="Q355" i="2" s="1"/>
  <c r="Q356" i="2" a="1"/>
  <c r="Q356" i="2" s="1"/>
  <c r="Q357" i="2" a="1"/>
  <c r="Q357" i="2" s="1"/>
  <c r="Q358" i="2" a="1"/>
  <c r="Q358" i="2" s="1"/>
  <c r="Q359" i="2" a="1"/>
  <c r="Q359" i="2" s="1"/>
  <c r="Q360" i="2" a="1"/>
  <c r="Q360" i="2" s="1"/>
  <c r="Q361" i="2" a="1"/>
  <c r="Q361" i="2" s="1"/>
  <c r="Q362" i="2" a="1"/>
  <c r="Q362" i="2" s="1"/>
  <c r="Q363" i="2" a="1"/>
  <c r="Q363" i="2" s="1"/>
  <c r="Q364" i="2" a="1"/>
  <c r="Q364" i="2" s="1"/>
  <c r="Q365" i="2" a="1"/>
  <c r="Q365" i="2" s="1"/>
  <c r="Q366" i="2" a="1"/>
  <c r="Q366" i="2" s="1"/>
  <c r="Q367" i="2" a="1"/>
  <c r="Q367" i="2" s="1"/>
  <c r="Q368" i="2" a="1"/>
  <c r="Q368" i="2" s="1"/>
  <c r="Q369" i="2" a="1"/>
  <c r="Q369" i="2" s="1"/>
  <c r="Q370" i="2" a="1"/>
  <c r="Q370" i="2" s="1"/>
  <c r="Q371" i="2" a="1"/>
  <c r="Q371" i="2" s="1"/>
  <c r="Q372" i="2" a="1"/>
  <c r="Q372" i="2" s="1"/>
  <c r="Q373" i="2" a="1"/>
  <c r="Q373" i="2" s="1"/>
  <c r="Q374" i="2" a="1"/>
  <c r="Q374" i="2" s="1"/>
  <c r="Q375" i="2" a="1"/>
  <c r="Q375" i="2" s="1"/>
  <c r="Q376" i="2" a="1"/>
  <c r="Q376" i="2" s="1"/>
  <c r="Q377" i="2" a="1"/>
  <c r="Q377" i="2" s="1"/>
  <c r="Q378" i="2" a="1"/>
  <c r="Q378" i="2" s="1"/>
  <c r="Q379" i="2" a="1"/>
  <c r="Q379" i="2" s="1"/>
  <c r="Q380" i="2" a="1"/>
  <c r="Q380" i="2" s="1"/>
  <c r="Q381" i="2" a="1"/>
  <c r="Q381" i="2" s="1"/>
  <c r="Q382" i="2" a="1"/>
  <c r="Q382" i="2" s="1"/>
  <c r="Q383" i="2" a="1"/>
  <c r="Q383" i="2" s="1"/>
  <c r="Q384" i="2" a="1"/>
  <c r="Q384" i="2" s="1"/>
  <c r="Q385" i="2" a="1"/>
  <c r="Q385" i="2" s="1"/>
  <c r="Q386" i="2" a="1"/>
  <c r="Q386" i="2" s="1"/>
  <c r="Q387" i="2" a="1"/>
  <c r="Q387" i="2" s="1"/>
  <c r="Q388" i="2" a="1"/>
  <c r="Q388" i="2" s="1"/>
  <c r="Q389" i="2" a="1"/>
  <c r="Q389" i="2" s="1"/>
  <c r="Q390" i="2" a="1"/>
  <c r="Q390" i="2" s="1"/>
  <c r="Q391" i="2" a="1"/>
  <c r="Q391" i="2" s="1"/>
  <c r="Q392" i="2" a="1"/>
  <c r="Q392" i="2" s="1"/>
  <c r="Q393" i="2" a="1"/>
  <c r="Q393" i="2" s="1"/>
  <c r="Q394" i="2" a="1"/>
  <c r="Q394" i="2" s="1"/>
  <c r="Q395" i="2" a="1"/>
  <c r="Q395" i="2" s="1"/>
  <c r="Q396" i="2" a="1"/>
  <c r="Q396" i="2" s="1"/>
  <c r="Q397" i="2" a="1"/>
  <c r="Q397" i="2" s="1"/>
  <c r="Q398" i="2" a="1"/>
  <c r="Q398" i="2" s="1"/>
  <c r="Q399" i="2" a="1"/>
  <c r="Q399" i="2" s="1"/>
  <c r="Q400" i="2" a="1"/>
  <c r="Q400" i="2" s="1"/>
  <c r="Q401" i="2" a="1"/>
  <c r="Q401" i="2" s="1"/>
  <c r="Q402" i="2" a="1"/>
  <c r="Q402" i="2" s="1"/>
  <c r="Q403" i="2" a="1"/>
  <c r="Q403" i="2" s="1"/>
  <c r="Q404" i="2" a="1"/>
  <c r="Q404" i="2" s="1"/>
  <c r="Q405" i="2" a="1"/>
  <c r="Q405" i="2" s="1"/>
  <c r="Q406" i="2" a="1"/>
  <c r="Q406" i="2" s="1"/>
  <c r="Q407" i="2" a="1"/>
  <c r="Q407" i="2" s="1"/>
  <c r="Q408" i="2" a="1"/>
  <c r="Q408" i="2" s="1"/>
  <c r="Q409" i="2" a="1"/>
  <c r="Q409" i="2" s="1"/>
  <c r="Q410" i="2" a="1"/>
  <c r="Q410" i="2" s="1"/>
  <c r="Q411" i="2" a="1"/>
  <c r="Q411" i="2" s="1"/>
  <c r="Q412" i="2" a="1"/>
  <c r="Q412" i="2" s="1"/>
  <c r="Q413" i="2" a="1"/>
  <c r="Q413" i="2" s="1"/>
  <c r="Q414" i="2" a="1"/>
  <c r="Q414" i="2" s="1"/>
  <c r="Q415" i="2" a="1"/>
  <c r="Q415" i="2" s="1"/>
  <c r="Q416" i="2" a="1"/>
  <c r="Q416" i="2" s="1"/>
  <c r="Q417" i="2" a="1"/>
  <c r="Q417" i="2" s="1"/>
  <c r="Q418" i="2" a="1"/>
  <c r="Q418" i="2" s="1"/>
  <c r="Q419" i="2" a="1"/>
  <c r="Q419" i="2" s="1"/>
  <c r="Q420" i="2" a="1"/>
  <c r="Q420" i="2" s="1"/>
  <c r="Q421" i="2" a="1"/>
  <c r="Q421" i="2" s="1"/>
  <c r="Q422" i="2" a="1"/>
  <c r="Q422" i="2" s="1"/>
  <c r="Q423" i="2" a="1"/>
  <c r="Q423" i="2" s="1"/>
  <c r="Q424" i="2" a="1"/>
  <c r="Q424" i="2" s="1"/>
  <c r="Q425" i="2" a="1"/>
  <c r="Q425" i="2" s="1"/>
  <c r="Q426" i="2" a="1"/>
  <c r="Q426" i="2" s="1"/>
  <c r="Q427" i="2" a="1"/>
  <c r="Q427" i="2" s="1"/>
  <c r="Q428" i="2" a="1"/>
  <c r="Q428" i="2" s="1"/>
  <c r="Q429" i="2" a="1"/>
  <c r="Q429" i="2" s="1"/>
  <c r="Q430" i="2" a="1"/>
  <c r="Q430" i="2" s="1"/>
  <c r="Q431" i="2" a="1"/>
  <c r="Q431" i="2" s="1"/>
  <c r="Q432" i="2" a="1"/>
  <c r="Q432" i="2" s="1"/>
  <c r="Q433" i="2" a="1"/>
  <c r="Q433" i="2" s="1"/>
  <c r="Q434" i="2" a="1"/>
  <c r="Q434" i="2" s="1"/>
  <c r="Q435" i="2" a="1"/>
  <c r="Q435" i="2" s="1"/>
  <c r="Q436" i="2" a="1"/>
  <c r="Q436" i="2" s="1"/>
  <c r="Q437" i="2" a="1"/>
  <c r="Q437" i="2" s="1"/>
  <c r="Q438" i="2" a="1"/>
  <c r="Q438" i="2" s="1"/>
  <c r="Q439" i="2" a="1"/>
  <c r="Q439" i="2" s="1"/>
  <c r="Q440" i="2" a="1"/>
  <c r="Q440" i="2" s="1"/>
  <c r="Q441" i="2" a="1"/>
  <c r="Q441" i="2" s="1"/>
  <c r="Q442" i="2" a="1"/>
  <c r="Q442" i="2" s="1"/>
  <c r="Q443" i="2" a="1"/>
  <c r="Q443" i="2" s="1"/>
  <c r="Q444" i="2" a="1"/>
  <c r="Q444" i="2" s="1"/>
  <c r="Q445" i="2" a="1"/>
  <c r="Q445" i="2" s="1"/>
  <c r="Q446" i="2" a="1"/>
  <c r="Q446" i="2" s="1"/>
  <c r="Q447" i="2" a="1"/>
  <c r="Q447" i="2" s="1"/>
  <c r="Q448" i="2" a="1"/>
  <c r="Q448" i="2" s="1"/>
  <c r="Q449" i="2" a="1"/>
  <c r="Q449" i="2" s="1"/>
  <c r="Q450" i="2" a="1"/>
  <c r="Q450" i="2" s="1"/>
  <c r="Q451" i="2" a="1"/>
  <c r="Q451" i="2" s="1"/>
  <c r="Q452" i="2" a="1"/>
  <c r="Q452" i="2" s="1"/>
  <c r="Q453" i="2" a="1"/>
  <c r="Q453" i="2" s="1"/>
  <c r="Q454" i="2" a="1"/>
  <c r="Q454" i="2" s="1"/>
  <c r="Q455" i="2" a="1"/>
  <c r="Q455" i="2" s="1"/>
  <c r="Q456" i="2" a="1"/>
  <c r="Q456" i="2" s="1"/>
  <c r="Q457" i="2" a="1"/>
  <c r="Q457" i="2" s="1"/>
  <c r="Q458" i="2" a="1"/>
  <c r="Q458" i="2" s="1"/>
  <c r="Q459" i="2" a="1"/>
  <c r="Q459" i="2" s="1"/>
  <c r="Q460" i="2" a="1"/>
  <c r="Q460" i="2" s="1"/>
  <c r="Q461" i="2" a="1"/>
  <c r="Q461" i="2" s="1"/>
  <c r="Q462" i="2" a="1"/>
  <c r="Q462" i="2" s="1"/>
  <c r="Q463" i="2" a="1"/>
  <c r="Q463" i="2" s="1"/>
  <c r="Q464" i="2" a="1"/>
  <c r="Q464" i="2" s="1"/>
  <c r="Q465" i="2" a="1"/>
  <c r="Q465" i="2" s="1"/>
  <c r="Q466" i="2" a="1"/>
  <c r="Q466" i="2" s="1"/>
  <c r="Q467" i="2" a="1"/>
  <c r="Q467" i="2" s="1"/>
  <c r="Q468" i="2" a="1"/>
  <c r="Q468" i="2" s="1"/>
  <c r="Q469" i="2" a="1"/>
  <c r="Q469" i="2" s="1"/>
  <c r="Q470" i="2" a="1"/>
  <c r="Q470" i="2" s="1"/>
  <c r="Q471" i="2" a="1"/>
  <c r="Q471" i="2" s="1"/>
  <c r="Q472" i="2" a="1"/>
  <c r="Q472" i="2" s="1"/>
  <c r="Q473" i="2" a="1"/>
  <c r="Q473" i="2" s="1"/>
  <c r="Q474" i="2" a="1"/>
  <c r="Q474" i="2" s="1"/>
  <c r="Q475" i="2" a="1"/>
  <c r="Q475" i="2" s="1"/>
  <c r="Q476" i="2" a="1"/>
  <c r="Q476" i="2" s="1"/>
  <c r="Q477" i="2" a="1"/>
  <c r="Q477" i="2" s="1"/>
  <c r="Q478" i="2" a="1"/>
  <c r="Q478" i="2" s="1"/>
  <c r="Q479" i="2" a="1"/>
  <c r="Q479" i="2" s="1"/>
  <c r="Q480" i="2" a="1"/>
  <c r="Q480" i="2" s="1"/>
  <c r="Q481" i="2" a="1"/>
  <c r="Q481" i="2" s="1"/>
  <c r="Q482" i="2" a="1"/>
  <c r="Q482" i="2" s="1"/>
  <c r="Q483" i="2" a="1"/>
  <c r="Q483" i="2" s="1"/>
  <c r="Q484" i="2" a="1"/>
  <c r="Q484" i="2" s="1"/>
  <c r="Q485" i="2" a="1"/>
  <c r="Q485" i="2" s="1"/>
  <c r="Q486" i="2" a="1"/>
  <c r="Q486" i="2" s="1"/>
  <c r="Q487" i="2" a="1"/>
  <c r="Q487" i="2" s="1"/>
  <c r="Q488" i="2" a="1"/>
  <c r="Q488" i="2" s="1"/>
  <c r="Q489" i="2" a="1"/>
  <c r="Q489" i="2" s="1"/>
  <c r="Q490" i="2" a="1"/>
  <c r="Q490" i="2" s="1"/>
  <c r="Q491" i="2" a="1"/>
  <c r="Q491" i="2" s="1"/>
  <c r="Q492" i="2" a="1"/>
  <c r="Q492" i="2" s="1"/>
  <c r="Q493" i="2" a="1"/>
  <c r="Q493" i="2" s="1"/>
  <c r="Q494" i="2" a="1"/>
  <c r="Q494" i="2" s="1"/>
  <c r="Q495" i="2" a="1"/>
  <c r="Q495" i="2" s="1"/>
  <c r="Q496" i="2" a="1"/>
  <c r="Q496" i="2" s="1"/>
  <c r="Q497" i="2" a="1"/>
  <c r="Q497" i="2" s="1"/>
  <c r="Q498" i="2" a="1"/>
  <c r="Q498" i="2" s="1"/>
  <c r="Q499" i="2" a="1"/>
  <c r="Q499" i="2" s="1"/>
  <c r="Q500" i="2" a="1"/>
  <c r="Q500" i="2" s="1"/>
  <c r="Q501" i="2" a="1"/>
  <c r="Q501" i="2" s="1"/>
  <c r="Q502" i="2" a="1"/>
  <c r="Q502" i="2" s="1"/>
  <c r="Q503" i="2" a="1"/>
  <c r="Q503" i="2" s="1"/>
  <c r="Q504" i="2" a="1"/>
  <c r="Q504" i="2" s="1"/>
  <c r="Q505" i="2" a="1"/>
  <c r="Q505" i="2" s="1"/>
  <c r="Q506" i="2" a="1"/>
  <c r="Q506" i="2" s="1"/>
  <c r="Q507" i="2" a="1"/>
  <c r="Q507" i="2" s="1"/>
  <c r="Q508" i="2" a="1"/>
  <c r="Q508" i="2" s="1"/>
  <c r="Q509" i="2" a="1"/>
  <c r="Q509" i="2" s="1"/>
  <c r="Q510" i="2" a="1"/>
  <c r="Q510" i="2" s="1"/>
  <c r="Q511" i="2" a="1"/>
  <c r="Q511" i="2" s="1"/>
  <c r="Q512" i="2" a="1"/>
  <c r="Q512" i="2" s="1"/>
  <c r="Q513" i="2" a="1"/>
  <c r="Q513" i="2" s="1"/>
  <c r="Q514" i="2" a="1"/>
  <c r="Q514" i="2" s="1"/>
  <c r="Q515" i="2" a="1"/>
  <c r="Q515" i="2" s="1"/>
  <c r="Q516" i="2" a="1"/>
  <c r="Q516" i="2" s="1"/>
  <c r="Q517" i="2" a="1"/>
  <c r="Q517" i="2" s="1"/>
  <c r="Q518" i="2" a="1"/>
  <c r="Q518" i="2" s="1"/>
  <c r="Q519" i="2" a="1"/>
  <c r="Q519" i="2" s="1"/>
  <c r="Q520" i="2" a="1"/>
  <c r="Q520" i="2" s="1"/>
  <c r="Q521" i="2" a="1"/>
  <c r="Q521" i="2" s="1"/>
  <c r="Q522" i="2" a="1"/>
  <c r="Q522" i="2" s="1"/>
  <c r="Q523" i="2" a="1"/>
  <c r="Q523" i="2" s="1"/>
  <c r="Q524" i="2" a="1"/>
  <c r="Q524" i="2" s="1"/>
  <c r="Q525" i="2" a="1"/>
  <c r="Q525" i="2" s="1"/>
  <c r="Q526" i="2" a="1"/>
  <c r="Q526" i="2" s="1"/>
  <c r="Q527" i="2" a="1"/>
  <c r="Q527" i="2" s="1"/>
  <c r="Q528" i="2" a="1"/>
  <c r="Q528" i="2" s="1"/>
  <c r="Q529" i="2" a="1"/>
  <c r="Q529" i="2" s="1"/>
  <c r="Q530" i="2" a="1"/>
  <c r="Q530" i="2" s="1"/>
  <c r="Q531" i="2" a="1"/>
  <c r="Q531" i="2" s="1"/>
  <c r="Q532" i="2" a="1"/>
  <c r="Q532" i="2" s="1"/>
  <c r="Q533" i="2" a="1"/>
  <c r="Q533" i="2" s="1"/>
  <c r="Q534" i="2" a="1"/>
  <c r="Q534" i="2" s="1"/>
  <c r="Q535" i="2" a="1"/>
  <c r="Q535" i="2" s="1"/>
  <c r="Q536" i="2" a="1"/>
  <c r="Q536" i="2" s="1"/>
  <c r="Q537" i="2" a="1"/>
  <c r="Q537" i="2" s="1"/>
  <c r="Q538" i="2" a="1"/>
  <c r="Q538" i="2" s="1"/>
  <c r="Q539" i="2" a="1"/>
  <c r="Q539" i="2" s="1"/>
  <c r="Q540" i="2" a="1"/>
  <c r="Q540" i="2" s="1"/>
  <c r="Q541" i="2" a="1"/>
  <c r="Q541" i="2" s="1"/>
  <c r="Q542" i="2" a="1"/>
  <c r="Q542" i="2" s="1"/>
  <c r="Q543" i="2" a="1"/>
  <c r="Q543" i="2" s="1"/>
  <c r="Q544" i="2" a="1"/>
  <c r="Q544" i="2" s="1"/>
  <c r="Q545" i="2" a="1"/>
  <c r="Q545" i="2" s="1"/>
  <c r="Q546" i="2" a="1"/>
  <c r="Q546" i="2" s="1"/>
  <c r="Q547" i="2" a="1"/>
  <c r="Q547" i="2" s="1"/>
  <c r="Q548" i="2" a="1"/>
  <c r="Q548" i="2" s="1"/>
  <c r="Q549" i="2" a="1"/>
  <c r="Q549" i="2" s="1"/>
  <c r="Q550" i="2" a="1"/>
  <c r="Q550" i="2" s="1"/>
  <c r="Q551" i="2" a="1"/>
  <c r="Q551" i="2" s="1"/>
  <c r="Q552" i="2" a="1"/>
  <c r="Q552" i="2" s="1"/>
  <c r="Q553" i="2" a="1"/>
  <c r="Q553" i="2" s="1"/>
  <c r="Q554" i="2" a="1"/>
  <c r="Q554" i="2" s="1"/>
  <c r="Q555" i="2" a="1"/>
  <c r="Q555" i="2" s="1"/>
  <c r="Q556" i="2" a="1"/>
  <c r="Q556" i="2" s="1"/>
  <c r="Q557" i="2" a="1"/>
  <c r="Q557" i="2" s="1"/>
  <c r="Q558" i="2" a="1"/>
  <c r="Q558" i="2" s="1"/>
  <c r="Q559" i="2" a="1"/>
  <c r="Q559" i="2" s="1"/>
  <c r="Q560" i="2" a="1"/>
  <c r="Q560" i="2" s="1"/>
  <c r="Q561" i="2" a="1"/>
  <c r="Q561" i="2" s="1"/>
  <c r="Q562" i="2" a="1"/>
  <c r="Q562" i="2" s="1"/>
  <c r="Q563" i="2" a="1"/>
  <c r="Q563" i="2" s="1"/>
  <c r="Q564" i="2" a="1"/>
  <c r="Q564" i="2" s="1"/>
  <c r="Q565" i="2" a="1"/>
  <c r="Q565" i="2" s="1"/>
  <c r="Q566" i="2" a="1"/>
  <c r="Q566" i="2" s="1"/>
  <c r="Q567" i="2" a="1"/>
  <c r="Q567" i="2" s="1"/>
  <c r="Q568" i="2" a="1"/>
  <c r="Q568" i="2" s="1"/>
  <c r="Q569" i="2" a="1"/>
  <c r="Q569" i="2" s="1"/>
  <c r="Q570" i="2" a="1"/>
  <c r="Q570" i="2" s="1"/>
  <c r="Q571" i="2" a="1"/>
  <c r="Q571" i="2" s="1"/>
  <c r="Q572" i="2" a="1"/>
  <c r="Q572" i="2" s="1"/>
  <c r="Q573" i="2" a="1"/>
  <c r="Q573" i="2" s="1"/>
  <c r="Q574" i="2" a="1"/>
  <c r="Q574" i="2" s="1"/>
  <c r="Q575" i="2" a="1"/>
  <c r="Q575" i="2" s="1"/>
  <c r="Q576" i="2" a="1"/>
  <c r="Q576" i="2" s="1"/>
  <c r="Q577" i="2" a="1"/>
  <c r="Q577" i="2" s="1"/>
  <c r="Q578" i="2" a="1"/>
  <c r="Q578" i="2" s="1"/>
  <c r="Q579" i="2" a="1"/>
  <c r="Q579" i="2" s="1"/>
  <c r="Q580" i="2" a="1"/>
  <c r="Q580" i="2" s="1"/>
  <c r="Q581" i="2" a="1"/>
  <c r="Q581" i="2" s="1"/>
  <c r="Q582" i="2" a="1"/>
  <c r="Q582" i="2" s="1"/>
  <c r="Q583" i="2" a="1"/>
  <c r="Q583" i="2" s="1"/>
  <c r="Q584" i="2" a="1"/>
  <c r="Q584" i="2" s="1"/>
  <c r="Q585" i="2" a="1"/>
  <c r="Q585" i="2" s="1"/>
  <c r="Q586" i="2" a="1"/>
  <c r="Q586" i="2" s="1"/>
  <c r="Q587" i="2" a="1"/>
  <c r="Q587" i="2" s="1"/>
  <c r="Q588" i="2" a="1"/>
  <c r="Q588" i="2" s="1"/>
  <c r="Q589" i="2" a="1"/>
  <c r="Q589" i="2" s="1"/>
  <c r="Q590" i="2" a="1"/>
  <c r="Q590" i="2" s="1"/>
  <c r="Q591" i="2" a="1"/>
  <c r="Q591" i="2" s="1"/>
  <c r="Q592" i="2" a="1"/>
  <c r="Q592" i="2" s="1"/>
  <c r="Q593" i="2" a="1"/>
  <c r="Q593" i="2" s="1"/>
  <c r="Q594" i="2" a="1"/>
  <c r="Q594" i="2" s="1"/>
  <c r="Q595" i="2" a="1"/>
  <c r="Q595" i="2" s="1"/>
  <c r="Q596" i="2" a="1"/>
  <c r="Q596" i="2" s="1"/>
  <c r="Q597" i="2" a="1"/>
  <c r="Q597" i="2" s="1"/>
  <c r="Q598" i="2" a="1"/>
  <c r="Q598" i="2" s="1"/>
  <c r="Q599" i="2" a="1"/>
  <c r="Q599" i="2" s="1"/>
  <c r="Q600" i="2" a="1"/>
  <c r="Q600" i="2" s="1"/>
  <c r="Q601" i="2" a="1"/>
  <c r="Q601" i="2" s="1"/>
  <c r="Q602" i="2" a="1"/>
  <c r="Q602" i="2" s="1"/>
  <c r="Q603" i="2" a="1"/>
  <c r="Q603" i="2" s="1"/>
  <c r="Q604" i="2" a="1"/>
  <c r="Q604" i="2" s="1"/>
  <c r="Q605" i="2" a="1"/>
  <c r="Q605" i="2" s="1"/>
  <c r="Q606" i="2" a="1"/>
  <c r="Q606" i="2" s="1"/>
  <c r="Q607" i="2" a="1"/>
  <c r="Q607" i="2" s="1"/>
  <c r="Q608" i="2" a="1"/>
  <c r="Q608" i="2" s="1"/>
  <c r="Q609" i="2" a="1"/>
  <c r="Q609" i="2" s="1"/>
  <c r="Q610" i="2" a="1"/>
  <c r="Q610" i="2" s="1"/>
  <c r="Q611" i="2" a="1"/>
  <c r="Q611" i="2" s="1"/>
  <c r="Q612" i="2" a="1"/>
  <c r="Q612" i="2" s="1"/>
  <c r="Q613" i="2" a="1"/>
  <c r="Q613" i="2" s="1"/>
  <c r="Q614" i="2" a="1"/>
  <c r="Q614" i="2" s="1"/>
  <c r="Q615" i="2" a="1"/>
  <c r="Q615" i="2" s="1"/>
  <c r="Q616" i="2" a="1"/>
  <c r="Q616" i="2" s="1"/>
  <c r="Q617" i="2" a="1"/>
  <c r="Q617" i="2" s="1"/>
  <c r="Q618" i="2" a="1"/>
  <c r="Q618" i="2" s="1"/>
  <c r="Q619" i="2" a="1"/>
  <c r="Q619" i="2" s="1"/>
  <c r="Q620" i="2" a="1"/>
  <c r="Q620" i="2" s="1"/>
  <c r="Q621" i="2" a="1"/>
  <c r="Q621" i="2" s="1"/>
  <c r="Q622" i="2" a="1"/>
  <c r="Q622" i="2" s="1"/>
  <c r="Q623" i="2" a="1"/>
  <c r="Q623" i="2" s="1"/>
  <c r="Q624" i="2" a="1"/>
  <c r="Q624" i="2" s="1"/>
  <c r="Q625" i="2" a="1"/>
  <c r="Q625" i="2" s="1"/>
  <c r="Q626" i="2" a="1"/>
  <c r="Q626" i="2" s="1"/>
  <c r="Q627" i="2" a="1"/>
  <c r="Q627" i="2" s="1"/>
  <c r="Q628" i="2" a="1"/>
  <c r="Q628" i="2" s="1"/>
  <c r="Q629" i="2" a="1"/>
  <c r="Q629" i="2" s="1"/>
  <c r="Q630" i="2" a="1"/>
  <c r="Q630" i="2" s="1"/>
  <c r="Q631" i="2" a="1"/>
  <c r="Q631" i="2" s="1"/>
  <c r="Q632" i="2" a="1"/>
  <c r="Q632" i="2" s="1"/>
  <c r="Q633" i="2" a="1"/>
  <c r="Q633" i="2" s="1"/>
  <c r="Q634" i="2" a="1"/>
  <c r="Q634" i="2" s="1"/>
  <c r="Q635" i="2" a="1"/>
  <c r="Q635" i="2" s="1"/>
  <c r="Q636" i="2" a="1"/>
  <c r="Q636" i="2" s="1"/>
  <c r="Q637" i="2" a="1"/>
  <c r="Q637" i="2" s="1"/>
  <c r="Q638" i="2" a="1"/>
  <c r="Q638" i="2" s="1"/>
  <c r="Q639" i="2" a="1"/>
  <c r="Q639" i="2" s="1"/>
  <c r="Q640" i="2" a="1"/>
  <c r="Q640" i="2" s="1"/>
  <c r="Q641" i="2" a="1"/>
  <c r="Q641" i="2" s="1"/>
  <c r="Q642" i="2" a="1"/>
  <c r="Q642" i="2" s="1"/>
  <c r="Q643" i="2" a="1"/>
  <c r="Q643" i="2" s="1"/>
  <c r="Q644" i="2" a="1"/>
  <c r="Q644" i="2" s="1"/>
  <c r="Q645" i="2" a="1"/>
  <c r="Q645" i="2" s="1"/>
  <c r="Q646" i="2" a="1"/>
  <c r="Q646" i="2" s="1"/>
  <c r="Q647" i="2" a="1"/>
  <c r="Q647" i="2" s="1"/>
  <c r="Q648" i="2" a="1"/>
  <c r="Q648" i="2" s="1"/>
  <c r="Q649" i="2" a="1"/>
  <c r="Q649" i="2" s="1"/>
  <c r="Q650" i="2" a="1"/>
  <c r="Q650" i="2" s="1"/>
  <c r="Q651" i="2" a="1"/>
  <c r="Q651" i="2" s="1"/>
  <c r="Q652" i="2" a="1"/>
  <c r="Q652" i="2" s="1"/>
  <c r="Q653" i="2" a="1"/>
  <c r="Q653" i="2" s="1"/>
  <c r="Q654" i="2" a="1"/>
  <c r="Q654" i="2" s="1"/>
  <c r="Q655" i="2" a="1"/>
  <c r="Q655" i="2" s="1"/>
  <c r="Q656" i="2" a="1"/>
  <c r="Q656" i="2" s="1"/>
  <c r="Q657" i="2" a="1"/>
  <c r="Q657" i="2" s="1"/>
  <c r="Q658" i="2" a="1"/>
  <c r="Q658" i="2" s="1"/>
  <c r="Q659" i="2" a="1"/>
  <c r="Q659" i="2" s="1"/>
  <c r="Q660" i="2" a="1"/>
  <c r="Q660" i="2" s="1"/>
  <c r="Q661" i="2" a="1"/>
  <c r="Q661" i="2" s="1"/>
  <c r="Q662" i="2" a="1"/>
  <c r="Q662" i="2" s="1"/>
  <c r="Q663" i="2" a="1"/>
  <c r="Q663" i="2" s="1"/>
  <c r="Q664" i="2" a="1"/>
  <c r="Q664" i="2" s="1"/>
  <c r="Q665" i="2" a="1"/>
  <c r="Q665" i="2" s="1"/>
  <c r="Q666" i="2" a="1"/>
  <c r="Q666" i="2" s="1"/>
  <c r="Q667" i="2" a="1"/>
  <c r="Q667" i="2" s="1"/>
  <c r="Q668" i="2" a="1"/>
  <c r="Q668" i="2" s="1"/>
  <c r="Q669" i="2" a="1"/>
  <c r="Q669" i="2" s="1"/>
  <c r="Q670" i="2" a="1"/>
  <c r="Q670" i="2" s="1"/>
  <c r="Q671" i="2" a="1"/>
  <c r="Q671" i="2" s="1"/>
  <c r="Q672" i="2" a="1"/>
  <c r="Q672" i="2" s="1"/>
  <c r="Q673" i="2" a="1"/>
  <c r="Q673" i="2" s="1"/>
  <c r="Q674" i="2" a="1"/>
  <c r="Q674" i="2" s="1"/>
  <c r="Q675" i="2" a="1"/>
  <c r="Q675" i="2" s="1"/>
  <c r="Q676" i="2" a="1"/>
  <c r="Q676" i="2" s="1"/>
  <c r="Q677" i="2" a="1"/>
  <c r="Q677" i="2" s="1"/>
  <c r="Q678" i="2" a="1"/>
  <c r="Q678" i="2" s="1"/>
  <c r="Q679" i="2" a="1"/>
  <c r="Q679" i="2" s="1"/>
  <c r="Q680" i="2" a="1"/>
  <c r="Q680" i="2" s="1"/>
  <c r="Q681" i="2" a="1"/>
  <c r="Q681" i="2" s="1"/>
  <c r="Q682" i="2" a="1"/>
  <c r="Q682" i="2" s="1"/>
  <c r="Q683" i="2" a="1"/>
  <c r="Q683" i="2" s="1"/>
  <c r="Q684" i="2" a="1"/>
  <c r="Q684" i="2" s="1"/>
  <c r="Q685" i="2" a="1"/>
  <c r="Q685" i="2" s="1"/>
  <c r="Q686" i="2" a="1"/>
  <c r="Q686" i="2" s="1"/>
  <c r="Q687" i="2" a="1"/>
  <c r="Q687" i="2" s="1"/>
  <c r="Q688" i="2" a="1"/>
  <c r="Q688" i="2" s="1"/>
  <c r="Q689" i="2" a="1"/>
  <c r="Q689" i="2" s="1"/>
  <c r="Q690" i="2" a="1"/>
  <c r="Q690" i="2" s="1"/>
  <c r="Q691" i="2" a="1"/>
  <c r="Q691" i="2" s="1"/>
  <c r="Q692" i="2" a="1"/>
  <c r="Q692" i="2" s="1"/>
  <c r="Q693" i="2" a="1"/>
  <c r="Q693" i="2" s="1"/>
  <c r="Q694" i="2" a="1"/>
  <c r="Q694" i="2" s="1"/>
  <c r="Q695" i="2" a="1"/>
  <c r="Q695" i="2" s="1"/>
  <c r="Q696" i="2" a="1"/>
  <c r="Q696" i="2" s="1"/>
  <c r="Q697" i="2" a="1"/>
  <c r="Q697" i="2" s="1"/>
  <c r="Q698" i="2" a="1"/>
  <c r="Q698" i="2" s="1"/>
  <c r="Q699" i="2" a="1"/>
  <c r="Q699" i="2" s="1"/>
  <c r="Q700" i="2" a="1"/>
  <c r="Q700" i="2" s="1"/>
  <c r="Q701" i="2" a="1"/>
  <c r="Q701" i="2" s="1"/>
  <c r="Q702" i="2" a="1"/>
  <c r="Q702" i="2" s="1"/>
  <c r="Q703" i="2" a="1"/>
  <c r="Q703" i="2" s="1"/>
  <c r="Q704" i="2" a="1"/>
  <c r="Q704" i="2" s="1"/>
  <c r="Q705" i="2" a="1"/>
  <c r="Q705" i="2" s="1"/>
  <c r="Q706" i="2" a="1"/>
  <c r="Q706" i="2" s="1"/>
  <c r="Q707" i="2" a="1"/>
  <c r="Q707" i="2" s="1"/>
  <c r="Q708" i="2" a="1"/>
  <c r="Q708" i="2" s="1"/>
  <c r="Q709" i="2" a="1"/>
  <c r="Q709" i="2" s="1"/>
  <c r="Q710" i="2" a="1"/>
  <c r="Q710" i="2" s="1"/>
  <c r="Q711" i="2" a="1"/>
  <c r="Q711" i="2" s="1"/>
  <c r="Q712" i="2" a="1"/>
  <c r="Q712" i="2" s="1"/>
  <c r="Q713" i="2" a="1"/>
  <c r="Q713" i="2" s="1"/>
  <c r="Q714" i="2" a="1"/>
  <c r="Q714" i="2" s="1"/>
  <c r="Q715" i="2" a="1"/>
  <c r="Q715" i="2" s="1"/>
  <c r="Q716" i="2" a="1"/>
  <c r="Q716" i="2" s="1"/>
  <c r="Q717" i="2" a="1"/>
  <c r="Q717" i="2" s="1"/>
  <c r="Q718" i="2" a="1"/>
  <c r="Q718" i="2" s="1"/>
  <c r="Q719" i="2" a="1"/>
  <c r="Q719" i="2" s="1"/>
  <c r="Q720" i="2" a="1"/>
  <c r="Q720" i="2" s="1"/>
  <c r="Q721" i="2" a="1"/>
  <c r="Q721" i="2" s="1"/>
  <c r="Q722" i="2" a="1"/>
  <c r="Q722" i="2" s="1"/>
  <c r="Q723" i="2" a="1"/>
  <c r="Q723" i="2" s="1"/>
  <c r="Q724" i="2" a="1"/>
  <c r="Q724" i="2" s="1"/>
  <c r="Q725" i="2" a="1"/>
  <c r="Q725" i="2" s="1"/>
  <c r="Q726" i="2" a="1"/>
  <c r="Q726" i="2" s="1"/>
  <c r="Q727" i="2" a="1"/>
  <c r="Q727" i="2" s="1"/>
  <c r="Q728" i="2" a="1"/>
  <c r="Q728" i="2" s="1"/>
  <c r="Q729" i="2" a="1"/>
  <c r="Q729" i="2" s="1"/>
  <c r="Q730" i="2" a="1"/>
  <c r="Q730" i="2" s="1"/>
  <c r="Q731" i="2" a="1"/>
  <c r="Q731" i="2" s="1"/>
  <c r="Q732" i="2" a="1"/>
  <c r="Q732" i="2" s="1"/>
  <c r="Q733" i="2" a="1"/>
  <c r="Q733" i="2" s="1"/>
  <c r="Q734" i="2" a="1"/>
  <c r="Q734" i="2" s="1"/>
  <c r="Q735" i="2" a="1"/>
  <c r="Q735" i="2" s="1"/>
  <c r="Q736" i="2" a="1"/>
  <c r="Q736" i="2" s="1"/>
  <c r="Q737" i="2" a="1"/>
  <c r="Q737" i="2" s="1"/>
  <c r="Q738" i="2" a="1"/>
  <c r="Q738" i="2" s="1"/>
  <c r="Q739" i="2" a="1"/>
  <c r="Q739" i="2" s="1"/>
  <c r="Q740" i="2" a="1"/>
  <c r="Q740" i="2" s="1"/>
  <c r="Q741" i="2" a="1"/>
  <c r="Q741" i="2" s="1"/>
  <c r="Q742" i="2" a="1"/>
  <c r="Q742" i="2" s="1"/>
  <c r="Q743" i="2" a="1"/>
  <c r="Q743" i="2" s="1"/>
  <c r="Q744" i="2" a="1"/>
  <c r="Q744" i="2" s="1"/>
  <c r="Q745" i="2" a="1"/>
  <c r="Q745" i="2" s="1"/>
  <c r="Q746" i="2" a="1"/>
  <c r="Q746" i="2" s="1"/>
  <c r="Q747" i="2" a="1"/>
  <c r="Q747" i="2" s="1"/>
  <c r="Q748" i="2" a="1"/>
  <c r="Q748" i="2" s="1"/>
  <c r="Q749" i="2" a="1"/>
  <c r="Q749" i="2" s="1"/>
  <c r="Q750" i="2" a="1"/>
  <c r="Q750" i="2" s="1"/>
  <c r="Q751" i="2" a="1"/>
  <c r="Q751" i="2" s="1"/>
  <c r="Q752" i="2" a="1"/>
  <c r="Q752" i="2" s="1"/>
  <c r="Q753" i="2" a="1"/>
  <c r="Q753" i="2" s="1"/>
  <c r="Q754" i="2" a="1"/>
  <c r="Q754" i="2" s="1"/>
  <c r="Q755" i="2" a="1"/>
  <c r="Q755" i="2" s="1"/>
  <c r="Q756" i="2" a="1"/>
  <c r="Q756" i="2" s="1"/>
  <c r="Q757" i="2" a="1"/>
  <c r="Q757" i="2" s="1"/>
  <c r="Q758" i="2" a="1"/>
  <c r="Q758" i="2" s="1"/>
  <c r="Q759" i="2" a="1"/>
  <c r="Q759" i="2" s="1"/>
  <c r="Q760" i="2" a="1"/>
  <c r="Q760" i="2" s="1"/>
  <c r="Q761" i="2" a="1"/>
  <c r="Q761" i="2" s="1"/>
  <c r="Q762" i="2" a="1"/>
  <c r="Q762" i="2" s="1"/>
  <c r="Q763" i="2" a="1"/>
  <c r="Q763" i="2" s="1"/>
  <c r="Q764" i="2" a="1"/>
  <c r="Q764" i="2" s="1"/>
  <c r="Q765" i="2" a="1"/>
  <c r="Q765" i="2" s="1"/>
  <c r="Q766" i="2" a="1"/>
  <c r="Q766" i="2" s="1"/>
  <c r="Q767" i="2" a="1"/>
  <c r="Q767" i="2" s="1"/>
  <c r="Q768" i="2" a="1"/>
  <c r="Q768" i="2" s="1"/>
  <c r="Q769" i="2" a="1"/>
  <c r="Q769" i="2" s="1"/>
  <c r="Q770" i="2" a="1"/>
  <c r="Q770" i="2" s="1"/>
  <c r="Q771" i="2" a="1"/>
  <c r="Q771" i="2" s="1"/>
  <c r="Q772" i="2" a="1"/>
  <c r="Q772" i="2" s="1"/>
  <c r="Q773" i="2" a="1"/>
  <c r="Q773" i="2" s="1"/>
  <c r="Q774" i="2" a="1"/>
  <c r="Q774" i="2" s="1"/>
  <c r="Q775" i="2" a="1"/>
  <c r="Q775" i="2" s="1"/>
  <c r="Q776" i="2" a="1"/>
  <c r="Q776" i="2" s="1"/>
  <c r="Q777" i="2" a="1"/>
  <c r="Q777" i="2" s="1"/>
  <c r="Q778" i="2" a="1"/>
  <c r="Q778" i="2" s="1"/>
  <c r="Q779" i="2" a="1"/>
  <c r="Q779" i="2" s="1"/>
  <c r="Q780" i="2" a="1"/>
  <c r="Q780" i="2" s="1"/>
  <c r="Q781" i="2" a="1"/>
  <c r="Q781" i="2" s="1"/>
  <c r="Q782" i="2" a="1"/>
  <c r="Q782" i="2" s="1"/>
  <c r="Q783" i="2" a="1"/>
  <c r="Q783" i="2" s="1"/>
  <c r="Q784" i="2" a="1"/>
  <c r="Q784" i="2" s="1"/>
  <c r="Q785" i="2" a="1"/>
  <c r="Q785" i="2" s="1"/>
  <c r="Q786" i="2" a="1"/>
  <c r="Q786" i="2" s="1"/>
  <c r="Q787" i="2" a="1"/>
  <c r="Q787" i="2" s="1"/>
  <c r="Q788" i="2" a="1"/>
  <c r="Q788" i="2" s="1"/>
  <c r="Q789" i="2" a="1"/>
  <c r="Q789" i="2" s="1"/>
  <c r="Q790" i="2" a="1"/>
  <c r="Q790" i="2" s="1"/>
  <c r="Q791" i="2" a="1"/>
  <c r="Q791" i="2" s="1"/>
  <c r="Q792" i="2" a="1"/>
  <c r="Q792" i="2" s="1"/>
  <c r="Q793" i="2" a="1"/>
  <c r="Q793" i="2" s="1"/>
  <c r="Q794" i="2" a="1"/>
  <c r="Q794" i="2" s="1"/>
  <c r="Q795" i="2" a="1"/>
  <c r="Q795" i="2" s="1"/>
  <c r="Q796" i="2" a="1"/>
  <c r="Q796" i="2" s="1"/>
  <c r="Q797" i="2" a="1"/>
  <c r="Q797" i="2" s="1"/>
  <c r="Q798" i="2" a="1"/>
  <c r="Q798" i="2" s="1"/>
  <c r="Q799" i="2" a="1"/>
  <c r="Q799" i="2" s="1"/>
  <c r="Q800" i="2" a="1"/>
  <c r="Q800" i="2" s="1"/>
  <c r="Q801" i="2" a="1"/>
  <c r="Q801" i="2" s="1"/>
  <c r="Q802" i="2" a="1"/>
  <c r="Q802" i="2" s="1"/>
  <c r="Q803" i="2" a="1"/>
  <c r="Q803" i="2" s="1"/>
  <c r="Q804" i="2" a="1"/>
  <c r="Q804" i="2" s="1"/>
  <c r="Q805" i="2" a="1"/>
  <c r="Q805" i="2" s="1"/>
  <c r="Q806" i="2" a="1"/>
  <c r="Q806" i="2" s="1"/>
  <c r="Q807" i="2" a="1"/>
  <c r="Q807" i="2" s="1"/>
  <c r="Q808" i="2" a="1"/>
  <c r="Q808" i="2" s="1"/>
  <c r="Q809" i="2" a="1"/>
  <c r="Q809" i="2" s="1"/>
  <c r="Q810" i="2" a="1"/>
  <c r="Q810" i="2" s="1"/>
  <c r="Q811" i="2" a="1"/>
  <c r="Q811" i="2" s="1"/>
  <c r="Q812" i="2" a="1"/>
  <c r="Q812" i="2" s="1"/>
  <c r="Q813" i="2" a="1"/>
  <c r="Q813" i="2" s="1"/>
  <c r="Q814" i="2" a="1"/>
  <c r="Q814" i="2" s="1"/>
  <c r="Q815" i="2" a="1"/>
  <c r="Q815" i="2" s="1"/>
  <c r="Q816" i="2" a="1"/>
  <c r="Q816" i="2" s="1"/>
  <c r="Q817" i="2" a="1"/>
  <c r="Q817" i="2" s="1"/>
  <c r="Q818" i="2" a="1"/>
  <c r="Q818" i="2" s="1"/>
  <c r="Q819" i="2" a="1"/>
  <c r="Q819" i="2" s="1"/>
  <c r="Q820" i="2" a="1"/>
  <c r="Q820" i="2" s="1"/>
  <c r="Q821" i="2" a="1"/>
  <c r="Q821" i="2" s="1"/>
  <c r="Q822" i="2" a="1"/>
  <c r="Q822" i="2" s="1"/>
  <c r="Q823" i="2" a="1"/>
  <c r="Q823" i="2" s="1"/>
  <c r="Q824" i="2" a="1"/>
  <c r="Q824" i="2" s="1"/>
  <c r="Q825" i="2" a="1"/>
  <c r="Q825" i="2" s="1"/>
  <c r="Q826" i="2" a="1"/>
  <c r="Q826" i="2" s="1"/>
  <c r="Q827" i="2" a="1"/>
  <c r="Q827" i="2" s="1"/>
  <c r="Q828" i="2" a="1"/>
  <c r="Q828" i="2" s="1"/>
  <c r="Q829" i="2" a="1"/>
  <c r="Q829" i="2" s="1"/>
  <c r="Q830" i="2" a="1"/>
  <c r="Q830" i="2" s="1"/>
  <c r="Q831" i="2" a="1"/>
  <c r="Q831" i="2" s="1"/>
  <c r="Q832" i="2" a="1"/>
  <c r="Q832" i="2" s="1"/>
  <c r="Q833" i="2" a="1"/>
  <c r="Q833" i="2" s="1"/>
  <c r="Q834" i="2" a="1"/>
  <c r="Q834" i="2" s="1"/>
  <c r="Q835" i="2" a="1"/>
  <c r="Q835" i="2" s="1"/>
  <c r="Q836" i="2" a="1"/>
  <c r="Q836" i="2" s="1"/>
  <c r="Q837" i="2" a="1"/>
  <c r="Q837" i="2" s="1"/>
  <c r="Q838" i="2" a="1"/>
  <c r="Q838" i="2" s="1"/>
  <c r="Q839" i="2" a="1"/>
  <c r="Q839" i="2" s="1"/>
  <c r="Q840" i="2" a="1"/>
  <c r="Q840" i="2" s="1"/>
  <c r="Q841" i="2" a="1"/>
  <c r="Q841" i="2" s="1"/>
  <c r="Q842" i="2" a="1"/>
  <c r="Q842" i="2" s="1"/>
  <c r="Q843" i="2" a="1"/>
  <c r="Q843" i="2" s="1"/>
  <c r="Q844" i="2" a="1"/>
  <c r="Q844" i="2" s="1"/>
  <c r="Q845" i="2" a="1"/>
  <c r="Q845" i="2" s="1"/>
  <c r="Q846" i="2" a="1"/>
  <c r="Q846" i="2" s="1"/>
  <c r="Q847" i="2" a="1"/>
  <c r="Q847" i="2" s="1"/>
  <c r="Q848" i="2" a="1"/>
  <c r="Q848" i="2" s="1"/>
  <c r="Q849" i="2" a="1"/>
  <c r="Q849" i="2" s="1"/>
  <c r="Q850" i="2" a="1"/>
  <c r="Q850" i="2" s="1"/>
  <c r="Q851" i="2" a="1"/>
  <c r="Q851" i="2" s="1"/>
  <c r="Q852" i="2" a="1"/>
  <c r="Q852" i="2" s="1"/>
  <c r="Q853" i="2" a="1"/>
  <c r="Q853" i="2" s="1"/>
  <c r="Q854" i="2" a="1"/>
  <c r="Q854" i="2" s="1"/>
  <c r="Q855" i="2" a="1"/>
  <c r="Q855" i="2" s="1"/>
  <c r="Q856" i="2" a="1"/>
  <c r="Q856" i="2" s="1"/>
  <c r="Q857" i="2" a="1"/>
  <c r="Q857" i="2" s="1"/>
  <c r="Q858" i="2" a="1"/>
  <c r="Q858" i="2" s="1"/>
  <c r="Q859" i="2" a="1"/>
  <c r="Q859" i="2" s="1"/>
  <c r="Q860" i="2" a="1"/>
  <c r="Q860" i="2" s="1"/>
  <c r="Q861" i="2" a="1"/>
  <c r="Q861" i="2" s="1"/>
  <c r="Q862" i="2" a="1"/>
  <c r="Q862" i="2" s="1"/>
  <c r="Q863" i="2" a="1"/>
  <c r="Q863" i="2" s="1"/>
  <c r="Q864" i="2" a="1"/>
  <c r="Q864" i="2" s="1"/>
  <c r="Q865" i="2" a="1"/>
  <c r="Q865" i="2" s="1"/>
  <c r="Q866" i="2" a="1"/>
  <c r="Q866" i="2" s="1"/>
  <c r="Q867" i="2" a="1"/>
  <c r="Q867" i="2" s="1"/>
  <c r="Q868" i="2" a="1"/>
  <c r="Q868" i="2" s="1"/>
  <c r="Q869" i="2" a="1"/>
  <c r="Q869" i="2" s="1"/>
  <c r="Q870" i="2" a="1"/>
  <c r="Q870" i="2" s="1"/>
  <c r="Q871" i="2" a="1"/>
  <c r="Q871" i="2" s="1"/>
  <c r="Q872" i="2" a="1"/>
  <c r="Q872" i="2" s="1"/>
  <c r="Q873" i="2" a="1"/>
  <c r="Q873" i="2" s="1"/>
  <c r="Q874" i="2" a="1"/>
  <c r="Q874" i="2" s="1"/>
  <c r="Q875" i="2" a="1"/>
  <c r="Q875" i="2" s="1"/>
  <c r="Q876" i="2" a="1"/>
  <c r="Q876" i="2" s="1"/>
  <c r="Q877" i="2" a="1"/>
  <c r="Q877" i="2" s="1"/>
  <c r="Q878" i="2" a="1"/>
  <c r="Q878" i="2" s="1"/>
  <c r="Q879" i="2" a="1"/>
  <c r="Q879" i="2" s="1"/>
  <c r="Q880" i="2" a="1"/>
  <c r="Q880" i="2" s="1"/>
  <c r="Q881" i="2" a="1"/>
  <c r="Q881" i="2" s="1"/>
  <c r="Q882" i="2" a="1"/>
  <c r="Q882" i="2" s="1"/>
  <c r="Q883" i="2" a="1"/>
  <c r="Q883" i="2" s="1"/>
  <c r="Q884" i="2" a="1"/>
  <c r="Q884" i="2" s="1"/>
  <c r="Q885" i="2" a="1"/>
  <c r="Q885" i="2" s="1"/>
  <c r="Q886" i="2" a="1"/>
  <c r="Q886" i="2" s="1"/>
  <c r="Q887" i="2" a="1"/>
  <c r="Q887" i="2" s="1"/>
  <c r="Q888" i="2" a="1"/>
  <c r="Q888" i="2" s="1"/>
  <c r="Q889" i="2" a="1"/>
  <c r="Q889" i="2" s="1"/>
  <c r="Q890" i="2" a="1"/>
  <c r="Q890" i="2" s="1"/>
  <c r="Q891" i="2" a="1"/>
  <c r="Q891" i="2" s="1"/>
  <c r="Q892" i="2" a="1"/>
  <c r="Q892" i="2" s="1"/>
  <c r="Q893" i="2" a="1"/>
  <c r="Q893" i="2" s="1"/>
  <c r="Q894" i="2" a="1"/>
  <c r="Q894" i="2" s="1"/>
  <c r="Q895" i="2" a="1"/>
  <c r="Q895" i="2" s="1"/>
  <c r="Q896" i="2" a="1"/>
  <c r="Q896" i="2" s="1"/>
  <c r="Q897" i="2" a="1"/>
  <c r="Q897" i="2" s="1"/>
  <c r="Q898" i="2" a="1"/>
  <c r="Q898" i="2" s="1"/>
  <c r="Q899" i="2" a="1"/>
  <c r="Q899" i="2" s="1"/>
  <c r="Q900" i="2" a="1"/>
  <c r="Q900" i="2" s="1"/>
  <c r="Q901" i="2" a="1"/>
  <c r="Q901" i="2" s="1"/>
  <c r="Q902" i="2" a="1"/>
  <c r="Q902" i="2" s="1"/>
  <c r="Q903" i="2" a="1"/>
  <c r="Q903" i="2" s="1"/>
  <c r="Q904" i="2" a="1"/>
  <c r="Q904" i="2" s="1"/>
  <c r="Q905" i="2" a="1"/>
  <c r="Q905" i="2" s="1"/>
  <c r="Q906" i="2" a="1"/>
  <c r="Q906" i="2" s="1"/>
  <c r="Q907" i="2" a="1"/>
  <c r="Q907" i="2" s="1"/>
  <c r="Q908" i="2" a="1"/>
  <c r="Q908" i="2" s="1"/>
  <c r="Q909" i="2" a="1"/>
  <c r="Q909" i="2" s="1"/>
  <c r="Q910" i="2" a="1"/>
  <c r="Q910" i="2" s="1"/>
  <c r="Q911" i="2" a="1"/>
  <c r="Q911" i="2" s="1"/>
  <c r="Q912" i="2" a="1"/>
  <c r="Q912" i="2" s="1"/>
  <c r="Q913" i="2" a="1"/>
  <c r="Q913" i="2" s="1"/>
  <c r="Q914" i="2" a="1"/>
  <c r="Q914" i="2" s="1"/>
  <c r="Q915" i="2" a="1"/>
  <c r="Q915" i="2" s="1"/>
  <c r="Q916" i="2" a="1"/>
  <c r="Q916" i="2" s="1"/>
  <c r="Q917" i="2" a="1"/>
  <c r="Q917" i="2" s="1"/>
  <c r="Q918" i="2" a="1"/>
  <c r="Q918" i="2" s="1"/>
  <c r="Q919" i="2" a="1"/>
  <c r="Q919" i="2" s="1"/>
  <c r="Q920" i="2" a="1"/>
  <c r="Q920" i="2" s="1"/>
  <c r="Q921" i="2" a="1"/>
  <c r="Q921" i="2" s="1"/>
  <c r="Q922" i="2" a="1"/>
  <c r="Q922" i="2" s="1"/>
  <c r="Q923" i="2" a="1"/>
  <c r="Q923" i="2" s="1"/>
  <c r="Q924" i="2" a="1"/>
  <c r="Q924" i="2" s="1"/>
  <c r="Q925" i="2" a="1"/>
  <c r="Q925" i="2" s="1"/>
  <c r="Q926" i="2" a="1"/>
  <c r="Q926" i="2" s="1"/>
  <c r="Q927" i="2" a="1"/>
  <c r="Q927" i="2" s="1"/>
  <c r="Q928" i="2" a="1"/>
  <c r="Q928" i="2" s="1"/>
  <c r="Q929" i="2" a="1"/>
  <c r="Q929" i="2" s="1"/>
  <c r="Q930" i="2" a="1"/>
  <c r="Q930" i="2" s="1"/>
  <c r="Q931" i="2" a="1"/>
  <c r="Q931" i="2" s="1"/>
  <c r="Q932" i="2" a="1"/>
  <c r="Q932" i="2" s="1"/>
  <c r="Q933" i="2" a="1"/>
  <c r="Q933" i="2" s="1"/>
  <c r="Q934" i="2" a="1"/>
  <c r="Q934" i="2" s="1"/>
  <c r="Q935" i="2" a="1"/>
  <c r="Q935" i="2" s="1"/>
  <c r="Q936" i="2" a="1"/>
  <c r="Q936" i="2" s="1"/>
  <c r="Q937" i="2" a="1"/>
  <c r="Q937" i="2" s="1"/>
  <c r="Q938" i="2" a="1"/>
  <c r="Q938" i="2" s="1"/>
  <c r="Q939" i="2" a="1"/>
  <c r="Q939" i="2" s="1"/>
  <c r="Q940" i="2" a="1"/>
  <c r="Q940" i="2" s="1"/>
  <c r="Q941" i="2" a="1"/>
  <c r="Q941" i="2" s="1"/>
  <c r="Q942" i="2" a="1"/>
  <c r="Q942" i="2" s="1"/>
  <c r="Q943" i="2" a="1"/>
  <c r="Q943" i="2" s="1"/>
  <c r="Q944" i="2" a="1"/>
  <c r="Q944" i="2" s="1"/>
  <c r="Q945" i="2" a="1"/>
  <c r="Q945" i="2" s="1"/>
  <c r="Q946" i="2" a="1"/>
  <c r="Q946" i="2" s="1"/>
  <c r="Q947" i="2" a="1"/>
  <c r="Q947" i="2" s="1"/>
  <c r="Q948" i="2" a="1"/>
  <c r="Q948" i="2" s="1"/>
  <c r="Q949" i="2" a="1"/>
  <c r="Q949" i="2" s="1"/>
  <c r="Q950" i="2" a="1"/>
  <c r="Q950" i="2" s="1"/>
  <c r="Q951" i="2" a="1"/>
  <c r="Q951" i="2" s="1"/>
  <c r="Q952" i="2" a="1"/>
  <c r="Q952" i="2" s="1"/>
  <c r="Q953" i="2" a="1"/>
  <c r="Q953" i="2" s="1"/>
  <c r="Q954" i="2" a="1"/>
  <c r="Q954" i="2" s="1"/>
  <c r="Q955" i="2" a="1"/>
  <c r="Q955" i="2" s="1"/>
  <c r="Q956" i="2" a="1"/>
  <c r="Q956" i="2" s="1"/>
  <c r="Q957" i="2" a="1"/>
  <c r="Q957" i="2" s="1"/>
  <c r="Q958" i="2" a="1"/>
  <c r="Q958" i="2" s="1"/>
  <c r="Q959" i="2" a="1"/>
  <c r="Q959" i="2" s="1"/>
  <c r="Q960" i="2" a="1"/>
  <c r="Q960" i="2" s="1"/>
  <c r="Q961" i="2" a="1"/>
  <c r="Q961" i="2" s="1"/>
  <c r="Q962" i="2" a="1"/>
  <c r="Q962" i="2" s="1"/>
  <c r="Q963" i="2" a="1"/>
  <c r="Q963" i="2" s="1"/>
  <c r="Q964" i="2" a="1"/>
  <c r="Q964" i="2" s="1"/>
  <c r="Q965" i="2" a="1"/>
  <c r="Q965" i="2" s="1"/>
  <c r="Q966" i="2" a="1"/>
  <c r="Q966" i="2" s="1"/>
  <c r="Q967" i="2" a="1"/>
  <c r="Q967" i="2" s="1"/>
  <c r="Q968" i="2" a="1"/>
  <c r="Q968" i="2" s="1"/>
  <c r="Q969" i="2" a="1"/>
  <c r="Q969" i="2" s="1"/>
  <c r="Q970" i="2" a="1"/>
  <c r="Q970" i="2" s="1"/>
  <c r="Q971" i="2" a="1"/>
  <c r="Q971" i="2" s="1"/>
  <c r="Q972" i="2" a="1"/>
  <c r="Q972" i="2" s="1"/>
  <c r="Q973" i="2" a="1"/>
  <c r="Q973" i="2" s="1"/>
  <c r="Q974" i="2" a="1"/>
  <c r="Q974" i="2" s="1"/>
  <c r="Q975" i="2" a="1"/>
  <c r="Q975" i="2" s="1"/>
  <c r="Q976" i="2" a="1"/>
  <c r="Q976" i="2" s="1"/>
  <c r="Q977" i="2" a="1"/>
  <c r="Q977" i="2" s="1"/>
  <c r="Q978" i="2" a="1"/>
  <c r="Q978" i="2" s="1"/>
  <c r="Q979" i="2" a="1"/>
  <c r="Q979" i="2" s="1"/>
  <c r="Q980" i="2" a="1"/>
  <c r="Q980" i="2" s="1"/>
  <c r="Q981" i="2" a="1"/>
  <c r="Q981" i="2" s="1"/>
  <c r="Q982" i="2" a="1"/>
  <c r="Q982" i="2" s="1"/>
  <c r="Q983" i="2" a="1"/>
  <c r="Q983" i="2" s="1"/>
  <c r="Q984" i="2" a="1"/>
  <c r="Q984" i="2" s="1"/>
  <c r="Q985" i="2" a="1"/>
  <c r="Q985" i="2" s="1"/>
  <c r="Q986" i="2" a="1"/>
  <c r="Q986" i="2" s="1"/>
  <c r="Q987" i="2" a="1"/>
  <c r="Q987" i="2" s="1"/>
  <c r="Q988" i="2" a="1"/>
  <c r="Q988" i="2" s="1"/>
  <c r="Q989" i="2" a="1"/>
  <c r="Q989" i="2" s="1"/>
  <c r="Q990" i="2" a="1"/>
  <c r="Q990" i="2" s="1"/>
  <c r="Q991" i="2" a="1"/>
  <c r="Q991" i="2" s="1"/>
  <c r="Q992" i="2" a="1"/>
  <c r="Q992" i="2" s="1"/>
  <c r="Q993" i="2" a="1"/>
  <c r="Q993" i="2" s="1"/>
  <c r="Q994" i="2" a="1"/>
  <c r="Q994" i="2" s="1"/>
  <c r="Q995" i="2" a="1"/>
  <c r="Q995" i="2" s="1"/>
  <c r="Q996" i="2" a="1"/>
  <c r="Q996" i="2" s="1"/>
  <c r="Q997" i="2" a="1"/>
  <c r="Q997" i="2" s="1"/>
  <c r="Q998" i="2" a="1"/>
  <c r="Q998" i="2" s="1"/>
  <c r="Q999" i="2" a="1"/>
  <c r="Q999" i="2" s="1"/>
  <c r="Q1000" i="2" a="1"/>
  <c r="Q1000" i="2" s="1"/>
  <c r="Q1001" i="2" a="1"/>
  <c r="Q1001" i="2" s="1"/>
  <c r="Q1002" i="2" a="1"/>
  <c r="Q1002" i="2" s="1"/>
  <c r="Q1003" i="2" a="1"/>
  <c r="Q1003" i="2" s="1"/>
  <c r="Q1004" i="2" a="1"/>
  <c r="Q1004" i="2" s="1"/>
  <c r="Q1005" i="2" a="1"/>
  <c r="Q1005" i="2" s="1"/>
  <c r="Q1006" i="2" a="1"/>
  <c r="Q1006" i="2" s="1"/>
  <c r="Q1007" i="2" a="1"/>
  <c r="Q1007" i="2" s="1"/>
  <c r="Q1008" i="2" a="1"/>
  <c r="Q1008" i="2" s="1"/>
  <c r="Q1009" i="2" a="1"/>
  <c r="Q1009" i="2" s="1"/>
  <c r="Q1010" i="2" a="1"/>
  <c r="Q1010" i="2" s="1"/>
  <c r="Q1011" i="2" a="1"/>
  <c r="Q1011" i="2" s="1"/>
  <c r="Q1012" i="2" a="1"/>
  <c r="Q1012" i="2" s="1"/>
  <c r="Q1013" i="2" a="1"/>
  <c r="Q1013" i="2" s="1"/>
  <c r="Q1014" i="2" a="1"/>
  <c r="Q1014" i="2" s="1"/>
  <c r="Q1015" i="2" a="1"/>
  <c r="Q1015" i="2" s="1"/>
  <c r="Q1016" i="2" a="1"/>
  <c r="Q1016" i="2" s="1"/>
  <c r="Q1017" i="2" a="1"/>
  <c r="Q1017" i="2" s="1"/>
  <c r="Q1018" i="2" a="1"/>
  <c r="Q1018" i="2" s="1"/>
  <c r="Q1019" i="2" a="1"/>
  <c r="Q1019" i="2" s="1"/>
  <c r="Q1020" i="2" a="1"/>
  <c r="Q1020" i="2" s="1"/>
  <c r="Q1021" i="2" a="1"/>
  <c r="Q1021" i="2" s="1"/>
  <c r="Q1022" i="2" a="1"/>
  <c r="Q1022" i="2" s="1"/>
  <c r="Q1023" i="2" a="1"/>
  <c r="Q1023" i="2" s="1"/>
  <c r="Q1024" i="2" a="1"/>
  <c r="Q1024" i="2" s="1"/>
  <c r="Q1025" i="2" a="1"/>
  <c r="Q1025" i="2" s="1"/>
  <c r="Q1026" i="2" a="1"/>
  <c r="Q1026" i="2" s="1"/>
  <c r="Q1027" i="2" a="1"/>
  <c r="Q1027" i="2" s="1"/>
  <c r="Q1028" i="2" a="1"/>
  <c r="Q1028" i="2" s="1"/>
  <c r="Q1029" i="2" a="1"/>
  <c r="Q1029" i="2" s="1"/>
  <c r="Q1030" i="2" a="1"/>
  <c r="Q1030" i="2" s="1"/>
  <c r="Q1031" i="2" a="1"/>
  <c r="Q1031" i="2" s="1"/>
  <c r="Q1032" i="2" a="1"/>
  <c r="Q1032" i="2" s="1"/>
  <c r="Q1033" i="2" a="1"/>
  <c r="Q1033" i="2" s="1"/>
  <c r="Q1034" i="2" a="1"/>
  <c r="Q1034" i="2" s="1"/>
  <c r="Q1035" i="2" a="1"/>
  <c r="Q1035" i="2" s="1"/>
  <c r="Q1036" i="2" a="1"/>
  <c r="Q1036" i="2" s="1"/>
  <c r="Q1037" i="2" a="1"/>
  <c r="Q1037" i="2" s="1"/>
  <c r="Q1038" i="2" a="1"/>
  <c r="Q1038" i="2" s="1"/>
  <c r="Q1039" i="2" a="1"/>
  <c r="Q1039" i="2" s="1"/>
  <c r="Q1040" i="2" a="1"/>
  <c r="Q1040" i="2" s="1"/>
  <c r="Q1041" i="2" a="1"/>
  <c r="Q1041" i="2" s="1"/>
  <c r="Q1042" i="2" a="1"/>
  <c r="Q1042" i="2" s="1"/>
  <c r="Q1043" i="2" a="1"/>
  <c r="Q1043" i="2" s="1"/>
  <c r="Q1044" i="2" a="1"/>
  <c r="Q1044" i="2" s="1"/>
  <c r="Q1045" i="2" a="1"/>
  <c r="Q1045" i="2" s="1"/>
  <c r="Q1046" i="2" a="1"/>
  <c r="Q1046" i="2" s="1"/>
  <c r="Q1047" i="2" a="1"/>
  <c r="Q1047" i="2" s="1"/>
  <c r="Q1048" i="2" a="1"/>
  <c r="Q1048" i="2" s="1"/>
  <c r="Q1049" i="2" a="1"/>
  <c r="Q1049" i="2" s="1"/>
  <c r="Q1050" i="2" a="1"/>
  <c r="Q1050" i="2" s="1"/>
  <c r="Q1051" i="2" a="1"/>
  <c r="Q1051" i="2" s="1"/>
  <c r="Q1052" i="2" a="1"/>
  <c r="Q1052" i="2" s="1"/>
  <c r="Q1053" i="2" a="1"/>
  <c r="Q1053" i="2" s="1"/>
  <c r="Q1054" i="2" a="1"/>
  <c r="Q1054" i="2" s="1"/>
  <c r="Q1055" i="2" a="1"/>
  <c r="Q1055" i="2" s="1"/>
  <c r="Q1056" i="2" a="1"/>
  <c r="Q1056" i="2" s="1"/>
  <c r="Q1057" i="2" a="1"/>
  <c r="Q1057" i="2" s="1"/>
  <c r="Q1058" i="2" a="1"/>
  <c r="Q1058" i="2" s="1"/>
  <c r="Q1059" i="2" a="1"/>
  <c r="Q1059" i="2" s="1"/>
  <c r="Q1060" i="2" a="1"/>
  <c r="Q1060" i="2" s="1"/>
  <c r="Q1061" i="2" a="1"/>
  <c r="Q1061" i="2" s="1"/>
  <c r="Q1062" i="2" a="1"/>
  <c r="Q1062" i="2" s="1"/>
  <c r="Q1063" i="2" a="1"/>
  <c r="Q1063" i="2" s="1"/>
  <c r="Q1064" i="2" a="1"/>
  <c r="Q1064" i="2" s="1"/>
  <c r="Q1065" i="2" a="1"/>
  <c r="Q1065" i="2" s="1"/>
  <c r="Q1066" i="2" a="1"/>
  <c r="Q1066" i="2" s="1"/>
  <c r="Q1067" i="2" a="1"/>
  <c r="Q1067" i="2" s="1"/>
  <c r="Q1068" i="2" a="1"/>
  <c r="Q1068" i="2" s="1"/>
  <c r="Q1069" i="2" a="1"/>
  <c r="Q1069" i="2" s="1"/>
  <c r="Q1070" i="2" a="1"/>
  <c r="Q1070" i="2" s="1"/>
  <c r="Q1071" i="2" a="1"/>
  <c r="Q1071" i="2" s="1"/>
  <c r="Q1072" i="2" a="1"/>
  <c r="Q1072" i="2" s="1"/>
  <c r="Q1073" i="2" a="1"/>
  <c r="Q1073" i="2" s="1"/>
  <c r="Q1074" i="2" a="1"/>
  <c r="Q1074" i="2" s="1"/>
  <c r="Q1075" i="2" a="1"/>
  <c r="Q1075" i="2" s="1"/>
  <c r="Q1076" i="2" a="1"/>
  <c r="Q1076" i="2" s="1"/>
  <c r="Q1077" i="2" a="1"/>
  <c r="Q1077" i="2" s="1"/>
  <c r="Q1078" i="2" a="1"/>
  <c r="Q1078" i="2" s="1"/>
  <c r="Q1079" i="2" a="1"/>
  <c r="Q1079" i="2" s="1"/>
  <c r="Q1080" i="2" a="1"/>
  <c r="Q1080" i="2" s="1"/>
  <c r="Q1081" i="2" a="1"/>
  <c r="Q1081" i="2" s="1"/>
  <c r="Q1082" i="2" a="1"/>
  <c r="Q1082" i="2" s="1"/>
  <c r="Q1083" i="2" a="1"/>
  <c r="Q1083" i="2" s="1"/>
  <c r="Q1084" i="2" a="1"/>
  <c r="Q1084" i="2" s="1"/>
  <c r="Q1085" i="2" a="1"/>
  <c r="Q1085" i="2" s="1"/>
  <c r="Q1086" i="2" a="1"/>
  <c r="Q1086" i="2" s="1"/>
  <c r="Q1087" i="2" a="1"/>
  <c r="Q1087" i="2" s="1"/>
  <c r="Q1088" i="2" a="1"/>
  <c r="Q1088" i="2" s="1"/>
  <c r="Q1089" i="2" a="1"/>
  <c r="Q1089" i="2" s="1"/>
  <c r="Q1090" i="2" a="1"/>
  <c r="Q1090" i="2" s="1"/>
  <c r="Q1091" i="2" a="1"/>
  <c r="Q1091" i="2" s="1"/>
  <c r="Q1092" i="2" a="1"/>
  <c r="Q1092" i="2" s="1"/>
  <c r="Q1093" i="2" a="1"/>
  <c r="Q1093" i="2" s="1"/>
  <c r="Q1094" i="2" a="1"/>
  <c r="Q1094" i="2" s="1"/>
  <c r="Q1095" i="2" a="1"/>
  <c r="Q1095" i="2" s="1"/>
  <c r="Q1096" i="2" a="1"/>
  <c r="Q1096" i="2" s="1"/>
  <c r="Q1097" i="2" a="1"/>
  <c r="Q1097" i="2" s="1"/>
  <c r="Q1098" i="2" a="1"/>
  <c r="Q1098" i="2" s="1"/>
  <c r="Q1099" i="2" a="1"/>
  <c r="Q1099" i="2" s="1"/>
  <c r="Q1100" i="2" a="1"/>
  <c r="Q1100" i="2" s="1"/>
  <c r="Q1101" i="2" a="1"/>
  <c r="Q1101" i="2" s="1"/>
  <c r="Q1102" i="2" a="1"/>
  <c r="Q1102" i="2" s="1"/>
  <c r="Q1103" i="2" a="1"/>
  <c r="Q1103" i="2" s="1"/>
  <c r="Q1104" i="2" a="1"/>
  <c r="Q1104" i="2" s="1"/>
  <c r="Q1105" i="2" a="1"/>
  <c r="Q1105" i="2" s="1"/>
  <c r="Q1106" i="2" a="1"/>
  <c r="Q1106" i="2" s="1"/>
  <c r="Q1107" i="2" a="1"/>
  <c r="Q1107" i="2" s="1"/>
  <c r="Q1108" i="2" a="1"/>
  <c r="Q1108" i="2" s="1"/>
  <c r="Q1109" i="2" a="1"/>
  <c r="Q1109" i="2" s="1"/>
  <c r="Q1110" i="2" a="1"/>
  <c r="Q1110" i="2" s="1"/>
  <c r="Q1111" i="2" a="1"/>
  <c r="Q1111" i="2" s="1"/>
  <c r="Q1112" i="2" a="1"/>
  <c r="Q1112" i="2" s="1"/>
  <c r="Q1113" i="2" a="1"/>
  <c r="Q1113" i="2" s="1"/>
  <c r="Q1114" i="2" a="1"/>
  <c r="Q1114" i="2" s="1"/>
  <c r="Q1115" i="2" a="1"/>
  <c r="Q1115" i="2" s="1"/>
  <c r="Q1116" i="2" a="1"/>
  <c r="Q1116" i="2" s="1"/>
  <c r="Q1117" i="2" a="1"/>
  <c r="Q1117" i="2" s="1"/>
  <c r="Q1118" i="2" a="1"/>
  <c r="Q1118" i="2" s="1"/>
  <c r="Q1119" i="2" a="1"/>
  <c r="Q1119" i="2" s="1"/>
  <c r="Q1120" i="2" a="1"/>
  <c r="Q1120" i="2" s="1"/>
  <c r="Q1121" i="2" a="1"/>
  <c r="Q1121" i="2" s="1"/>
  <c r="Q1122" i="2" a="1"/>
  <c r="Q1122" i="2" s="1"/>
  <c r="Q1123" i="2" a="1"/>
  <c r="Q1123" i="2" s="1"/>
  <c r="Q1124" i="2" a="1"/>
  <c r="Q1124" i="2" s="1"/>
  <c r="Q1125" i="2" a="1"/>
  <c r="Q1125" i="2" s="1"/>
  <c r="Q1126" i="2" a="1"/>
  <c r="Q1126" i="2" s="1"/>
  <c r="Q1127" i="2" a="1"/>
  <c r="Q1127" i="2" s="1"/>
  <c r="Q1128" i="2" a="1"/>
  <c r="Q1128" i="2" s="1"/>
  <c r="Q1129" i="2" a="1"/>
  <c r="Q1129" i="2" s="1"/>
  <c r="Q1130" i="2" a="1"/>
  <c r="Q1130" i="2" s="1"/>
  <c r="Q1131" i="2" a="1"/>
  <c r="Q1131" i="2" s="1"/>
  <c r="Q1132" i="2" a="1"/>
  <c r="Q1132" i="2" s="1"/>
  <c r="Q1133" i="2" a="1"/>
  <c r="Q1133" i="2" s="1"/>
  <c r="Q1134" i="2" a="1"/>
  <c r="Q1134" i="2" s="1"/>
  <c r="Q1135" i="2" a="1"/>
  <c r="Q1135" i="2" s="1"/>
  <c r="Q1136" i="2" a="1"/>
  <c r="Q1136" i="2" s="1"/>
  <c r="Q1137" i="2" a="1"/>
  <c r="Q1137" i="2" s="1"/>
  <c r="Q1138" i="2" a="1"/>
  <c r="Q1138" i="2" s="1"/>
  <c r="Q1139" i="2" a="1"/>
  <c r="Q1139" i="2" s="1"/>
  <c r="Q1140" i="2" a="1"/>
  <c r="Q1140" i="2" s="1"/>
  <c r="Q1141" i="2" a="1"/>
  <c r="Q1141" i="2" s="1"/>
  <c r="Q1142" i="2" a="1"/>
  <c r="Q1142" i="2" s="1"/>
  <c r="Q1143" i="2" a="1"/>
  <c r="Q1143" i="2" s="1"/>
  <c r="Q1144" i="2" a="1"/>
  <c r="Q1144" i="2" s="1"/>
  <c r="Q1145" i="2" a="1"/>
  <c r="Q1145" i="2" s="1"/>
  <c r="Q1146" i="2" a="1"/>
  <c r="Q1146" i="2" s="1"/>
  <c r="Q1147" i="2" a="1"/>
  <c r="Q1147" i="2" s="1"/>
  <c r="Q1148" i="2" a="1"/>
  <c r="Q1148" i="2" s="1"/>
  <c r="Q1149" i="2" a="1"/>
  <c r="Q1149" i="2" s="1"/>
  <c r="Q1150" i="2" a="1"/>
  <c r="Q1150" i="2" s="1"/>
  <c r="Q1151" i="2" a="1"/>
  <c r="Q1151" i="2" s="1"/>
  <c r="Q1152" i="2" a="1"/>
  <c r="Q1152" i="2" s="1"/>
  <c r="Q1153" i="2" a="1"/>
  <c r="Q1153" i="2" s="1"/>
  <c r="Q1154" i="2" a="1"/>
  <c r="Q1154" i="2" s="1"/>
  <c r="Q1155" i="2" a="1"/>
  <c r="Q1155" i="2" s="1"/>
  <c r="Q1156" i="2" a="1"/>
  <c r="Q1156" i="2" s="1"/>
  <c r="Q1157" i="2" a="1"/>
  <c r="Q1157" i="2" s="1"/>
  <c r="Q1158" i="2" a="1"/>
  <c r="Q1158" i="2" s="1"/>
  <c r="Q1159" i="2" a="1"/>
  <c r="Q1159" i="2" s="1"/>
  <c r="Q1160" i="2" a="1"/>
  <c r="Q1160" i="2" s="1"/>
  <c r="Q1161" i="2" a="1"/>
  <c r="Q1161" i="2" s="1"/>
  <c r="Q1162" i="2" a="1"/>
  <c r="Q1162" i="2" s="1"/>
  <c r="Q1163" i="2" a="1"/>
  <c r="Q1163" i="2" s="1"/>
  <c r="Q1164" i="2" a="1"/>
  <c r="Q1164" i="2" s="1"/>
  <c r="Q1165" i="2" a="1"/>
  <c r="Q1165" i="2" s="1"/>
  <c r="Q1166" i="2" a="1"/>
  <c r="Q1166" i="2" s="1"/>
  <c r="Q1167" i="2" a="1"/>
  <c r="Q1167" i="2" s="1"/>
  <c r="Q1168" i="2" a="1"/>
  <c r="Q1168" i="2" s="1"/>
  <c r="Q1169" i="2" a="1"/>
  <c r="Q1169" i="2" s="1"/>
  <c r="Q1170" i="2" a="1"/>
  <c r="Q1170" i="2" s="1"/>
  <c r="Q1171" i="2" a="1"/>
  <c r="Q1171" i="2" s="1"/>
  <c r="Q1172" i="2" a="1"/>
  <c r="Q1172" i="2" s="1"/>
  <c r="Q1173" i="2" a="1"/>
  <c r="Q1173" i="2" s="1"/>
  <c r="Q1174" i="2" a="1"/>
  <c r="Q1174" i="2" s="1"/>
  <c r="Q1175" i="2" a="1"/>
  <c r="Q1175" i="2" s="1"/>
  <c r="Q1176" i="2" a="1"/>
  <c r="Q1176" i="2" s="1"/>
  <c r="Q1177" i="2" a="1"/>
  <c r="Q1177" i="2" s="1"/>
  <c r="Q1178" i="2" a="1"/>
  <c r="Q1178" i="2" s="1"/>
  <c r="Q1179" i="2" a="1"/>
  <c r="Q1179" i="2" s="1"/>
  <c r="Q1180" i="2" a="1"/>
  <c r="Q1180" i="2" s="1"/>
  <c r="Q1181" i="2" a="1"/>
  <c r="Q1181" i="2" s="1"/>
  <c r="Q1182" i="2" a="1"/>
  <c r="Q1182" i="2" s="1"/>
  <c r="Q1183" i="2" a="1"/>
  <c r="Q1183" i="2" s="1"/>
  <c r="Q1184" i="2" a="1"/>
  <c r="Q1184" i="2" s="1"/>
  <c r="Q1185" i="2" a="1"/>
  <c r="Q1185" i="2" s="1"/>
  <c r="Q1186" i="2" a="1"/>
  <c r="Q1186" i="2" s="1"/>
  <c r="Q1187" i="2" a="1"/>
  <c r="Q1187" i="2" s="1"/>
  <c r="Q1188" i="2" a="1"/>
  <c r="Q1188" i="2" s="1"/>
  <c r="Q1189" i="2" a="1"/>
  <c r="Q1189" i="2" s="1"/>
  <c r="Q1190" i="2" a="1"/>
  <c r="Q1190" i="2" s="1"/>
  <c r="Q1191" i="2" a="1"/>
  <c r="Q1191" i="2" s="1"/>
  <c r="Q1192" i="2" a="1"/>
  <c r="Q1192" i="2" s="1"/>
  <c r="Q1193" i="2" a="1"/>
  <c r="Q1193" i="2" s="1"/>
  <c r="Q1194" i="2" a="1"/>
  <c r="Q1194" i="2" s="1"/>
  <c r="Q1195" i="2" a="1"/>
  <c r="Q1195" i="2" s="1"/>
  <c r="Q1196" i="2" a="1"/>
  <c r="Q1196" i="2" s="1"/>
  <c r="Q1197" i="2" a="1"/>
  <c r="Q1197" i="2" s="1"/>
  <c r="Q1198" i="2" a="1"/>
  <c r="Q1198" i="2" s="1"/>
  <c r="Q1199" i="2" a="1"/>
  <c r="Q1199" i="2" s="1"/>
  <c r="Q1200" i="2" a="1"/>
  <c r="Q1200" i="2" s="1"/>
  <c r="Q1201" i="2" a="1"/>
  <c r="Q1201" i="2" s="1"/>
  <c r="Q1202" i="2" a="1"/>
  <c r="Q1202" i="2" s="1"/>
  <c r="Q1203" i="2" a="1"/>
  <c r="Q1203" i="2" s="1"/>
  <c r="Q1204" i="2" a="1"/>
  <c r="Q1204" i="2" s="1"/>
  <c r="Q1205" i="2" a="1"/>
  <c r="Q1205" i="2" s="1"/>
  <c r="Q1206" i="2" a="1"/>
  <c r="Q1206" i="2" s="1"/>
  <c r="Q1207" i="2" a="1"/>
  <c r="Q1207" i="2" s="1"/>
  <c r="Q1208" i="2" a="1"/>
  <c r="Q1208" i="2" s="1"/>
  <c r="Q1209" i="2" a="1"/>
  <c r="Q1209" i="2" s="1"/>
  <c r="Q1210" i="2" a="1"/>
  <c r="Q1210" i="2" s="1"/>
  <c r="Q1211" i="2" a="1"/>
  <c r="Q1211" i="2" s="1"/>
  <c r="Q1212" i="2" a="1"/>
  <c r="Q1212" i="2" s="1"/>
  <c r="Q1213" i="2" a="1"/>
  <c r="Q1213" i="2" s="1"/>
  <c r="Q1214" i="2" a="1"/>
  <c r="Q1214" i="2" s="1"/>
  <c r="Q1215" i="2" a="1"/>
  <c r="Q1215" i="2" s="1"/>
  <c r="Q1216" i="2" a="1"/>
  <c r="Q1216" i="2" s="1"/>
  <c r="Q1217" i="2" a="1"/>
  <c r="Q1217" i="2" s="1"/>
  <c r="Q1218" i="2" a="1"/>
  <c r="Q1218" i="2" s="1"/>
  <c r="Q1219" i="2" a="1"/>
  <c r="Q1219" i="2" s="1"/>
  <c r="Q1220" i="2" a="1"/>
  <c r="Q1220" i="2" s="1"/>
  <c r="Q1221" i="2" a="1"/>
  <c r="Q1221" i="2" s="1"/>
  <c r="Q1222" i="2" a="1"/>
  <c r="Q1222" i="2" s="1"/>
  <c r="Q1223" i="2" a="1"/>
  <c r="Q1223" i="2" s="1"/>
  <c r="Q1224" i="2" a="1"/>
  <c r="Q1224" i="2" s="1"/>
  <c r="Q1225" i="2" a="1"/>
  <c r="Q1225" i="2" s="1"/>
  <c r="Q1226" i="2" a="1"/>
  <c r="Q1226" i="2" s="1"/>
  <c r="Q1227" i="2" a="1"/>
  <c r="Q1227" i="2" s="1"/>
  <c r="Q1228" i="2" a="1"/>
  <c r="Q1228" i="2" s="1"/>
  <c r="Q1229" i="2" a="1"/>
  <c r="Q1229" i="2" s="1"/>
  <c r="Q1230" i="2" a="1"/>
  <c r="Q1230" i="2" s="1"/>
  <c r="Q1231" i="2" a="1"/>
  <c r="Q1231" i="2" s="1"/>
  <c r="Q1232" i="2" a="1"/>
  <c r="Q1232" i="2" s="1"/>
  <c r="Q1233" i="2" a="1"/>
  <c r="Q1233" i="2" s="1"/>
  <c r="Q1234" i="2" a="1"/>
  <c r="Q1234" i="2" s="1"/>
  <c r="Q1235" i="2" a="1"/>
  <c r="Q1235" i="2" s="1"/>
  <c r="Q1236" i="2" a="1"/>
  <c r="Q1236" i="2" s="1"/>
  <c r="Q1237" i="2" a="1"/>
  <c r="Q1237" i="2" s="1"/>
  <c r="Q1238" i="2" a="1"/>
  <c r="Q1238" i="2" s="1"/>
  <c r="Q1239" i="2" a="1"/>
  <c r="Q1239" i="2" s="1"/>
  <c r="Q1240" i="2" a="1"/>
  <c r="Q1240" i="2" s="1"/>
  <c r="Q1241" i="2" a="1"/>
  <c r="Q1241" i="2" s="1"/>
  <c r="Q1242" i="2" a="1"/>
  <c r="Q1242" i="2" s="1"/>
  <c r="Q1243" i="2" a="1"/>
  <c r="Q1243" i="2" s="1"/>
  <c r="Q1244" i="2" a="1"/>
  <c r="Q1244" i="2" s="1"/>
  <c r="Q1245" i="2" a="1"/>
  <c r="Q1245" i="2" s="1"/>
  <c r="Q1246" i="2" a="1"/>
  <c r="Q1246" i="2" s="1"/>
  <c r="Q1247" i="2" a="1"/>
  <c r="Q1247" i="2" s="1"/>
  <c r="Q1248" i="2" a="1"/>
  <c r="Q1248" i="2" s="1"/>
  <c r="Q1249" i="2" a="1"/>
  <c r="Q1249" i="2" s="1"/>
  <c r="Q1250" i="2" a="1"/>
  <c r="Q1250" i="2" s="1"/>
  <c r="Q1251" i="2" a="1"/>
  <c r="Q1251" i="2" s="1"/>
  <c r="Q1252" i="2" a="1"/>
  <c r="Q1252" i="2" s="1"/>
  <c r="Q1253" i="2" a="1"/>
  <c r="Q1253" i="2" s="1"/>
  <c r="Q1254" i="2" a="1"/>
  <c r="Q1254" i="2" s="1"/>
  <c r="Q1255" i="2" a="1"/>
  <c r="Q1255" i="2" s="1"/>
  <c r="Q1256" i="2" a="1"/>
  <c r="Q1256" i="2" s="1"/>
  <c r="Q1257" i="2" a="1"/>
  <c r="Q1257" i="2" s="1"/>
  <c r="Q1258" i="2" a="1"/>
  <c r="Q1258" i="2" s="1"/>
  <c r="Q1259" i="2" a="1"/>
  <c r="Q1259" i="2" s="1"/>
  <c r="Q1260" i="2" a="1"/>
  <c r="Q1260" i="2" s="1"/>
  <c r="Q1261" i="2" a="1"/>
  <c r="Q1261" i="2" s="1"/>
  <c r="Q1262" i="2" a="1"/>
  <c r="Q1262" i="2" s="1"/>
  <c r="Q1263" i="2" a="1"/>
  <c r="Q1263" i="2" s="1"/>
  <c r="Q1264" i="2" a="1"/>
  <c r="Q1264" i="2" s="1"/>
  <c r="Q1265" i="2" a="1"/>
  <c r="Q1265" i="2" s="1"/>
  <c r="Q1266" i="2" a="1"/>
  <c r="Q1266" i="2" s="1"/>
  <c r="Q1267" i="2" a="1"/>
  <c r="Q1267" i="2" s="1"/>
  <c r="Q1268" i="2" a="1"/>
  <c r="Q1268" i="2" s="1"/>
  <c r="Q1269" i="2" a="1"/>
  <c r="Q1269" i="2" s="1"/>
  <c r="Q1270" i="2" a="1"/>
  <c r="Q1270" i="2" s="1"/>
  <c r="Q1271" i="2" a="1"/>
  <c r="Q1271" i="2" s="1"/>
  <c r="Q1272" i="2" a="1"/>
  <c r="Q1272" i="2" s="1"/>
  <c r="Q1273" i="2" a="1"/>
  <c r="Q1273" i="2" s="1"/>
  <c r="Q1274" i="2" a="1"/>
  <c r="Q1274" i="2" s="1"/>
  <c r="Q1275" i="2" a="1"/>
  <c r="Q1275" i="2" s="1"/>
  <c r="Q1276" i="2" a="1"/>
  <c r="Q1276" i="2" s="1"/>
  <c r="Q1277" i="2" a="1"/>
  <c r="Q1277" i="2" s="1"/>
  <c r="Q1278" i="2" a="1"/>
  <c r="Q1278" i="2" s="1"/>
  <c r="Q1279" i="2" a="1"/>
  <c r="Q1279" i="2" s="1"/>
  <c r="Q1280" i="2" a="1"/>
  <c r="Q1280" i="2" s="1"/>
  <c r="Q1281" i="2" a="1"/>
  <c r="Q1281" i="2" s="1"/>
  <c r="Q1282" i="2" a="1"/>
  <c r="Q1282" i="2" s="1"/>
  <c r="Q1283" i="2" a="1"/>
  <c r="Q1283" i="2" s="1"/>
  <c r="Q1284" i="2" a="1"/>
  <c r="Q1284" i="2" s="1"/>
  <c r="Q1285" i="2" a="1"/>
  <c r="Q1285" i="2" s="1"/>
  <c r="Q1286" i="2" a="1"/>
  <c r="Q1286" i="2" s="1"/>
  <c r="Q1287" i="2" a="1"/>
  <c r="Q1287" i="2" s="1"/>
  <c r="Q1288" i="2" a="1"/>
  <c r="Q1288" i="2" s="1"/>
  <c r="Q1289" i="2" a="1"/>
  <c r="Q1289" i="2" s="1"/>
  <c r="Q1290" i="2" a="1"/>
  <c r="Q1290" i="2" s="1"/>
  <c r="Q1291" i="2" a="1"/>
  <c r="Q1291" i="2" s="1"/>
  <c r="Q1292" i="2" a="1"/>
  <c r="Q1292" i="2" s="1"/>
  <c r="Q1293" i="2" a="1"/>
  <c r="Q1293" i="2" s="1"/>
  <c r="Q1294" i="2" a="1"/>
  <c r="Q1294" i="2" s="1"/>
  <c r="Q1295" i="2" a="1"/>
  <c r="Q1295" i="2" s="1"/>
  <c r="Q1296" i="2" a="1"/>
  <c r="Q1296" i="2" s="1"/>
  <c r="Q1297" i="2" a="1"/>
  <c r="Q1297" i="2" s="1"/>
  <c r="Q1298" i="2" a="1"/>
  <c r="Q1298" i="2" s="1"/>
  <c r="Q1299" i="2" a="1"/>
  <c r="Q1299" i="2" s="1"/>
  <c r="Q1300" i="2" a="1"/>
  <c r="Q1300" i="2" s="1"/>
  <c r="Q1301" i="2" a="1"/>
  <c r="Q1301" i="2" s="1"/>
  <c r="Q1302" i="2" a="1"/>
  <c r="Q1302" i="2" s="1"/>
  <c r="Q1303" i="2" a="1"/>
  <c r="Q1303" i="2" s="1"/>
  <c r="Q1304" i="2" a="1"/>
  <c r="Q1304" i="2" s="1"/>
  <c r="Q1305" i="2" a="1"/>
  <c r="Q1305" i="2" s="1"/>
  <c r="Q1306" i="2" a="1"/>
  <c r="Q1306" i="2" s="1"/>
  <c r="Q1307" i="2" a="1"/>
  <c r="Q1307" i="2" s="1"/>
  <c r="Q1308" i="2" a="1"/>
  <c r="Q1308" i="2" s="1"/>
  <c r="Q1309" i="2" a="1"/>
  <c r="Q1309" i="2" s="1"/>
  <c r="Q1310" i="2" a="1"/>
  <c r="Q1310" i="2" s="1"/>
  <c r="Q1311" i="2" a="1"/>
  <c r="Q1311" i="2" s="1"/>
  <c r="Q1312" i="2" a="1"/>
  <c r="Q1312" i="2" s="1"/>
  <c r="Q1313" i="2" a="1"/>
  <c r="Q1313" i="2" s="1"/>
  <c r="Q1314" i="2" a="1"/>
  <c r="Q1314" i="2" s="1"/>
  <c r="Q1315" i="2" a="1"/>
  <c r="Q1315" i="2" s="1"/>
  <c r="Q1316" i="2" a="1"/>
  <c r="Q1316" i="2" s="1"/>
  <c r="Q1317" i="2" a="1"/>
  <c r="Q1317" i="2" s="1"/>
  <c r="Q1318" i="2" a="1"/>
  <c r="Q1318" i="2" s="1"/>
  <c r="Q1319" i="2" a="1"/>
  <c r="Q1319" i="2" s="1"/>
  <c r="Q1320" i="2" a="1"/>
  <c r="Q1320" i="2" s="1"/>
  <c r="Q1321" i="2" a="1"/>
  <c r="Q1321" i="2" s="1"/>
  <c r="Q1322" i="2" a="1"/>
  <c r="Q1322" i="2" s="1"/>
  <c r="Q1323" i="2" a="1"/>
  <c r="Q1323" i="2" s="1"/>
  <c r="Q1324" i="2" a="1"/>
  <c r="Q1324" i="2" s="1"/>
  <c r="Q1325" i="2" a="1"/>
  <c r="Q1325" i="2" s="1"/>
  <c r="Q1326" i="2" a="1"/>
  <c r="Q1326" i="2" s="1"/>
  <c r="Q1327" i="2" a="1"/>
  <c r="Q1327" i="2" s="1"/>
  <c r="Q1328" i="2" a="1"/>
  <c r="Q1328" i="2" s="1"/>
  <c r="Q1329" i="2" a="1"/>
  <c r="Q1329" i="2" s="1"/>
  <c r="Q1330" i="2" a="1"/>
  <c r="Q1330" i="2" s="1"/>
  <c r="Q1331" i="2" a="1"/>
  <c r="Q1331" i="2" s="1"/>
  <c r="Q1332" i="2" a="1"/>
  <c r="Q1332" i="2" s="1"/>
  <c r="Q1333" i="2" a="1"/>
  <c r="Q1333" i="2" s="1"/>
  <c r="Q1334" i="2" a="1"/>
  <c r="Q1334" i="2" s="1"/>
  <c r="Q1335" i="2" a="1"/>
  <c r="Q1335" i="2" s="1"/>
  <c r="Q1336" i="2" a="1"/>
  <c r="Q1336" i="2" s="1"/>
  <c r="Q1337" i="2" a="1"/>
  <c r="Q1337" i="2" s="1"/>
  <c r="Q1338" i="2" a="1"/>
  <c r="Q1338" i="2" s="1"/>
  <c r="Q1339" i="2" a="1"/>
  <c r="Q1339" i="2" s="1"/>
  <c r="Q1340" i="2" a="1"/>
  <c r="Q1340" i="2" s="1"/>
  <c r="Q1341" i="2" a="1"/>
  <c r="Q1341" i="2" s="1"/>
  <c r="Q1342" i="2" a="1"/>
  <c r="Q1342" i="2" s="1"/>
  <c r="Q1343" i="2" a="1"/>
  <c r="Q1343" i="2" s="1"/>
  <c r="Q1344" i="2" a="1"/>
  <c r="Q1344" i="2" s="1"/>
  <c r="Q1345" i="2" a="1"/>
  <c r="Q1345" i="2" s="1"/>
  <c r="Q1346" i="2" a="1"/>
  <c r="Q1346" i="2" s="1"/>
  <c r="Q1347" i="2" a="1"/>
  <c r="Q1347" i="2" s="1"/>
  <c r="Q1348" i="2" a="1"/>
  <c r="Q1348" i="2" s="1"/>
  <c r="Q1349" i="2" a="1"/>
  <c r="Q1349" i="2" s="1"/>
  <c r="Q1350" i="2" a="1"/>
  <c r="Q1350" i="2" s="1"/>
  <c r="Q1351" i="2" a="1"/>
  <c r="Q1351" i="2" s="1"/>
  <c r="Q1352" i="2" a="1"/>
  <c r="Q1352" i="2" s="1"/>
  <c r="Q1353" i="2" a="1"/>
  <c r="Q1353" i="2" s="1"/>
  <c r="Q1354" i="2" a="1"/>
  <c r="Q1354" i="2" s="1"/>
  <c r="Q1355" i="2" a="1"/>
  <c r="Q1355" i="2" s="1"/>
  <c r="Q1356" i="2" a="1"/>
  <c r="Q1356" i="2" s="1"/>
  <c r="Q1357" i="2" a="1"/>
  <c r="Q1357" i="2" s="1"/>
  <c r="Q1358" i="2" a="1"/>
  <c r="Q1358" i="2" s="1"/>
  <c r="Q1359" i="2" a="1"/>
  <c r="Q1359" i="2" s="1"/>
  <c r="Q1360" i="2" a="1"/>
  <c r="Q1360" i="2" s="1"/>
  <c r="Q1361" i="2" a="1"/>
  <c r="Q1361" i="2" s="1"/>
  <c r="Q1362" i="2" a="1"/>
  <c r="Q1362" i="2" s="1"/>
  <c r="Q1363" i="2" a="1"/>
  <c r="Q1363" i="2" s="1"/>
  <c r="Q1364" i="2" a="1"/>
  <c r="Q1364" i="2" s="1"/>
  <c r="Q1365" i="2" a="1"/>
  <c r="Q1365" i="2" s="1"/>
  <c r="Q1366" i="2" a="1"/>
  <c r="Q1366" i="2" s="1"/>
  <c r="Q1367" i="2" a="1"/>
  <c r="Q1367" i="2" s="1"/>
  <c r="Q1368" i="2" a="1"/>
  <c r="Q1368" i="2" s="1"/>
  <c r="Q1369" i="2" a="1"/>
  <c r="Q1369" i="2" s="1"/>
  <c r="Q1370" i="2" a="1"/>
  <c r="Q1370" i="2" s="1"/>
  <c r="Q1371" i="2" a="1"/>
  <c r="Q1371" i="2" s="1"/>
  <c r="Q1372" i="2" a="1"/>
  <c r="Q1372" i="2" s="1"/>
  <c r="Q1373" i="2" a="1"/>
  <c r="Q1373" i="2" s="1"/>
  <c r="Q1374" i="2" a="1"/>
  <c r="Q1374" i="2" s="1"/>
  <c r="Q1375" i="2" a="1"/>
  <c r="Q1375" i="2" s="1"/>
  <c r="Q1376" i="2" a="1"/>
  <c r="Q1376" i="2" s="1"/>
  <c r="Q1377" i="2" a="1"/>
  <c r="Q1377" i="2" s="1"/>
  <c r="Q1378" i="2" a="1"/>
  <c r="Q1378" i="2" s="1"/>
  <c r="Q1379" i="2" a="1"/>
  <c r="Q1379" i="2" s="1"/>
  <c r="Q1380" i="2" a="1"/>
  <c r="Q1380" i="2" s="1"/>
  <c r="Q1381" i="2" a="1"/>
  <c r="Q1381" i="2" s="1"/>
  <c r="Q1382" i="2" a="1"/>
  <c r="Q1382" i="2" s="1"/>
  <c r="Q1383" i="2" a="1"/>
  <c r="Q1383" i="2" s="1"/>
  <c r="Q1384" i="2" a="1"/>
  <c r="Q1384" i="2" s="1"/>
  <c r="Q1385" i="2" a="1"/>
  <c r="Q1385" i="2" s="1"/>
  <c r="Q1386" i="2" a="1"/>
  <c r="Q1386" i="2" s="1"/>
  <c r="Q1387" i="2" a="1"/>
  <c r="Q1387" i="2" s="1"/>
  <c r="Q1388" i="2" a="1"/>
  <c r="Q1388" i="2" s="1"/>
  <c r="Q1389" i="2" a="1"/>
  <c r="Q1389" i="2" s="1"/>
  <c r="Q1390" i="2" a="1"/>
  <c r="Q1390" i="2" s="1"/>
  <c r="Q1391" i="2" a="1"/>
  <c r="Q1391" i="2" s="1"/>
  <c r="Q1392" i="2" a="1"/>
  <c r="Q1392" i="2" s="1"/>
  <c r="Q1393" i="2" a="1"/>
  <c r="Q1393" i="2" s="1"/>
  <c r="Q1394" i="2" a="1"/>
  <c r="Q1394" i="2" s="1"/>
  <c r="Q1395" i="2" a="1"/>
  <c r="Q1395" i="2" s="1"/>
  <c r="Q1396" i="2" a="1"/>
  <c r="Q1396" i="2" s="1"/>
  <c r="Q1397" i="2" a="1"/>
  <c r="Q1397" i="2" s="1"/>
  <c r="Q1398" i="2" a="1"/>
  <c r="Q1398" i="2" s="1"/>
  <c r="Q1399" i="2" a="1"/>
  <c r="Q1399" i="2" s="1"/>
  <c r="Q1400" i="2" a="1"/>
  <c r="Q1400" i="2" s="1"/>
  <c r="Q1401" i="2" a="1"/>
  <c r="Q1401" i="2" s="1"/>
  <c r="Q1402" i="2" a="1"/>
  <c r="Q1402" i="2" s="1"/>
  <c r="Q1403" i="2" a="1"/>
  <c r="Q1403" i="2" s="1"/>
  <c r="Q1404" i="2" a="1"/>
  <c r="Q1404" i="2" s="1"/>
  <c r="Q1405" i="2" a="1"/>
  <c r="Q1405" i="2" s="1"/>
  <c r="Q1406" i="2" a="1"/>
  <c r="Q1406" i="2" s="1"/>
  <c r="Q1407" i="2" a="1"/>
  <c r="Q1407" i="2" s="1"/>
  <c r="Q1408" i="2" a="1"/>
  <c r="Q1408" i="2" s="1"/>
  <c r="Q1409" i="2" a="1"/>
  <c r="Q1409" i="2" s="1"/>
  <c r="Q1410" i="2" a="1"/>
  <c r="Q1410" i="2" s="1"/>
  <c r="Q1411" i="2" a="1"/>
  <c r="Q1411" i="2" s="1"/>
  <c r="Q1412" i="2" a="1"/>
  <c r="Q1412" i="2" s="1"/>
  <c r="Q1413" i="2" a="1"/>
  <c r="Q1413" i="2" s="1"/>
  <c r="Q1414" i="2" a="1"/>
  <c r="Q1414" i="2" s="1"/>
  <c r="Q1415" i="2" a="1"/>
  <c r="Q1415" i="2" s="1"/>
  <c r="Q1416" i="2" a="1"/>
  <c r="Q1416" i="2" s="1"/>
  <c r="Q1417" i="2" a="1"/>
  <c r="Q1417" i="2" s="1"/>
  <c r="Q1418" i="2" a="1"/>
  <c r="Q1418" i="2" s="1"/>
  <c r="Q1419" i="2" a="1"/>
  <c r="Q1419" i="2" s="1"/>
  <c r="Q1420" i="2" a="1"/>
  <c r="Q1420" i="2" s="1"/>
  <c r="Q1421" i="2" a="1"/>
  <c r="Q1421" i="2" s="1"/>
  <c r="Q1422" i="2" a="1"/>
  <c r="Q1422" i="2" s="1"/>
  <c r="Q1423" i="2" a="1"/>
  <c r="Q1423" i="2" s="1"/>
  <c r="Q1424" i="2" a="1"/>
  <c r="Q1424" i="2" s="1"/>
  <c r="Q1425" i="2" a="1"/>
  <c r="Q1425" i="2" s="1"/>
  <c r="Q1426" i="2" a="1"/>
  <c r="Q1426" i="2" s="1"/>
  <c r="Q1427" i="2" a="1"/>
  <c r="Q1427" i="2" s="1"/>
  <c r="Q1428" i="2" a="1"/>
  <c r="Q1428" i="2" s="1"/>
  <c r="Q1429" i="2" a="1"/>
  <c r="Q1429" i="2" s="1"/>
  <c r="Q1430" i="2" a="1"/>
  <c r="Q1430" i="2" s="1"/>
  <c r="Q1431" i="2" a="1"/>
  <c r="Q1431" i="2" s="1"/>
  <c r="Q1432" i="2" a="1"/>
  <c r="Q1432" i="2" s="1"/>
  <c r="Q1433" i="2" a="1"/>
  <c r="Q1433" i="2" s="1"/>
  <c r="Q1434" i="2" a="1"/>
  <c r="Q1434" i="2" s="1"/>
  <c r="Q1435" i="2" a="1"/>
  <c r="Q1435" i="2" s="1"/>
  <c r="Q1436" i="2" a="1"/>
  <c r="Q1436" i="2" s="1"/>
  <c r="Q1437" i="2" a="1"/>
  <c r="Q1437" i="2" s="1"/>
  <c r="Q1438" i="2" a="1"/>
  <c r="Q1438" i="2" s="1"/>
  <c r="Q1439" i="2" a="1"/>
  <c r="Q1439" i="2" s="1"/>
  <c r="Q1440" i="2" a="1"/>
  <c r="Q1440" i="2" s="1"/>
  <c r="Q1441" i="2" a="1"/>
  <c r="Q1441" i="2" s="1"/>
  <c r="Q1442" i="2" a="1"/>
  <c r="Q1442" i="2" s="1"/>
  <c r="Q1443" i="2" a="1"/>
  <c r="Q1443" i="2" s="1"/>
  <c r="Q1444" i="2" a="1"/>
  <c r="Q1444" i="2" s="1"/>
  <c r="Q1445" i="2" a="1"/>
  <c r="Q1445" i="2" s="1"/>
  <c r="Q1446" i="2" a="1"/>
  <c r="Q1446" i="2" s="1"/>
  <c r="Q1447" i="2" a="1"/>
  <c r="Q1447" i="2" s="1"/>
  <c r="Q1448" i="2" a="1"/>
  <c r="Q1448" i="2" s="1"/>
  <c r="Q1449" i="2" a="1"/>
  <c r="Q1449" i="2" s="1"/>
  <c r="Q1450" i="2" a="1"/>
  <c r="Q1450" i="2" s="1"/>
  <c r="Q1451" i="2" a="1"/>
  <c r="Q1451" i="2" s="1"/>
  <c r="Q1452" i="2" a="1"/>
  <c r="Q1452" i="2" s="1"/>
  <c r="Q1453" i="2" a="1"/>
  <c r="Q1453" i="2" s="1"/>
  <c r="Q1454" i="2" a="1"/>
  <c r="Q1454" i="2" s="1"/>
  <c r="Q1455" i="2" a="1"/>
  <c r="Q1455" i="2" s="1"/>
  <c r="Q1456" i="2" a="1"/>
  <c r="Q1456" i="2" s="1"/>
  <c r="Q1457" i="2" a="1"/>
  <c r="Q1457" i="2" s="1"/>
  <c r="Q1458" i="2" a="1"/>
  <c r="Q1458" i="2" s="1"/>
  <c r="Q1459" i="2" a="1"/>
  <c r="Q1459" i="2" s="1"/>
  <c r="Q1460" i="2" a="1"/>
  <c r="Q1460" i="2" s="1"/>
  <c r="Q1461" i="2" a="1"/>
  <c r="Q1461" i="2" s="1"/>
  <c r="Q1462" i="2" a="1"/>
  <c r="Q1462" i="2" s="1"/>
  <c r="Q1463" i="2" a="1"/>
  <c r="Q1463" i="2" s="1"/>
  <c r="Q1464" i="2" a="1"/>
  <c r="Q1464" i="2" s="1"/>
  <c r="Q1465" i="2" a="1"/>
  <c r="Q1465" i="2" s="1"/>
  <c r="Q1466" i="2" a="1"/>
  <c r="Q1466" i="2" s="1"/>
  <c r="Q1467" i="2" a="1"/>
  <c r="Q1467" i="2" s="1"/>
  <c r="Q1468" i="2" a="1"/>
  <c r="Q1468" i="2" s="1"/>
  <c r="Q1469" i="2" a="1"/>
  <c r="Q1469" i="2" s="1"/>
  <c r="Q1470" i="2" a="1"/>
  <c r="Q1470" i="2" s="1"/>
  <c r="Q1471" i="2" a="1"/>
  <c r="Q1471" i="2" s="1"/>
  <c r="Q1472" i="2" a="1"/>
  <c r="Q1472" i="2" s="1"/>
  <c r="Q1473" i="2" a="1"/>
  <c r="Q1473" i="2" s="1"/>
  <c r="Q1474" i="2" a="1"/>
  <c r="Q1474" i="2" s="1"/>
  <c r="Q1475" i="2" a="1"/>
  <c r="Q1475" i="2" s="1"/>
  <c r="Q1476" i="2" a="1"/>
  <c r="Q1476" i="2" s="1"/>
  <c r="Q1477" i="2" a="1"/>
  <c r="Q1477" i="2" s="1"/>
  <c r="Q1478" i="2" a="1"/>
  <c r="Q1478" i="2" s="1"/>
  <c r="Q1479" i="2" a="1"/>
  <c r="Q1479" i="2" s="1"/>
  <c r="Q1480" i="2" a="1"/>
  <c r="Q1480" i="2" s="1"/>
  <c r="Q1481" i="2" a="1"/>
  <c r="Q1481" i="2" s="1"/>
  <c r="Q1482" i="2" a="1"/>
  <c r="Q1482" i="2" s="1"/>
  <c r="Q1483" i="2" a="1"/>
  <c r="Q1483" i="2" s="1"/>
  <c r="Q1484" i="2" a="1"/>
  <c r="Q1484" i="2" s="1"/>
  <c r="Q1485" i="2" a="1"/>
  <c r="Q1485" i="2" s="1"/>
  <c r="Q1486" i="2" a="1"/>
  <c r="Q1486" i="2" s="1"/>
  <c r="Q1487" i="2" a="1"/>
  <c r="Q1487" i="2" s="1"/>
  <c r="Q1488" i="2" a="1"/>
  <c r="Q1488" i="2" s="1"/>
  <c r="Q1489" i="2" a="1"/>
  <c r="Q1489" i="2" s="1"/>
  <c r="Q1490" i="2" a="1"/>
  <c r="Q1490" i="2" s="1"/>
  <c r="Q1491" i="2" a="1"/>
  <c r="Q1491" i="2" s="1"/>
  <c r="Q1492" i="2" a="1"/>
  <c r="Q1492" i="2" s="1"/>
  <c r="Q1493" i="2" a="1"/>
  <c r="Q1493" i="2" s="1"/>
  <c r="Q1494" i="2" a="1"/>
  <c r="Q1494" i="2" s="1"/>
  <c r="Q1495" i="2" a="1"/>
  <c r="Q1495" i="2" s="1"/>
  <c r="Q1496" i="2" a="1"/>
  <c r="Q1496" i="2" s="1"/>
  <c r="Q1497" i="2" a="1"/>
  <c r="Q1497" i="2" s="1"/>
  <c r="Q1498" i="2" a="1"/>
  <c r="Q1498" i="2" s="1"/>
  <c r="Q1499" i="2" a="1"/>
  <c r="Q1499" i="2" s="1"/>
  <c r="Q1500" i="2" a="1"/>
  <c r="Q1500" i="2" s="1"/>
  <c r="Q1501" i="2" a="1"/>
  <c r="Q1501" i="2" s="1"/>
  <c r="Q1502" i="2" a="1"/>
  <c r="Q1502" i="2" s="1"/>
  <c r="Q1503" i="2" a="1"/>
  <c r="Q1503" i="2" s="1"/>
  <c r="Q1504" i="2" a="1"/>
  <c r="Q1504" i="2" s="1"/>
  <c r="Q1505" i="2" a="1"/>
  <c r="Q1505" i="2" s="1"/>
  <c r="Q1506" i="2" a="1"/>
  <c r="Q1506" i="2" s="1"/>
  <c r="Q1507" i="2" a="1"/>
  <c r="Q1507" i="2" s="1"/>
  <c r="Q1508" i="2" a="1"/>
  <c r="Q1508" i="2" s="1"/>
  <c r="Q1509" i="2" a="1"/>
  <c r="Q1509" i="2" s="1"/>
  <c r="Q1510" i="2" a="1"/>
  <c r="Q1510" i="2" s="1"/>
  <c r="Q1511" i="2" a="1"/>
  <c r="Q1511" i="2" s="1"/>
  <c r="Q1512" i="2" a="1"/>
  <c r="Q1512" i="2" s="1"/>
  <c r="Q1513" i="2" a="1"/>
  <c r="Q1513" i="2" s="1"/>
  <c r="Q1514" i="2" a="1"/>
  <c r="Q1514" i="2" s="1"/>
  <c r="Q1515" i="2" a="1"/>
  <c r="Q1515" i="2" s="1"/>
  <c r="Q1516" i="2" a="1"/>
  <c r="Q1516" i="2" s="1"/>
  <c r="Q1517" i="2" a="1"/>
  <c r="Q1517" i="2" s="1"/>
  <c r="Q1518" i="2" a="1"/>
  <c r="Q1518" i="2" s="1"/>
  <c r="Q1519" i="2" a="1"/>
  <c r="Q1519" i="2" s="1"/>
  <c r="Q1520" i="2" a="1"/>
  <c r="Q1520" i="2" s="1"/>
  <c r="Q1521" i="2" a="1"/>
  <c r="Q1521" i="2" s="1"/>
  <c r="Q1522" i="2" a="1"/>
  <c r="Q1522" i="2" s="1"/>
  <c r="Q1523" i="2" a="1"/>
  <c r="Q1523" i="2" s="1"/>
  <c r="Q1524" i="2" a="1"/>
  <c r="Q1524" i="2" s="1"/>
  <c r="Q1525" i="2" a="1"/>
  <c r="Q1525" i="2" s="1"/>
  <c r="Q1526" i="2" a="1"/>
  <c r="Q1526" i="2" s="1"/>
  <c r="V2" i="2"/>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1507" i="2"/>
  <c r="E1508" i="2"/>
  <c r="E1509" i="2"/>
  <c r="E1510" i="2"/>
  <c r="E1511" i="2"/>
  <c r="E1512" i="2"/>
  <c r="E1513" i="2"/>
  <c r="E1514" i="2"/>
  <c r="E1515" i="2"/>
  <c r="E1516" i="2"/>
  <c r="E1517" i="2"/>
  <c r="E1518" i="2"/>
  <c r="E1519" i="2"/>
  <c r="E1520" i="2"/>
  <c r="E1521" i="2"/>
  <c r="E1522" i="2"/>
  <c r="E1523" i="2"/>
  <c r="E1524" i="2"/>
  <c r="E1525" i="2"/>
  <c r="E1526"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07" i="2"/>
  <c r="D1408" i="2"/>
  <c r="D1409" i="2"/>
  <c r="D1410" i="2"/>
  <c r="D1411" i="2"/>
  <c r="D1412" i="2"/>
  <c r="D1413" i="2"/>
  <c r="D1414" i="2"/>
  <c r="D1415" i="2"/>
  <c r="D1416" i="2"/>
  <c r="D1417" i="2"/>
  <c r="D1418" i="2"/>
  <c r="D1419" i="2"/>
  <c r="D1420" i="2"/>
  <c r="D1421" i="2"/>
  <c r="D1422" i="2"/>
  <c r="D1423" i="2"/>
  <c r="D1424"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64" i="2"/>
  <c r="D1465" i="2"/>
  <c r="D1466" i="2"/>
  <c r="D1467" i="2"/>
  <c r="D1468" i="2"/>
  <c r="D1469" i="2"/>
  <c r="D1470" i="2"/>
  <c r="D1471" i="2"/>
  <c r="D1472" i="2"/>
  <c r="D1473" i="2"/>
  <c r="D1474" i="2"/>
  <c r="D1475" i="2"/>
  <c r="D1476" i="2"/>
  <c r="D1477" i="2"/>
  <c r="D1478" i="2"/>
  <c r="D1479" i="2"/>
  <c r="D1480" i="2"/>
  <c r="D1481" i="2"/>
  <c r="D1482" i="2"/>
  <c r="D1483" i="2"/>
  <c r="D1484" i="2"/>
  <c r="D1485" i="2"/>
  <c r="D1486" i="2"/>
  <c r="D1487" i="2"/>
  <c r="D1488" i="2"/>
  <c r="D1489" i="2"/>
  <c r="D1490" i="2"/>
  <c r="D1491" i="2"/>
  <c r="D1492" i="2"/>
  <c r="D1493" i="2"/>
  <c r="D1494" i="2"/>
  <c r="D1495" i="2"/>
  <c r="D1496" i="2"/>
  <c r="D1497" i="2"/>
  <c r="D1498" i="2"/>
  <c r="D1499" i="2"/>
  <c r="D1500" i="2"/>
  <c r="D1501" i="2"/>
  <c r="D1502" i="2"/>
  <c r="D1503" i="2"/>
  <c r="D1504" i="2"/>
  <c r="D1505" i="2"/>
  <c r="D1506" i="2"/>
  <c r="D1507" i="2"/>
  <c r="D1508" i="2"/>
  <c r="D1509" i="2"/>
  <c r="D1510" i="2"/>
  <c r="D1511" i="2"/>
  <c r="D1512" i="2"/>
  <c r="D1513" i="2"/>
  <c r="D1514" i="2"/>
  <c r="D1515" i="2"/>
  <c r="D1516" i="2"/>
  <c r="D1517" i="2"/>
  <c r="D1518" i="2"/>
  <c r="D1519" i="2"/>
  <c r="D1520" i="2"/>
  <c r="D1521" i="2"/>
  <c r="D1522" i="2"/>
  <c r="D1523" i="2"/>
  <c r="D1524" i="2"/>
  <c r="D1525" i="2"/>
  <c r="D1526" i="2"/>
  <c r="D2" i="2"/>
  <c r="H21" i="5" l="1"/>
  <c r="T1354" i="2"/>
  <c r="U1354" i="2" s="1"/>
  <c r="T1350" i="2"/>
  <c r="U1350" i="2" s="1"/>
  <c r="T1346" i="2"/>
  <c r="U1346" i="2" s="1"/>
  <c r="T1342" i="2"/>
  <c r="U1342" i="2" s="1"/>
  <c r="T1338" i="2"/>
  <c r="U1338" i="2" s="1"/>
  <c r="T1334" i="2"/>
  <c r="U1334" i="2" s="1"/>
  <c r="T1330" i="2"/>
  <c r="U1330" i="2" s="1"/>
  <c r="T1326" i="2"/>
  <c r="U1326" i="2" s="1"/>
  <c r="T1258" i="2"/>
  <c r="U1258" i="2" s="1"/>
  <c r="T1250" i="2"/>
  <c r="U1250" i="2" s="1"/>
  <c r="T1242" i="2"/>
  <c r="U1242" i="2" s="1"/>
  <c r="T1226" i="2"/>
  <c r="U1226" i="2" s="1"/>
  <c r="T1523" i="2"/>
  <c r="U1523" i="2" s="1"/>
  <c r="T1519" i="2"/>
  <c r="U1519" i="2" s="1"/>
  <c r="T1515" i="2"/>
  <c r="U1515" i="2" s="1"/>
  <c r="T1511" i="2"/>
  <c r="U1511" i="2" s="1"/>
  <c r="T1507" i="2"/>
  <c r="U1507" i="2" s="1"/>
  <c r="T1503" i="2"/>
  <c r="U1503" i="2" s="1"/>
  <c r="T1499" i="2"/>
  <c r="U1499" i="2" s="1"/>
  <c r="T1495" i="2"/>
  <c r="U1495" i="2" s="1"/>
  <c r="T1491" i="2"/>
  <c r="U1491" i="2" s="1"/>
  <c r="T1487" i="2"/>
  <c r="U1487" i="2" s="1"/>
  <c r="T1483" i="2"/>
  <c r="U1483" i="2" s="1"/>
  <c r="T1479" i="2"/>
  <c r="U1479" i="2" s="1"/>
  <c r="T1475" i="2"/>
  <c r="U1475" i="2" s="1"/>
  <c r="T1471" i="2"/>
  <c r="U1471" i="2" s="1"/>
  <c r="T1467" i="2"/>
  <c r="U1467" i="2" s="1"/>
  <c r="T1463" i="2"/>
  <c r="U1463" i="2" s="1"/>
  <c r="T1459" i="2"/>
  <c r="U1459" i="2" s="1"/>
  <c r="T1455" i="2"/>
  <c r="U1455" i="2" s="1"/>
  <c r="T1451" i="2"/>
  <c r="U1451" i="2" s="1"/>
  <c r="T1447" i="2"/>
  <c r="U1447" i="2" s="1"/>
  <c r="T1443" i="2"/>
  <c r="U1443" i="2" s="1"/>
  <c r="T1439" i="2"/>
  <c r="U1439" i="2" s="1"/>
  <c r="T1435" i="2"/>
  <c r="U1435" i="2" s="1"/>
  <c r="T1431" i="2"/>
  <c r="U1431" i="2" s="1"/>
  <c r="T1427" i="2"/>
  <c r="U1427" i="2" s="1"/>
  <c r="T1423" i="2"/>
  <c r="U1423" i="2" s="1"/>
  <c r="T1419" i="2"/>
  <c r="U1419" i="2" s="1"/>
  <c r="T1415" i="2"/>
  <c r="U1415" i="2" s="1"/>
  <c r="T1411" i="2"/>
  <c r="U1411" i="2" s="1"/>
  <c r="T1407" i="2"/>
  <c r="U1407" i="2" s="1"/>
  <c r="T1403" i="2"/>
  <c r="U1403" i="2" s="1"/>
  <c r="T1399" i="2"/>
  <c r="U1399" i="2" s="1"/>
  <c r="T1395" i="2"/>
  <c r="U1395" i="2" s="1"/>
  <c r="T1391" i="2"/>
  <c r="U1391" i="2" s="1"/>
  <c r="T1387" i="2"/>
  <c r="U1387" i="2" s="1"/>
  <c r="T1383" i="2"/>
  <c r="U1383" i="2" s="1"/>
  <c r="T1379" i="2"/>
  <c r="U1379" i="2" s="1"/>
  <c r="T1375" i="2"/>
  <c r="U1375" i="2" s="1"/>
  <c r="T1371" i="2"/>
  <c r="U1371" i="2" s="1"/>
  <c r="T1367" i="2"/>
  <c r="U1367" i="2" s="1"/>
  <c r="T1363" i="2"/>
  <c r="U1363" i="2" s="1"/>
  <c r="T1359" i="2"/>
  <c r="U1359" i="2" s="1"/>
  <c r="T1339" i="2"/>
  <c r="U1339" i="2" s="1"/>
  <c r="T1335" i="2"/>
  <c r="U1335" i="2" s="1"/>
  <c r="T1331" i="2"/>
  <c r="U1331" i="2" s="1"/>
  <c r="T1327" i="2"/>
  <c r="U1327" i="2" s="1"/>
  <c r="T1323" i="2"/>
  <c r="U1323" i="2" s="1"/>
  <c r="T1319" i="2"/>
  <c r="U1319" i="2" s="1"/>
  <c r="T1315" i="2"/>
  <c r="U1315" i="2" s="1"/>
  <c r="T1311" i="2"/>
  <c r="U1311" i="2" s="1"/>
  <c r="T1307" i="2"/>
  <c r="U1307" i="2" s="1"/>
  <c r="T1303" i="2"/>
  <c r="U1303" i="2" s="1"/>
  <c r="T1299" i="2"/>
  <c r="U1299" i="2" s="1"/>
  <c r="T1295" i="2"/>
  <c r="U1295" i="2" s="1"/>
  <c r="T1283" i="2"/>
  <c r="U1283" i="2" s="1"/>
  <c r="T1279" i="2"/>
  <c r="U1279" i="2" s="1"/>
  <c r="T1275" i="2"/>
  <c r="U1275" i="2" s="1"/>
  <c r="T1271" i="2"/>
  <c r="U1271" i="2" s="1"/>
  <c r="T1267" i="2"/>
  <c r="U1267" i="2" s="1"/>
  <c r="T1263" i="2"/>
  <c r="U1263" i="2" s="1"/>
  <c r="T1115" i="2"/>
  <c r="U1115" i="2" s="1"/>
  <c r="T1111" i="2"/>
  <c r="U1111" i="2" s="1"/>
  <c r="T1107" i="2"/>
  <c r="U1107" i="2" s="1"/>
  <c r="T1103" i="2"/>
  <c r="U1103" i="2" s="1"/>
  <c r="T1091" i="2"/>
  <c r="U1091" i="2" s="1"/>
  <c r="T1087" i="2"/>
  <c r="U1087" i="2" s="1"/>
  <c r="T1083" i="2"/>
  <c r="U1083" i="2" s="1"/>
  <c r="T1079" i="2"/>
  <c r="U1079" i="2" s="1"/>
  <c r="T1075" i="2"/>
  <c r="U1075" i="2" s="1"/>
  <c r="T1071" i="2"/>
  <c r="U1071" i="2" s="1"/>
  <c r="T1067" i="2"/>
  <c r="U1067" i="2" s="1"/>
  <c r="T1063" i="2"/>
  <c r="U1063" i="2" s="1"/>
  <c r="T1059" i="2"/>
  <c r="U1059" i="2" s="1"/>
  <c r="T1055" i="2"/>
  <c r="U1055" i="2" s="1"/>
  <c r="T1051" i="2"/>
  <c r="U1051" i="2" s="1"/>
  <c r="T1047" i="2"/>
  <c r="U1047" i="2" s="1"/>
  <c r="T1035" i="2"/>
  <c r="U1035" i="2" s="1"/>
  <c r="T1031" i="2"/>
  <c r="U1031" i="2" s="1"/>
  <c r="T1027" i="2"/>
  <c r="U1027" i="2" s="1"/>
  <c r="T1023" i="2"/>
  <c r="U1023" i="2" s="1"/>
  <c r="T1019" i="2"/>
  <c r="U1019" i="2" s="1"/>
  <c r="T1015" i="2"/>
  <c r="U1015" i="2" s="1"/>
  <c r="T1011" i="2"/>
  <c r="U1011" i="2" s="1"/>
  <c r="T1007" i="2"/>
  <c r="U1007" i="2" s="1"/>
  <c r="T1003" i="2"/>
  <c r="U1003" i="2" s="1"/>
  <c r="T999" i="2"/>
  <c r="U999" i="2" s="1"/>
  <c r="T995" i="2"/>
  <c r="U995" i="2" s="1"/>
  <c r="T991" i="2"/>
  <c r="U991" i="2" s="1"/>
  <c r="T987" i="2"/>
  <c r="U987" i="2" s="1"/>
  <c r="T983" i="2"/>
  <c r="U983" i="2" s="1"/>
  <c r="T971" i="2"/>
  <c r="U971" i="2" s="1"/>
  <c r="T967" i="2"/>
  <c r="U967" i="2" s="1"/>
  <c r="T963" i="2"/>
  <c r="U963" i="2" s="1"/>
  <c r="T959" i="2"/>
  <c r="U959" i="2" s="1"/>
  <c r="T955" i="2"/>
  <c r="U955" i="2" s="1"/>
  <c r="T951" i="2"/>
  <c r="U951" i="2" s="1"/>
  <c r="T947" i="2"/>
  <c r="U947" i="2" s="1"/>
  <c r="T943" i="2"/>
  <c r="U943" i="2" s="1"/>
  <c r="T939" i="2"/>
  <c r="U939" i="2" s="1"/>
  <c r="T935" i="2"/>
  <c r="U935" i="2" s="1"/>
  <c r="T931" i="2"/>
  <c r="U931" i="2" s="1"/>
  <c r="T927" i="2"/>
  <c r="U927" i="2" s="1"/>
  <c r="T923" i="2"/>
  <c r="U923" i="2" s="1"/>
  <c r="T919" i="2"/>
  <c r="U919" i="2" s="1"/>
  <c r="T907" i="2"/>
  <c r="U907" i="2" s="1"/>
  <c r="T903" i="2"/>
  <c r="U903" i="2" s="1"/>
  <c r="T899" i="2"/>
  <c r="U899" i="2" s="1"/>
  <c r="T895" i="2"/>
  <c r="U895" i="2" s="1"/>
  <c r="T891" i="2"/>
  <c r="U891" i="2" s="1"/>
  <c r="T887" i="2"/>
  <c r="U887" i="2" s="1"/>
  <c r="T883" i="2"/>
  <c r="U883" i="2" s="1"/>
  <c r="T879" i="2"/>
  <c r="U879" i="2" s="1"/>
  <c r="T875" i="2"/>
  <c r="U875" i="2" s="1"/>
  <c r="T871" i="2"/>
  <c r="U871" i="2" s="1"/>
  <c r="T867" i="2"/>
  <c r="U867" i="2" s="1"/>
  <c r="T863" i="2"/>
  <c r="U863" i="2" s="1"/>
  <c r="T859" i="2"/>
  <c r="U859" i="2" s="1"/>
  <c r="T855" i="2"/>
  <c r="U855" i="2" s="1"/>
  <c r="T852" i="2"/>
  <c r="U852" i="2" s="1"/>
  <c r="T848" i="2"/>
  <c r="U848" i="2" s="1"/>
  <c r="T820" i="2"/>
  <c r="U820" i="2" s="1"/>
  <c r="T816" i="2"/>
  <c r="U816" i="2" s="1"/>
  <c r="T812" i="2"/>
  <c r="U812" i="2" s="1"/>
  <c r="T808" i="2"/>
  <c r="U808" i="2" s="1"/>
  <c r="T804" i="2"/>
  <c r="U804" i="2" s="1"/>
  <c r="T800" i="2"/>
  <c r="U800" i="2" s="1"/>
  <c r="T796" i="2"/>
  <c r="U796" i="2" s="1"/>
  <c r="T792" i="2"/>
  <c r="U792" i="2" s="1"/>
  <c r="T788" i="2"/>
  <c r="U788" i="2" s="1"/>
  <c r="T784" i="2"/>
  <c r="U784" i="2" s="1"/>
  <c r="T756" i="2"/>
  <c r="U756" i="2" s="1"/>
  <c r="T752" i="2"/>
  <c r="U752" i="2" s="1"/>
  <c r="T748" i="2"/>
  <c r="U748" i="2" s="1"/>
  <c r="T744" i="2"/>
  <c r="U744" i="2" s="1"/>
  <c r="T740" i="2"/>
  <c r="U740" i="2" s="1"/>
  <c r="T736" i="2"/>
  <c r="U736" i="2" s="1"/>
  <c r="T732" i="2"/>
  <c r="U732" i="2" s="1"/>
  <c r="T728" i="2"/>
  <c r="U728" i="2" s="1"/>
  <c r="T724" i="2"/>
  <c r="U724" i="2" s="1"/>
  <c r="T720" i="2"/>
  <c r="U720" i="2" s="1"/>
  <c r="T692" i="2"/>
  <c r="U692" i="2" s="1"/>
  <c r="T688" i="2"/>
  <c r="U688" i="2" s="1"/>
  <c r="T684" i="2"/>
  <c r="U684" i="2" s="1"/>
  <c r="T680" i="2"/>
  <c r="U680" i="2" s="1"/>
  <c r="T676" i="2"/>
  <c r="U676" i="2" s="1"/>
  <c r="T672" i="2"/>
  <c r="U672" i="2" s="1"/>
  <c r="T664" i="2"/>
  <c r="U664" i="2" s="1"/>
  <c r="T660" i="2"/>
  <c r="U660" i="2" s="1"/>
  <c r="T656" i="2"/>
  <c r="U656" i="2" s="1"/>
  <c r="T648" i="2"/>
  <c r="U648" i="2" s="1"/>
  <c r="T644" i="2"/>
  <c r="U644" i="2" s="1"/>
  <c r="T640" i="2"/>
  <c r="U640" i="2" s="1"/>
  <c r="T636" i="2"/>
  <c r="U636" i="2" s="1"/>
  <c r="T632" i="2"/>
  <c r="U632" i="2" s="1"/>
  <c r="T624" i="2"/>
  <c r="U624" i="2" s="1"/>
  <c r="T616" i="2"/>
  <c r="U616" i="2" s="1"/>
  <c r="T600" i="2"/>
  <c r="U600" i="2" s="1"/>
  <c r="T596" i="2"/>
  <c r="U596" i="2" s="1"/>
  <c r="T592" i="2"/>
  <c r="U592" i="2" s="1"/>
  <c r="T576" i="2"/>
  <c r="U576" i="2" s="1"/>
  <c r="T560" i="2"/>
  <c r="U560" i="2" s="1"/>
  <c r="T536" i="2"/>
  <c r="U536" i="2" s="1"/>
  <c r="T512" i="2"/>
  <c r="U512" i="2" s="1"/>
  <c r="T504" i="2"/>
  <c r="U504" i="2" s="1"/>
  <c r="T500" i="2"/>
  <c r="U500" i="2" s="1"/>
  <c r="T496" i="2"/>
  <c r="U496" i="2" s="1"/>
  <c r="T480" i="2"/>
  <c r="U480" i="2" s="1"/>
  <c r="T476" i="2"/>
  <c r="U476" i="2" s="1"/>
  <c r="T472" i="2"/>
  <c r="U472" i="2" s="1"/>
  <c r="T464" i="2"/>
  <c r="U464" i="2" s="1"/>
  <c r="T424" i="2"/>
  <c r="U424" i="2" s="1"/>
  <c r="T408" i="2"/>
  <c r="U408" i="2" s="1"/>
  <c r="T404" i="2"/>
  <c r="U404" i="2" s="1"/>
  <c r="T400" i="2"/>
  <c r="U400" i="2" s="1"/>
  <c r="T388" i="2"/>
  <c r="U388" i="2" s="1"/>
  <c r="T364" i="2"/>
  <c r="U364" i="2" s="1"/>
  <c r="T344" i="2"/>
  <c r="U344" i="2" s="1"/>
  <c r="T300" i="2"/>
  <c r="U300" i="2" s="1"/>
  <c r="T296" i="2"/>
  <c r="U296" i="2" s="1"/>
  <c r="T284" i="2"/>
  <c r="U284" i="2" s="1"/>
  <c r="T256" i="2"/>
  <c r="U256" i="2" s="1"/>
  <c r="T244" i="2"/>
  <c r="U244" i="2" s="1"/>
  <c r="T228" i="2"/>
  <c r="U228" i="2" s="1"/>
  <c r="T216" i="2"/>
  <c r="U216" i="2" s="1"/>
  <c r="T212" i="2"/>
  <c r="U212" i="2" s="1"/>
  <c r="T184" i="2"/>
  <c r="U184" i="2" s="1"/>
  <c r="T176" i="2"/>
  <c r="U176" i="2" s="1"/>
  <c r="T168" i="2"/>
  <c r="U168" i="2" s="1"/>
  <c r="T164" i="2"/>
  <c r="U164" i="2" s="1"/>
  <c r="T160" i="2"/>
  <c r="U160" i="2" s="1"/>
  <c r="T152" i="2"/>
  <c r="U152" i="2" s="1"/>
  <c r="T144" i="2"/>
  <c r="U144" i="2" s="1"/>
  <c r="T140" i="2"/>
  <c r="U140" i="2" s="1"/>
  <c r="T136" i="2"/>
  <c r="U136" i="2" s="1"/>
  <c r="T128" i="2"/>
  <c r="U128" i="2" s="1"/>
  <c r="T124" i="2"/>
  <c r="U124" i="2" s="1"/>
  <c r="T120" i="2"/>
  <c r="U120" i="2" s="1"/>
  <c r="T112" i="2"/>
  <c r="U112" i="2" s="1"/>
  <c r="T108" i="2"/>
  <c r="U108" i="2" s="1"/>
  <c r="T104" i="2"/>
  <c r="U104" i="2" s="1"/>
  <c r="T96" i="2"/>
  <c r="U96" i="2" s="1"/>
  <c r="T92" i="2"/>
  <c r="U92" i="2" s="1"/>
  <c r="T88" i="2"/>
  <c r="U88" i="2" s="1"/>
  <c r="T84" i="2"/>
  <c r="U84" i="2" s="1"/>
  <c r="T80" i="2"/>
  <c r="U80" i="2" s="1"/>
  <c r="T72" i="2"/>
  <c r="U72" i="2" s="1"/>
  <c r="T64" i="2"/>
  <c r="U64" i="2" s="1"/>
  <c r="T48" i="2"/>
  <c r="U48" i="2" s="1"/>
  <c r="T44" i="2"/>
  <c r="U44" i="2" s="1"/>
  <c r="T40" i="2"/>
  <c r="U40" i="2" s="1"/>
  <c r="T36" i="2"/>
  <c r="U36" i="2" s="1"/>
  <c r="T32" i="2"/>
  <c r="U32" i="2" s="1"/>
  <c r="T28" i="2"/>
  <c r="U28" i="2" s="1"/>
  <c r="T24" i="2"/>
  <c r="U24" i="2" s="1"/>
  <c r="T16" i="2"/>
  <c r="U16" i="2" s="1"/>
  <c r="T8" i="2"/>
  <c r="U8" i="2" s="1"/>
  <c r="T1524" i="2"/>
  <c r="U1524" i="2" s="1"/>
  <c r="T1520" i="2"/>
  <c r="U1520" i="2" s="1"/>
  <c r="T1516" i="2"/>
  <c r="U1516" i="2" s="1"/>
  <c r="T1512" i="2"/>
  <c r="U1512" i="2" s="1"/>
  <c r="T1508" i="2"/>
  <c r="U1508" i="2" s="1"/>
  <c r="T1504" i="2"/>
  <c r="U1504" i="2" s="1"/>
  <c r="T1500" i="2"/>
  <c r="U1500" i="2" s="1"/>
  <c r="T1496" i="2"/>
  <c r="U1496" i="2" s="1"/>
  <c r="T1492" i="2"/>
  <c r="U1492" i="2" s="1"/>
  <c r="T1488" i="2"/>
  <c r="U1488" i="2" s="1"/>
  <c r="T1484" i="2"/>
  <c r="U1484" i="2" s="1"/>
  <c r="T1480" i="2"/>
  <c r="U1480" i="2" s="1"/>
  <c r="T1476" i="2"/>
  <c r="U1476" i="2" s="1"/>
  <c r="T1472" i="2"/>
  <c r="U1472" i="2" s="1"/>
  <c r="T1468" i="2"/>
  <c r="U1468" i="2" s="1"/>
  <c r="T1464" i="2"/>
  <c r="U1464" i="2" s="1"/>
  <c r="T1460" i="2"/>
  <c r="U1460" i="2" s="1"/>
  <c r="T1456" i="2"/>
  <c r="U1456" i="2" s="1"/>
  <c r="T1452" i="2"/>
  <c r="U1452" i="2" s="1"/>
  <c r="T1448" i="2"/>
  <c r="U1448" i="2" s="1"/>
  <c r="T1444" i="2"/>
  <c r="U1444" i="2" s="1"/>
  <c r="T1440" i="2"/>
  <c r="U1440" i="2" s="1"/>
  <c r="T1436" i="2"/>
  <c r="U1436" i="2" s="1"/>
  <c r="T1432" i="2"/>
  <c r="U1432" i="2" s="1"/>
  <c r="T1428" i="2"/>
  <c r="U1428" i="2" s="1"/>
  <c r="T1424" i="2"/>
  <c r="U1424" i="2" s="1"/>
  <c r="T1420" i="2"/>
  <c r="U1420" i="2" s="1"/>
  <c r="T1416" i="2"/>
  <c r="U1416" i="2" s="1"/>
  <c r="T1412" i="2"/>
  <c r="U1412" i="2" s="1"/>
  <c r="T1408" i="2"/>
  <c r="U1408" i="2" s="1"/>
  <c r="T1404" i="2"/>
  <c r="U1404" i="2" s="1"/>
  <c r="T1400" i="2"/>
  <c r="U1400" i="2" s="1"/>
  <c r="T1396" i="2"/>
  <c r="U1396" i="2" s="1"/>
  <c r="T1392" i="2"/>
  <c r="U1392" i="2" s="1"/>
  <c r="T1388" i="2"/>
  <c r="U1388" i="2" s="1"/>
  <c r="T1384" i="2"/>
  <c r="U1384" i="2" s="1"/>
  <c r="T1380" i="2"/>
  <c r="U1380" i="2" s="1"/>
  <c r="T1376" i="2"/>
  <c r="U1376" i="2" s="1"/>
  <c r="T1372" i="2"/>
  <c r="U1372" i="2" s="1"/>
  <c r="T1368" i="2"/>
  <c r="U1368" i="2" s="1"/>
  <c r="T1364" i="2"/>
  <c r="U1364" i="2" s="1"/>
  <c r="T1360" i="2"/>
  <c r="U1360" i="2" s="1"/>
  <c r="T1352" i="2"/>
  <c r="U1352" i="2" s="1"/>
  <c r="T606" i="2"/>
  <c r="U606" i="2" s="1"/>
  <c r="T598" i="2"/>
  <c r="U598" i="2" s="1"/>
  <c r="T550" i="2"/>
  <c r="U550" i="2" s="1"/>
  <c r="T542" i="2"/>
  <c r="U542" i="2" s="1"/>
  <c r="T534" i="2"/>
  <c r="U534" i="2" s="1"/>
  <c r="T518" i="2"/>
  <c r="U518" i="2" s="1"/>
  <c r="T757" i="2"/>
  <c r="U757" i="2" s="1"/>
  <c r="T753" i="2"/>
  <c r="U753" i="2" s="1"/>
  <c r="T749" i="2"/>
  <c r="U749" i="2" s="1"/>
  <c r="T745" i="2"/>
  <c r="U745" i="2" s="1"/>
  <c r="T741" i="2"/>
  <c r="U741" i="2" s="1"/>
  <c r="T737" i="2"/>
  <c r="U737" i="2" s="1"/>
  <c r="T733" i="2"/>
  <c r="U733" i="2" s="1"/>
  <c r="T729" i="2"/>
  <c r="U729" i="2" s="1"/>
  <c r="T637" i="2"/>
  <c r="U637" i="2" s="1"/>
  <c r="T633" i="2"/>
  <c r="U633" i="2" s="1"/>
  <c r="T629" i="2"/>
  <c r="U629" i="2" s="1"/>
  <c r="T625" i="2"/>
  <c r="U625" i="2" s="1"/>
  <c r="T621" i="2"/>
  <c r="U621" i="2" s="1"/>
  <c r="T617" i="2"/>
  <c r="U617" i="2" s="1"/>
  <c r="T613" i="2"/>
  <c r="U613" i="2" s="1"/>
  <c r="T305" i="2"/>
  <c r="U305" i="2" s="1"/>
  <c r="T297" i="2"/>
  <c r="U297" i="2" s="1"/>
  <c r="T293" i="2"/>
  <c r="U293" i="2" s="1"/>
  <c r="T289" i="2"/>
  <c r="U289" i="2" s="1"/>
  <c r="T285" i="2"/>
  <c r="U285" i="2" s="1"/>
  <c r="T281" i="2"/>
  <c r="U281" i="2" s="1"/>
  <c r="T277" i="2"/>
  <c r="U277" i="2" s="1"/>
  <c r="T273" i="2"/>
  <c r="U273" i="2" s="1"/>
  <c r="T257" i="2"/>
  <c r="U257" i="2" s="1"/>
  <c r="T101" i="2"/>
  <c r="U101" i="2" s="1"/>
  <c r="T97" i="2"/>
  <c r="U97" i="2" s="1"/>
  <c r="T93" i="2"/>
  <c r="U93" i="2" s="1"/>
  <c r="T89" i="2"/>
  <c r="U89" i="2" s="1"/>
  <c r="T85" i="2"/>
  <c r="U85" i="2" s="1"/>
  <c r="T81" i="2"/>
  <c r="U81" i="2" s="1"/>
  <c r="T77" i="2"/>
  <c r="U77" i="2" s="1"/>
  <c r="T73" i="2"/>
  <c r="U73" i="2" s="1"/>
  <c r="T69" i="2"/>
  <c r="U69" i="2" s="1"/>
  <c r="T65" i="2"/>
  <c r="U65" i="2" s="1"/>
  <c r="T61" i="2"/>
  <c r="U61" i="2" s="1"/>
  <c r="T57" i="2"/>
  <c r="U57" i="2" s="1"/>
  <c r="T53" i="2"/>
  <c r="U53" i="2" s="1"/>
  <c r="T49" i="2"/>
  <c r="U49" i="2" s="1"/>
  <c r="T45" i="2"/>
  <c r="U45" i="2" s="1"/>
  <c r="T41" i="2"/>
  <c r="U41" i="2" s="1"/>
  <c r="T37" i="2"/>
  <c r="U37" i="2" s="1"/>
  <c r="T33" i="2"/>
  <c r="U33" i="2" s="1"/>
  <c r="T29" i="2"/>
  <c r="U29" i="2" s="1"/>
  <c r="T25" i="2"/>
  <c r="U25" i="2" s="1"/>
  <c r="T21" i="2"/>
  <c r="U21" i="2" s="1"/>
  <c r="T17" i="2"/>
  <c r="U17" i="2" s="1"/>
  <c r="T13" i="2"/>
  <c r="U13" i="2" s="1"/>
  <c r="T9" i="2"/>
  <c r="U9" i="2" s="1"/>
  <c r="T5" i="2"/>
  <c r="U5" i="2" s="1"/>
  <c r="T1348" i="2"/>
  <c r="U1348" i="2" s="1"/>
  <c r="T1344" i="2"/>
  <c r="U1344" i="2" s="1"/>
  <c r="T1320" i="2"/>
  <c r="U1320" i="2" s="1"/>
  <c r="T1316" i="2"/>
  <c r="U1316" i="2" s="1"/>
  <c r="T1312" i="2"/>
  <c r="U1312" i="2" s="1"/>
  <c r="T1304" i="2"/>
  <c r="U1304" i="2" s="1"/>
  <c r="T1300" i="2"/>
  <c r="U1300" i="2" s="1"/>
  <c r="T1296" i="2"/>
  <c r="U1296" i="2" s="1"/>
  <c r="T1288" i="2"/>
  <c r="U1288" i="2" s="1"/>
  <c r="T1276" i="2"/>
  <c r="U1276" i="2" s="1"/>
  <c r="T1272" i="2"/>
  <c r="U1272" i="2" s="1"/>
  <c r="T1268" i="2"/>
  <c r="U1268" i="2" s="1"/>
  <c r="T1264" i="2"/>
  <c r="U1264" i="2" s="1"/>
  <c r="T1260" i="2"/>
  <c r="U1260" i="2" s="1"/>
  <c r="T1256" i="2"/>
  <c r="U1256" i="2" s="1"/>
  <c r="T1244" i="2"/>
  <c r="U1244" i="2" s="1"/>
  <c r="T1240" i="2"/>
  <c r="U1240" i="2" s="1"/>
  <c r="T1236" i="2"/>
  <c r="U1236" i="2" s="1"/>
  <c r="T1232" i="2"/>
  <c r="U1232" i="2" s="1"/>
  <c r="T1228" i="2"/>
  <c r="U1228" i="2" s="1"/>
  <c r="T1224" i="2"/>
  <c r="U1224" i="2" s="1"/>
  <c r="T1212" i="2"/>
  <c r="U1212" i="2" s="1"/>
  <c r="T1208" i="2"/>
  <c r="U1208" i="2" s="1"/>
  <c r="T1204" i="2"/>
  <c r="U1204" i="2" s="1"/>
  <c r="T1200" i="2"/>
  <c r="U1200" i="2" s="1"/>
  <c r="T1196" i="2"/>
  <c r="U1196" i="2" s="1"/>
  <c r="T1192" i="2"/>
  <c r="U1192" i="2" s="1"/>
  <c r="T1180" i="2"/>
  <c r="U1180" i="2" s="1"/>
  <c r="T1176" i="2"/>
  <c r="U1176" i="2" s="1"/>
  <c r="T1172" i="2"/>
  <c r="U1172" i="2" s="1"/>
  <c r="T1168" i="2"/>
  <c r="U1168" i="2" s="1"/>
  <c r="T1164" i="2"/>
  <c r="U1164" i="2" s="1"/>
  <c r="T1160" i="2"/>
  <c r="U1160" i="2" s="1"/>
  <c r="T1148" i="2"/>
  <c r="U1148" i="2" s="1"/>
  <c r="T1144" i="2"/>
  <c r="U1144" i="2" s="1"/>
  <c r="T1140" i="2"/>
  <c r="U1140" i="2" s="1"/>
  <c r="T1136" i="2"/>
  <c r="U1136" i="2" s="1"/>
  <c r="T1132" i="2"/>
  <c r="U1132" i="2" s="1"/>
  <c r="T1128" i="2"/>
  <c r="U1128" i="2" s="1"/>
  <c r="T1116" i="2"/>
  <c r="U1116" i="2" s="1"/>
  <c r="T1112" i="2"/>
  <c r="U1112" i="2" s="1"/>
  <c r="T1108" i="2"/>
  <c r="U1108" i="2" s="1"/>
  <c r="T1104" i="2"/>
  <c r="U1104" i="2" s="1"/>
  <c r="T1100" i="2"/>
  <c r="U1100" i="2" s="1"/>
  <c r="T1096" i="2"/>
  <c r="U1096" i="2" s="1"/>
  <c r="T1076" i="2"/>
  <c r="U1076" i="2" s="1"/>
  <c r="T1072" i="2"/>
  <c r="U1072" i="2" s="1"/>
  <c r="T1068" i="2"/>
  <c r="U1068" i="2" s="1"/>
  <c r="T1064" i="2"/>
  <c r="U1064" i="2" s="1"/>
  <c r="T1060" i="2"/>
  <c r="U1060" i="2" s="1"/>
  <c r="T1056" i="2"/>
  <c r="U1056" i="2" s="1"/>
  <c r="T1052" i="2"/>
  <c r="U1052" i="2" s="1"/>
  <c r="T1048" i="2"/>
  <c r="U1048" i="2" s="1"/>
  <c r="T1044" i="2"/>
  <c r="U1044" i="2" s="1"/>
  <c r="T1040" i="2"/>
  <c r="U1040" i="2" s="1"/>
  <c r="T1012" i="2"/>
  <c r="U1012" i="2" s="1"/>
  <c r="T1008" i="2"/>
  <c r="U1008" i="2" s="1"/>
  <c r="T1004" i="2"/>
  <c r="U1004" i="2" s="1"/>
  <c r="T1000" i="2"/>
  <c r="U1000" i="2" s="1"/>
  <c r="T996" i="2"/>
  <c r="U996" i="2" s="1"/>
  <c r="T992" i="2"/>
  <c r="U992" i="2" s="1"/>
  <c r="T988" i="2"/>
  <c r="U988" i="2" s="1"/>
  <c r="T984" i="2"/>
  <c r="U984" i="2" s="1"/>
  <c r="T980" i="2"/>
  <c r="U980" i="2" s="1"/>
  <c r="T976" i="2"/>
  <c r="U976" i="2" s="1"/>
  <c r="T948" i="2"/>
  <c r="U948" i="2" s="1"/>
  <c r="T944" i="2"/>
  <c r="U944" i="2" s="1"/>
  <c r="T940" i="2"/>
  <c r="U940" i="2" s="1"/>
  <c r="T936" i="2"/>
  <c r="U936" i="2" s="1"/>
  <c r="T932" i="2"/>
  <c r="U932" i="2" s="1"/>
  <c r="T928" i="2"/>
  <c r="U928" i="2" s="1"/>
  <c r="T924" i="2"/>
  <c r="U924" i="2" s="1"/>
  <c r="T920" i="2"/>
  <c r="U920" i="2" s="1"/>
  <c r="T916" i="2"/>
  <c r="U916" i="2" s="1"/>
  <c r="T912" i="2"/>
  <c r="U912" i="2" s="1"/>
  <c r="T884" i="2"/>
  <c r="U884" i="2" s="1"/>
  <c r="T880" i="2"/>
  <c r="U880" i="2" s="1"/>
  <c r="T876" i="2"/>
  <c r="U876" i="2" s="1"/>
  <c r="T872" i="2"/>
  <c r="U872" i="2" s="1"/>
  <c r="T868" i="2"/>
  <c r="U868" i="2" s="1"/>
  <c r="T864" i="2"/>
  <c r="U864" i="2" s="1"/>
  <c r="T860" i="2"/>
  <c r="U860" i="2" s="1"/>
  <c r="T856" i="2"/>
  <c r="U856" i="2" s="1"/>
  <c r="T755" i="2"/>
  <c r="U755" i="2" s="1"/>
  <c r="T751" i="2"/>
  <c r="U751" i="2" s="1"/>
  <c r="T747" i="2"/>
  <c r="U747" i="2" s="1"/>
  <c r="T743" i="2"/>
  <c r="U743" i="2" s="1"/>
  <c r="T739" i="2"/>
  <c r="U739" i="2" s="1"/>
  <c r="T735" i="2"/>
  <c r="U735" i="2" s="1"/>
  <c r="T731" i="2"/>
  <c r="U731" i="2" s="1"/>
  <c r="T727" i="2"/>
  <c r="U727" i="2" s="1"/>
  <c r="T715" i="2"/>
  <c r="U715" i="2" s="1"/>
  <c r="T711" i="2"/>
  <c r="U711" i="2" s="1"/>
  <c r="T707" i="2"/>
  <c r="U707" i="2" s="1"/>
  <c r="T703" i="2"/>
  <c r="U703" i="2" s="1"/>
  <c r="T699" i="2"/>
  <c r="U699" i="2" s="1"/>
  <c r="T695" i="2"/>
  <c r="U695" i="2" s="1"/>
  <c r="T691" i="2"/>
  <c r="U691" i="2" s="1"/>
  <c r="T687" i="2"/>
  <c r="U687" i="2" s="1"/>
  <c r="T683" i="2"/>
  <c r="U683" i="2" s="1"/>
  <c r="T679" i="2"/>
  <c r="U679" i="2" s="1"/>
  <c r="T627" i="2"/>
  <c r="U627" i="2" s="1"/>
  <c r="T623" i="2"/>
  <c r="U623" i="2" s="1"/>
  <c r="T619" i="2"/>
  <c r="U619" i="2" s="1"/>
  <c r="T615" i="2"/>
  <c r="U615" i="2" s="1"/>
  <c r="T271" i="2"/>
  <c r="U271" i="2" s="1"/>
  <c r="T267" i="2"/>
  <c r="U267" i="2" s="1"/>
  <c r="T263" i="2"/>
  <c r="U263" i="2" s="1"/>
  <c r="T259" i="2"/>
  <c r="U259" i="2" s="1"/>
  <c r="T255" i="2"/>
  <c r="U255" i="2" s="1"/>
  <c r="T231" i="2"/>
  <c r="U231" i="2" s="1"/>
  <c r="T227" i="2"/>
  <c r="U227" i="2" s="1"/>
  <c r="T223" i="2"/>
  <c r="U223" i="2" s="1"/>
  <c r="T219" i="2"/>
  <c r="U219" i="2" s="1"/>
  <c r="T203" i="2"/>
  <c r="U203" i="2" s="1"/>
  <c r="T191" i="2"/>
  <c r="U191" i="2" s="1"/>
  <c r="T187" i="2"/>
  <c r="U187" i="2" s="1"/>
  <c r="T183" i="2"/>
  <c r="U183" i="2" s="1"/>
  <c r="T179" i="2"/>
  <c r="U179" i="2" s="1"/>
  <c r="T175" i="2"/>
  <c r="U175" i="2" s="1"/>
  <c r="T171" i="2"/>
  <c r="U171" i="2" s="1"/>
  <c r="T167" i="2"/>
  <c r="U167" i="2" s="1"/>
  <c r="T127" i="2"/>
  <c r="U127" i="2" s="1"/>
  <c r="T123" i="2"/>
  <c r="U123" i="2" s="1"/>
  <c r="T119" i="2"/>
  <c r="U119" i="2" s="1"/>
  <c r="T115" i="2"/>
  <c r="U115" i="2" s="1"/>
  <c r="T111" i="2"/>
  <c r="U111" i="2" s="1"/>
  <c r="T107" i="2"/>
  <c r="U107" i="2" s="1"/>
  <c r="T103" i="2"/>
  <c r="U103" i="2" s="1"/>
  <c r="T19" i="2"/>
  <c r="U19" i="2" s="1"/>
  <c r="T15" i="2"/>
  <c r="U15" i="2" s="1"/>
  <c r="T11" i="2"/>
  <c r="U11" i="2" s="1"/>
  <c r="T7" i="2"/>
  <c r="U7" i="2" s="1"/>
  <c r="T3" i="2"/>
  <c r="U3" i="2" s="1"/>
  <c r="T1178" i="2"/>
  <c r="U1178" i="2" s="1"/>
  <c r="T1162" i="2"/>
  <c r="U1162" i="2" s="1"/>
  <c r="T1146" i="2"/>
  <c r="U1146" i="2" s="1"/>
  <c r="T850" i="2"/>
  <c r="U850" i="2" s="1"/>
  <c r="T842" i="2"/>
  <c r="U842" i="2" s="1"/>
  <c r="T834" i="2"/>
  <c r="U834" i="2" s="1"/>
  <c r="T826" i="2"/>
  <c r="U826" i="2" s="1"/>
  <c r="T818" i="2"/>
  <c r="U818" i="2" s="1"/>
  <c r="T302" i="2"/>
  <c r="U302" i="2" s="1"/>
  <c r="T298" i="2"/>
  <c r="U298" i="2" s="1"/>
  <c r="T290" i="2"/>
  <c r="U290" i="2" s="1"/>
  <c r="T282" i="2"/>
  <c r="U282" i="2" s="1"/>
  <c r="T274" i="2"/>
  <c r="U274" i="2" s="1"/>
  <c r="T266" i="2"/>
  <c r="U266" i="2" s="1"/>
  <c r="T250" i="2"/>
  <c r="U250" i="2" s="1"/>
  <c r="T234" i="2"/>
  <c r="U234" i="2" s="1"/>
  <c r="T222" i="2"/>
  <c r="U222" i="2" s="1"/>
  <c r="T218" i="2"/>
  <c r="U218" i="2" s="1"/>
  <c r="T210" i="2"/>
  <c r="U210" i="2" s="1"/>
  <c r="T1261" i="2"/>
  <c r="U1261" i="2" s="1"/>
  <c r="T1257" i="2"/>
  <c r="U1257" i="2" s="1"/>
  <c r="T1253" i="2"/>
  <c r="U1253" i="2" s="1"/>
  <c r="T1249" i="2"/>
  <c r="U1249" i="2" s="1"/>
  <c r="T1245" i="2"/>
  <c r="U1245" i="2" s="1"/>
  <c r="T1241" i="2"/>
  <c r="U1241" i="2" s="1"/>
  <c r="T1237" i="2"/>
  <c r="U1237" i="2" s="1"/>
  <c r="T1233" i="2"/>
  <c r="U1233" i="2" s="1"/>
  <c r="T1229" i="2"/>
  <c r="U1229" i="2" s="1"/>
  <c r="T1225" i="2"/>
  <c r="U1225" i="2" s="1"/>
  <c r="T1221" i="2"/>
  <c r="U1221" i="2" s="1"/>
  <c r="T1217" i="2"/>
  <c r="U1217" i="2" s="1"/>
  <c r="T1213" i="2"/>
  <c r="U1213" i="2" s="1"/>
  <c r="T1209" i="2"/>
  <c r="U1209" i="2" s="1"/>
  <c r="T1205" i="2"/>
  <c r="U1205" i="2" s="1"/>
  <c r="T1201" i="2"/>
  <c r="U1201" i="2" s="1"/>
  <c r="T1197" i="2"/>
  <c r="U1197" i="2" s="1"/>
  <c r="T1193" i="2"/>
  <c r="U1193" i="2" s="1"/>
  <c r="T1189" i="2"/>
  <c r="U1189" i="2" s="1"/>
  <c r="T1185" i="2"/>
  <c r="U1185" i="2" s="1"/>
  <c r="T1181" i="2"/>
  <c r="U1181" i="2" s="1"/>
  <c r="T1177" i="2"/>
  <c r="U1177" i="2" s="1"/>
  <c r="T1173" i="2"/>
  <c r="U1173" i="2" s="1"/>
  <c r="T1169" i="2"/>
  <c r="U1169" i="2" s="1"/>
  <c r="T1165" i="2"/>
  <c r="U1165" i="2" s="1"/>
  <c r="T1161" i="2"/>
  <c r="U1161" i="2" s="1"/>
  <c r="T1157" i="2"/>
  <c r="U1157" i="2" s="1"/>
  <c r="T1153" i="2"/>
  <c r="U1153" i="2" s="1"/>
  <c r="T1149" i="2"/>
  <c r="U1149" i="2" s="1"/>
  <c r="T1145" i="2"/>
  <c r="U1145" i="2" s="1"/>
  <c r="T1141" i="2"/>
  <c r="U1141" i="2" s="1"/>
  <c r="T1137" i="2"/>
  <c r="U1137" i="2" s="1"/>
  <c r="T1133" i="2"/>
  <c r="U1133" i="2" s="1"/>
  <c r="T1129" i="2"/>
  <c r="U1129" i="2" s="1"/>
  <c r="T1125" i="2"/>
  <c r="U1125" i="2" s="1"/>
  <c r="T1121" i="2"/>
  <c r="U1121" i="2" s="1"/>
  <c r="T1101" i="2"/>
  <c r="U1101" i="2" s="1"/>
  <c r="T1097" i="2"/>
  <c r="U1097" i="2" s="1"/>
  <c r="T1093" i="2"/>
  <c r="U1093" i="2" s="1"/>
  <c r="T1089" i="2"/>
  <c r="U1089" i="2" s="1"/>
  <c r="T1085" i="2"/>
  <c r="U1085" i="2" s="1"/>
  <c r="T1081" i="2"/>
  <c r="U1081" i="2" s="1"/>
  <c r="T1077" i="2"/>
  <c r="U1077" i="2" s="1"/>
  <c r="T1073" i="2"/>
  <c r="U1073" i="2" s="1"/>
  <c r="T1069" i="2"/>
  <c r="U1069" i="2" s="1"/>
  <c r="T1065" i="2"/>
  <c r="U1065" i="2" s="1"/>
  <c r="T1061" i="2"/>
  <c r="U1061" i="2" s="1"/>
  <c r="T1057" i="2"/>
  <c r="U1057" i="2" s="1"/>
  <c r="T1053" i="2"/>
  <c r="U1053" i="2" s="1"/>
  <c r="T1049" i="2"/>
  <c r="U1049" i="2" s="1"/>
  <c r="T1045" i="2"/>
  <c r="U1045" i="2" s="1"/>
  <c r="T1041" i="2"/>
  <c r="U1041" i="2" s="1"/>
  <c r="T1037" i="2"/>
  <c r="U1037" i="2" s="1"/>
  <c r="T1033" i="2"/>
  <c r="U1033" i="2" s="1"/>
  <c r="T1029" i="2"/>
  <c r="U1029" i="2" s="1"/>
  <c r="T1025" i="2"/>
  <c r="U1025" i="2" s="1"/>
  <c r="T1021" i="2"/>
  <c r="U1021" i="2" s="1"/>
  <c r="T1017" i="2"/>
  <c r="U1017" i="2" s="1"/>
  <c r="T917" i="2"/>
  <c r="U917" i="2" s="1"/>
  <c r="T913" i="2"/>
  <c r="U913" i="2" s="1"/>
  <c r="T909" i="2"/>
  <c r="U909" i="2" s="1"/>
  <c r="T905" i="2"/>
  <c r="U905" i="2" s="1"/>
  <c r="T901" i="2"/>
  <c r="U901" i="2" s="1"/>
  <c r="T897" i="2"/>
  <c r="U897" i="2" s="1"/>
  <c r="T893" i="2"/>
  <c r="U893" i="2" s="1"/>
  <c r="T889" i="2"/>
  <c r="U889" i="2" s="1"/>
  <c r="T885" i="2"/>
  <c r="U885" i="2" s="1"/>
  <c r="T881" i="2"/>
  <c r="U881" i="2" s="1"/>
  <c r="T877" i="2"/>
  <c r="U877" i="2" s="1"/>
  <c r="T873" i="2"/>
  <c r="U873" i="2" s="1"/>
  <c r="T869" i="2"/>
  <c r="U869" i="2" s="1"/>
  <c r="T865" i="2"/>
  <c r="U865" i="2" s="1"/>
  <c r="T861" i="2"/>
  <c r="U861" i="2" s="1"/>
  <c r="T857" i="2"/>
  <c r="U857" i="2" s="1"/>
  <c r="T309" i="2"/>
  <c r="U309" i="2" s="1"/>
  <c r="T722" i="2"/>
  <c r="U722" i="2" s="1"/>
  <c r="T714" i="2"/>
  <c r="U714" i="2" s="1"/>
  <c r="T706" i="2"/>
  <c r="U706" i="2" s="1"/>
  <c r="T698" i="2"/>
  <c r="U698" i="2" s="1"/>
  <c r="T690" i="2"/>
  <c r="U690" i="2" s="1"/>
  <c r="T318" i="2"/>
  <c r="U318" i="2" s="1"/>
  <c r="T98" i="2"/>
  <c r="U98" i="2" s="1"/>
  <c r="T90" i="2"/>
  <c r="U90" i="2" s="1"/>
  <c r="T86" i="2"/>
  <c r="U86" i="2" s="1"/>
  <c r="T78" i="2"/>
  <c r="U78" i="2" s="1"/>
  <c r="T74" i="2"/>
  <c r="U74" i="2" s="1"/>
  <c r="T70" i="2"/>
  <c r="U70" i="2" s="1"/>
  <c r="T62" i="2"/>
  <c r="U62" i="2" s="1"/>
  <c r="T58" i="2"/>
  <c r="U58" i="2" s="1"/>
  <c r="T54" i="2"/>
  <c r="U54" i="2" s="1"/>
  <c r="T50" i="2"/>
  <c r="U50" i="2" s="1"/>
  <c r="T46" i="2"/>
  <c r="U46" i="2" s="1"/>
  <c r="T42" i="2"/>
  <c r="U42" i="2" s="1"/>
  <c r="T38" i="2"/>
  <c r="U38" i="2" s="1"/>
  <c r="T34" i="2"/>
  <c r="U34" i="2" s="1"/>
  <c r="T30" i="2"/>
  <c r="U30" i="2" s="1"/>
  <c r="T18" i="2"/>
  <c r="U18" i="2" s="1"/>
  <c r="T10" i="2"/>
  <c r="U10" i="2" s="1"/>
  <c r="T6" i="2"/>
  <c r="U6" i="2" s="1"/>
  <c r="T1321" i="2"/>
  <c r="U1321" i="2" s="1"/>
  <c r="T1317" i="2"/>
  <c r="U1317" i="2" s="1"/>
  <c r="T1313" i="2"/>
  <c r="U1313" i="2" s="1"/>
  <c r="T1309" i="2"/>
  <c r="U1309" i="2" s="1"/>
  <c r="T1305" i="2"/>
  <c r="U1305" i="2" s="1"/>
  <c r="T1301" i="2"/>
  <c r="U1301" i="2" s="1"/>
  <c r="T1297" i="2"/>
  <c r="U1297" i="2" s="1"/>
  <c r="T1293" i="2"/>
  <c r="U1293" i="2" s="1"/>
  <c r="T1289" i="2"/>
  <c r="U1289" i="2" s="1"/>
  <c r="T1285" i="2"/>
  <c r="U1285" i="2" s="1"/>
  <c r="T1281" i="2"/>
  <c r="U1281" i="2" s="1"/>
  <c r="T1277" i="2"/>
  <c r="U1277" i="2" s="1"/>
  <c r="T1273" i="2"/>
  <c r="U1273" i="2" s="1"/>
  <c r="T1269" i="2"/>
  <c r="U1269" i="2" s="1"/>
  <c r="T1265" i="2"/>
  <c r="U1265" i="2" s="1"/>
  <c r="T853" i="2"/>
  <c r="U853" i="2" s="1"/>
  <c r="T849" i="2"/>
  <c r="U849" i="2" s="1"/>
  <c r="T845" i="2"/>
  <c r="U845" i="2" s="1"/>
  <c r="T841" i="2"/>
  <c r="U841" i="2" s="1"/>
  <c r="T837" i="2"/>
  <c r="U837" i="2" s="1"/>
  <c r="T833" i="2"/>
  <c r="U833" i="2" s="1"/>
  <c r="T829" i="2"/>
  <c r="U829" i="2" s="1"/>
  <c r="T825" i="2"/>
  <c r="U825" i="2" s="1"/>
  <c r="T497" i="2"/>
  <c r="U497" i="2" s="1"/>
  <c r="T493" i="2"/>
  <c r="U493" i="2" s="1"/>
  <c r="T489" i="2"/>
  <c r="U489" i="2" s="1"/>
  <c r="T485" i="2"/>
  <c r="U485" i="2" s="1"/>
  <c r="T465" i="2"/>
  <c r="U465" i="2" s="1"/>
  <c r="T461" i="2"/>
  <c r="U461" i="2" s="1"/>
  <c r="T457" i="2"/>
  <c r="U457" i="2" s="1"/>
  <c r="T453" i="2"/>
  <c r="U453" i="2" s="1"/>
  <c r="T449" i="2"/>
  <c r="U449" i="2" s="1"/>
  <c r="T445" i="2"/>
  <c r="U445" i="2" s="1"/>
  <c r="T441" i="2"/>
  <c r="U441" i="2" s="1"/>
  <c r="T437" i="2"/>
  <c r="U437" i="2" s="1"/>
  <c r="T433" i="2"/>
  <c r="U433" i="2" s="1"/>
  <c r="T429" i="2"/>
  <c r="U429" i="2" s="1"/>
  <c r="T409" i="2"/>
  <c r="U409" i="2" s="1"/>
  <c r="T405" i="2"/>
  <c r="U405" i="2" s="1"/>
  <c r="T401" i="2"/>
  <c r="U401" i="2" s="1"/>
  <c r="T397" i="2"/>
  <c r="U397" i="2" s="1"/>
  <c r="T393" i="2"/>
  <c r="U393" i="2" s="1"/>
  <c r="T389" i="2"/>
  <c r="U389" i="2" s="1"/>
  <c r="T349" i="2"/>
  <c r="U349" i="2" s="1"/>
  <c r="T345" i="2"/>
  <c r="U345" i="2" s="1"/>
  <c r="T341" i="2"/>
  <c r="U341" i="2" s="1"/>
  <c r="T337" i="2"/>
  <c r="U337" i="2" s="1"/>
  <c r="T333" i="2"/>
  <c r="U333" i="2" s="1"/>
  <c r="T329" i="2"/>
  <c r="U329" i="2" s="1"/>
  <c r="T325" i="2"/>
  <c r="U325" i="2" s="1"/>
  <c r="T321" i="2"/>
  <c r="U321" i="2" s="1"/>
  <c r="T253" i="2"/>
  <c r="U253" i="2" s="1"/>
  <c r="T249" i="2"/>
  <c r="U249" i="2" s="1"/>
  <c r="T245" i="2"/>
  <c r="U245" i="2" s="1"/>
  <c r="T241" i="2"/>
  <c r="U241" i="2" s="1"/>
  <c r="T229" i="2"/>
  <c r="U229" i="2" s="1"/>
  <c r="T225" i="2"/>
  <c r="U225" i="2" s="1"/>
  <c r="T221" i="2"/>
  <c r="U221" i="2" s="1"/>
  <c r="T217" i="2"/>
  <c r="U217" i="2" s="1"/>
  <c r="T213" i="2"/>
  <c r="U213" i="2" s="1"/>
  <c r="T209" i="2"/>
  <c r="U209" i="2" s="1"/>
  <c r="T197" i="2"/>
  <c r="U197" i="2" s="1"/>
  <c r="T181" i="2"/>
  <c r="U181" i="2" s="1"/>
  <c r="T177" i="2"/>
  <c r="U177" i="2" s="1"/>
  <c r="T173" i="2"/>
  <c r="U173" i="2" s="1"/>
  <c r="T169" i="2"/>
  <c r="U169" i="2" s="1"/>
  <c r="T165" i="2"/>
  <c r="U165" i="2" s="1"/>
  <c r="T161" i="2"/>
  <c r="U161" i="2" s="1"/>
  <c r="T157" i="2"/>
  <c r="U157" i="2" s="1"/>
  <c r="T153" i="2"/>
  <c r="U153" i="2" s="1"/>
  <c r="T149" i="2"/>
  <c r="U149" i="2" s="1"/>
  <c r="T145" i="2"/>
  <c r="U145" i="2" s="1"/>
  <c r="T141" i="2"/>
  <c r="U141" i="2" s="1"/>
  <c r="T137" i="2"/>
  <c r="U137" i="2" s="1"/>
  <c r="T133" i="2"/>
  <c r="U133" i="2" s="1"/>
  <c r="T129" i="2"/>
  <c r="U129" i="2" s="1"/>
  <c r="T125" i="2"/>
  <c r="U125" i="2" s="1"/>
  <c r="T121" i="2"/>
  <c r="U121" i="2" s="1"/>
  <c r="T117" i="2"/>
  <c r="U117" i="2" s="1"/>
  <c r="T105" i="2"/>
  <c r="U105" i="2" s="1"/>
  <c r="T1155" i="2"/>
  <c r="U1155" i="2" s="1"/>
  <c r="T1151" i="2"/>
  <c r="U1151" i="2" s="1"/>
  <c r="T1147" i="2"/>
  <c r="U1147" i="2" s="1"/>
  <c r="T1143" i="2"/>
  <c r="U1143" i="2" s="1"/>
  <c r="T1139" i="2"/>
  <c r="U1139" i="2" s="1"/>
  <c r="T1135" i="2"/>
  <c r="U1135" i="2" s="1"/>
  <c r="T1123" i="2"/>
  <c r="U1123" i="2" s="1"/>
  <c r="T1119" i="2"/>
  <c r="U1119" i="2" s="1"/>
  <c r="T603" i="2"/>
  <c r="U603" i="2" s="1"/>
  <c r="T599" i="2"/>
  <c r="U599" i="2" s="1"/>
  <c r="T275" i="2"/>
  <c r="U275" i="2" s="1"/>
  <c r="T260" i="2"/>
  <c r="U260" i="2" s="1"/>
  <c r="T1251" i="2"/>
  <c r="U1251" i="2" s="1"/>
  <c r="T1247" i="2"/>
  <c r="U1247" i="2" s="1"/>
  <c r="T1243" i="2"/>
  <c r="U1243" i="2" s="1"/>
  <c r="T1239" i="2"/>
  <c r="U1239" i="2" s="1"/>
  <c r="T1235" i="2"/>
  <c r="U1235" i="2" s="1"/>
  <c r="T1231" i="2"/>
  <c r="U1231" i="2" s="1"/>
  <c r="T1219" i="2"/>
  <c r="U1219" i="2" s="1"/>
  <c r="T1215" i="2"/>
  <c r="U1215" i="2" s="1"/>
  <c r="T1211" i="2"/>
  <c r="U1211" i="2" s="1"/>
  <c r="T1207" i="2"/>
  <c r="U1207" i="2" s="1"/>
  <c r="T1203" i="2"/>
  <c r="U1203" i="2" s="1"/>
  <c r="T1199" i="2"/>
  <c r="U1199" i="2" s="1"/>
  <c r="T1187" i="2"/>
  <c r="U1187" i="2" s="1"/>
  <c r="T1183" i="2"/>
  <c r="U1183" i="2" s="1"/>
  <c r="T819" i="2"/>
  <c r="U819" i="2" s="1"/>
  <c r="T815" i="2"/>
  <c r="U815" i="2" s="1"/>
  <c r="T811" i="2"/>
  <c r="U811" i="2" s="1"/>
  <c r="T807" i="2"/>
  <c r="U807" i="2" s="1"/>
  <c r="T803" i="2"/>
  <c r="U803" i="2" s="1"/>
  <c r="T799" i="2"/>
  <c r="U799" i="2" s="1"/>
  <c r="T795" i="2"/>
  <c r="U795" i="2" s="1"/>
  <c r="T791" i="2"/>
  <c r="U791" i="2" s="1"/>
  <c r="T779" i="2"/>
  <c r="U779" i="2" s="1"/>
  <c r="T775" i="2"/>
  <c r="U775" i="2" s="1"/>
  <c r="T771" i="2"/>
  <c r="U771" i="2" s="1"/>
  <c r="T767" i="2"/>
  <c r="U767" i="2" s="1"/>
  <c r="T763" i="2"/>
  <c r="U763" i="2" s="1"/>
  <c r="T759" i="2"/>
  <c r="U759" i="2" s="1"/>
  <c r="T607" i="2"/>
  <c r="U607" i="2" s="1"/>
  <c r="T555" i="2"/>
  <c r="U555" i="2" s="1"/>
  <c r="T483" i="2"/>
  <c r="U483" i="2" s="1"/>
  <c r="T479" i="2"/>
  <c r="U479" i="2" s="1"/>
  <c r="T475" i="2"/>
  <c r="U475" i="2" s="1"/>
  <c r="T471" i="2"/>
  <c r="U471" i="2" s="1"/>
  <c r="T247" i="2"/>
  <c r="U247" i="2" s="1"/>
  <c r="T243" i="2"/>
  <c r="U243" i="2" s="1"/>
  <c r="T239" i="2"/>
  <c r="U239" i="2" s="1"/>
  <c r="T235" i="2"/>
  <c r="U235" i="2" s="1"/>
  <c r="T199" i="2"/>
  <c r="U199" i="2" s="1"/>
  <c r="T83" i="2"/>
  <c r="U83" i="2" s="1"/>
  <c r="T79" i="2"/>
  <c r="U79" i="2" s="1"/>
  <c r="T75" i="2"/>
  <c r="U75" i="2" s="1"/>
  <c r="T71" i="2"/>
  <c r="U71" i="2" s="1"/>
  <c r="T67" i="2"/>
  <c r="U67" i="2" s="1"/>
  <c r="T63" i="2"/>
  <c r="U63" i="2" s="1"/>
  <c r="T59" i="2"/>
  <c r="U59" i="2" s="1"/>
  <c r="T55" i="2"/>
  <c r="U55" i="2" s="1"/>
  <c r="T51" i="2"/>
  <c r="U51" i="2" s="1"/>
  <c r="T47" i="2"/>
  <c r="U47" i="2" s="1"/>
  <c r="T43" i="2"/>
  <c r="U43" i="2" s="1"/>
  <c r="T39" i="2"/>
  <c r="U39" i="2" s="1"/>
  <c r="T35" i="2"/>
  <c r="U35" i="2" s="1"/>
  <c r="T31" i="2"/>
  <c r="U31" i="2" s="1"/>
  <c r="T27" i="2"/>
  <c r="U27" i="2" s="1"/>
  <c r="T23" i="2"/>
  <c r="U23" i="2" s="1"/>
  <c r="T556" i="2"/>
  <c r="U556" i="2" s="1"/>
  <c r="T468" i="2"/>
  <c r="U468" i="2" s="1"/>
  <c r="T352" i="2"/>
  <c r="U352" i="2" s="1"/>
  <c r="T200" i="2"/>
  <c r="U200" i="2" s="1"/>
  <c r="T1322" i="2"/>
  <c r="U1322" i="2" s="1"/>
  <c r="T1318" i="2"/>
  <c r="U1318" i="2" s="1"/>
  <c r="T1314" i="2"/>
  <c r="U1314" i="2" s="1"/>
  <c r="T1310" i="2"/>
  <c r="U1310" i="2" s="1"/>
  <c r="T1290" i="2"/>
  <c r="U1290" i="2" s="1"/>
  <c r="T1090" i="2"/>
  <c r="U1090" i="2" s="1"/>
  <c r="T1082" i="2"/>
  <c r="U1082" i="2" s="1"/>
  <c r="T1074" i="2"/>
  <c r="U1074" i="2" s="1"/>
  <c r="T1042" i="2"/>
  <c r="U1042" i="2" s="1"/>
  <c r="T1034" i="2"/>
  <c r="U1034" i="2" s="1"/>
  <c r="T1026" i="2"/>
  <c r="U1026" i="2" s="1"/>
  <c r="T1018" i="2"/>
  <c r="U1018" i="2" s="1"/>
  <c r="T1010" i="2"/>
  <c r="U1010" i="2" s="1"/>
  <c r="T670" i="2"/>
  <c r="U670" i="2" s="1"/>
  <c r="T666" i="2"/>
  <c r="U666" i="2" s="1"/>
  <c r="T610" i="2"/>
  <c r="U610" i="2" s="1"/>
  <c r="T590" i="2"/>
  <c r="U590" i="2" s="1"/>
  <c r="T582" i="2"/>
  <c r="U582" i="2" s="1"/>
  <c r="T566" i="2"/>
  <c r="U566" i="2" s="1"/>
  <c r="T558" i="2"/>
  <c r="U558" i="2" s="1"/>
  <c r="T494" i="2"/>
  <c r="U494" i="2" s="1"/>
  <c r="T486" i="2"/>
  <c r="U486" i="2" s="1"/>
  <c r="T386" i="2"/>
  <c r="U386" i="2" s="1"/>
  <c r="T338" i="2"/>
  <c r="U338" i="2" s="1"/>
  <c r="T278" i="2"/>
  <c r="U278" i="2" s="1"/>
  <c r="T206" i="2"/>
  <c r="U206" i="2" s="1"/>
  <c r="T202" i="2"/>
  <c r="U202" i="2" s="1"/>
  <c r="T194" i="2"/>
  <c r="U194" i="2" s="1"/>
  <c r="T190" i="2"/>
  <c r="U190" i="2" s="1"/>
  <c r="T174" i="2"/>
  <c r="U174" i="2" s="1"/>
  <c r="T170" i="2"/>
  <c r="U170" i="2" s="1"/>
  <c r="T166" i="2"/>
  <c r="U166" i="2" s="1"/>
  <c r="T158" i="2"/>
  <c r="U158" i="2" s="1"/>
  <c r="T154" i="2"/>
  <c r="U154" i="2" s="1"/>
  <c r="T150" i="2"/>
  <c r="U150" i="2" s="1"/>
  <c r="T142" i="2"/>
  <c r="U142" i="2" s="1"/>
  <c r="T138" i="2"/>
  <c r="U138" i="2" s="1"/>
  <c r="T134" i="2"/>
  <c r="U134" i="2" s="1"/>
  <c r="T130" i="2"/>
  <c r="U130" i="2" s="1"/>
  <c r="T126" i="2"/>
  <c r="U126" i="2" s="1"/>
  <c r="T122" i="2"/>
  <c r="U122" i="2" s="1"/>
  <c r="T118" i="2"/>
  <c r="U118" i="2" s="1"/>
  <c r="T110" i="2"/>
  <c r="U110" i="2" s="1"/>
  <c r="T22" i="2"/>
  <c r="U22" i="2" s="1"/>
  <c r="T1525" i="2"/>
  <c r="U1525" i="2" s="1"/>
  <c r="T1521" i="2"/>
  <c r="U1521" i="2" s="1"/>
  <c r="T1517" i="2"/>
  <c r="U1517" i="2" s="1"/>
  <c r="T1513" i="2"/>
  <c r="U1513" i="2" s="1"/>
  <c r="T1509" i="2"/>
  <c r="U1509" i="2" s="1"/>
  <c r="T1505" i="2"/>
  <c r="U1505" i="2" s="1"/>
  <c r="T1501" i="2"/>
  <c r="U1501" i="2" s="1"/>
  <c r="T1497" i="2"/>
  <c r="U1497" i="2" s="1"/>
  <c r="T1493" i="2"/>
  <c r="U1493" i="2" s="1"/>
  <c r="T1489" i="2"/>
  <c r="U1489" i="2" s="1"/>
  <c r="T1485" i="2"/>
  <c r="U1485" i="2" s="1"/>
  <c r="T1481" i="2"/>
  <c r="U1481" i="2" s="1"/>
  <c r="T1477" i="2"/>
  <c r="U1477" i="2" s="1"/>
  <c r="T1473" i="2"/>
  <c r="U1473" i="2" s="1"/>
  <c r="T1469" i="2"/>
  <c r="U1469" i="2" s="1"/>
  <c r="T1465" i="2"/>
  <c r="U1465" i="2" s="1"/>
  <c r="T1461" i="2"/>
  <c r="U1461" i="2" s="1"/>
  <c r="T1457" i="2"/>
  <c r="U1457" i="2" s="1"/>
  <c r="T1453" i="2"/>
  <c r="U1453" i="2" s="1"/>
  <c r="T1449" i="2"/>
  <c r="U1449" i="2" s="1"/>
  <c r="T1445" i="2"/>
  <c r="U1445" i="2" s="1"/>
  <c r="T1441" i="2"/>
  <c r="U1441" i="2" s="1"/>
  <c r="T1437" i="2"/>
  <c r="U1437" i="2" s="1"/>
  <c r="T1433" i="2"/>
  <c r="U1433" i="2" s="1"/>
  <c r="T1429" i="2"/>
  <c r="U1429" i="2" s="1"/>
  <c r="T1425" i="2"/>
  <c r="U1425" i="2" s="1"/>
  <c r="T1421" i="2"/>
  <c r="U1421" i="2" s="1"/>
  <c r="T1417" i="2"/>
  <c r="U1417" i="2" s="1"/>
  <c r="T1413" i="2"/>
  <c r="U1413" i="2" s="1"/>
  <c r="T1409" i="2"/>
  <c r="U1409" i="2" s="1"/>
  <c r="T1405" i="2"/>
  <c r="U1405" i="2" s="1"/>
  <c r="T1401" i="2"/>
  <c r="U1401" i="2" s="1"/>
  <c r="T1397" i="2"/>
  <c r="U1397" i="2" s="1"/>
  <c r="T1393" i="2"/>
  <c r="U1393" i="2" s="1"/>
  <c r="T1389" i="2"/>
  <c r="U1389" i="2" s="1"/>
  <c r="T1385" i="2"/>
  <c r="U1385" i="2" s="1"/>
  <c r="T1381" i="2"/>
  <c r="U1381" i="2" s="1"/>
  <c r="T1377" i="2"/>
  <c r="U1377" i="2" s="1"/>
  <c r="T1373" i="2"/>
  <c r="U1373" i="2" s="1"/>
  <c r="T1369" i="2"/>
  <c r="U1369" i="2" s="1"/>
  <c r="T1365" i="2"/>
  <c r="U1365" i="2" s="1"/>
  <c r="T1361" i="2"/>
  <c r="U1361" i="2" s="1"/>
  <c r="T1357" i="2"/>
  <c r="U1357" i="2" s="1"/>
  <c r="T1353" i="2"/>
  <c r="U1353" i="2" s="1"/>
  <c r="T1349" i="2"/>
  <c r="U1349" i="2" s="1"/>
  <c r="T1345" i="2"/>
  <c r="U1345" i="2" s="1"/>
  <c r="T1341" i="2"/>
  <c r="U1341" i="2" s="1"/>
  <c r="T1337" i="2"/>
  <c r="U1337" i="2" s="1"/>
  <c r="T1333" i="2"/>
  <c r="U1333" i="2" s="1"/>
  <c r="T1329" i="2"/>
  <c r="U1329" i="2" s="1"/>
  <c r="T1325" i="2"/>
  <c r="U1325" i="2" s="1"/>
  <c r="T1117" i="2"/>
  <c r="U1117" i="2" s="1"/>
  <c r="T1113" i="2"/>
  <c r="U1113" i="2" s="1"/>
  <c r="T1109" i="2"/>
  <c r="U1109" i="2" s="1"/>
  <c r="T1105" i="2"/>
  <c r="U1105" i="2" s="1"/>
  <c r="T725" i="2"/>
  <c r="U725" i="2" s="1"/>
  <c r="T721" i="2"/>
  <c r="U721" i="2" s="1"/>
  <c r="T717" i="2"/>
  <c r="U717" i="2" s="1"/>
  <c r="T713" i="2"/>
  <c r="U713" i="2" s="1"/>
  <c r="T709" i="2"/>
  <c r="U709" i="2" s="1"/>
  <c r="T705" i="2"/>
  <c r="U705" i="2" s="1"/>
  <c r="T701" i="2"/>
  <c r="U701" i="2" s="1"/>
  <c r="T697" i="2"/>
  <c r="U697" i="2" s="1"/>
  <c r="T693" i="2"/>
  <c r="U693" i="2" s="1"/>
  <c r="T689" i="2"/>
  <c r="U689" i="2" s="1"/>
  <c r="T685" i="2"/>
  <c r="U685" i="2" s="1"/>
  <c r="T681" i="2"/>
  <c r="U681" i="2" s="1"/>
  <c r="T677" i="2"/>
  <c r="U677" i="2" s="1"/>
  <c r="T513" i="2"/>
  <c r="U513" i="2" s="1"/>
  <c r="T509" i="2"/>
  <c r="U509" i="2" s="1"/>
  <c r="T505" i="2"/>
  <c r="U505" i="2" s="1"/>
  <c r="T501" i="2"/>
  <c r="U501" i="2" s="1"/>
  <c r="T385" i="2"/>
  <c r="U385" i="2" s="1"/>
  <c r="T381" i="2"/>
  <c r="U381" i="2" s="1"/>
  <c r="T377" i="2"/>
  <c r="U377" i="2" s="1"/>
  <c r="T373" i="2"/>
  <c r="U373" i="2" s="1"/>
  <c r="T205" i="2"/>
  <c r="U205" i="2" s="1"/>
  <c r="T193" i="2"/>
  <c r="U193" i="2" s="1"/>
  <c r="T532" i="2"/>
  <c r="U532" i="2" s="1"/>
  <c r="T528" i="2"/>
  <c r="U528" i="2" s="1"/>
  <c r="T460" i="2"/>
  <c r="U460" i="2" s="1"/>
  <c r="T440" i="2"/>
  <c r="U440" i="2" s="1"/>
  <c r="T432" i="2"/>
  <c r="U432" i="2" s="1"/>
  <c r="T428" i="2"/>
  <c r="U428" i="2" s="1"/>
  <c r="T392" i="2"/>
  <c r="U392" i="2" s="1"/>
  <c r="T320" i="2"/>
  <c r="U320" i="2" s="1"/>
  <c r="T224" i="2"/>
  <c r="U224" i="2" s="1"/>
  <c r="T12" i="2"/>
  <c r="U12" i="2" s="1"/>
  <c r="T1179" i="2"/>
  <c r="U1179" i="2" s="1"/>
  <c r="T1175" i="2"/>
  <c r="U1175" i="2" s="1"/>
  <c r="T1171" i="2"/>
  <c r="U1171" i="2" s="1"/>
  <c r="T1167" i="2"/>
  <c r="U1167" i="2" s="1"/>
  <c r="T843" i="2"/>
  <c r="U843" i="2" s="1"/>
  <c r="T839" i="2"/>
  <c r="U839" i="2" s="1"/>
  <c r="T835" i="2"/>
  <c r="U835" i="2" s="1"/>
  <c r="T831" i="2"/>
  <c r="U831" i="2" s="1"/>
  <c r="T827" i="2"/>
  <c r="U827" i="2" s="1"/>
  <c r="T823" i="2"/>
  <c r="U823" i="2" s="1"/>
  <c r="T343" i="2"/>
  <c r="U343" i="2" s="1"/>
  <c r="T339" i="2"/>
  <c r="U339" i="2" s="1"/>
  <c r="T251" i="2"/>
  <c r="U251" i="2" s="1"/>
  <c r="T87" i="2"/>
  <c r="U87" i="2" s="1"/>
  <c r="T1013" i="2"/>
  <c r="U1013" i="2" s="1"/>
  <c r="T1009" i="2"/>
  <c r="U1009" i="2" s="1"/>
  <c r="T1005" i="2"/>
  <c r="U1005" i="2" s="1"/>
  <c r="T1001" i="2"/>
  <c r="U1001" i="2" s="1"/>
  <c r="T997" i="2"/>
  <c r="U997" i="2" s="1"/>
  <c r="T993" i="2"/>
  <c r="U993" i="2" s="1"/>
  <c r="T989" i="2"/>
  <c r="U989" i="2" s="1"/>
  <c r="T985" i="2"/>
  <c r="U985" i="2" s="1"/>
  <c r="T981" i="2"/>
  <c r="U981" i="2" s="1"/>
  <c r="T977" i="2"/>
  <c r="U977" i="2" s="1"/>
  <c r="T973" i="2"/>
  <c r="U973" i="2" s="1"/>
  <c r="T969" i="2"/>
  <c r="U969" i="2" s="1"/>
  <c r="T965" i="2"/>
  <c r="U965" i="2" s="1"/>
  <c r="T961" i="2"/>
  <c r="U961" i="2" s="1"/>
  <c r="T957" i="2"/>
  <c r="U957" i="2" s="1"/>
  <c r="T953" i="2"/>
  <c r="U953" i="2" s="1"/>
  <c r="T949" i="2"/>
  <c r="U949" i="2" s="1"/>
  <c r="T945" i="2"/>
  <c r="U945" i="2" s="1"/>
  <c r="T941" i="2"/>
  <c r="U941" i="2" s="1"/>
  <c r="T937" i="2"/>
  <c r="U937" i="2" s="1"/>
  <c r="T933" i="2"/>
  <c r="U933" i="2" s="1"/>
  <c r="T929" i="2"/>
  <c r="U929" i="2" s="1"/>
  <c r="T925" i="2"/>
  <c r="U925" i="2" s="1"/>
  <c r="T921" i="2"/>
  <c r="U921" i="2" s="1"/>
  <c r="T821" i="2"/>
  <c r="U821" i="2" s="1"/>
  <c r="T817" i="2"/>
  <c r="U817" i="2" s="1"/>
  <c r="T813" i="2"/>
  <c r="U813" i="2" s="1"/>
  <c r="T809" i="2"/>
  <c r="U809" i="2" s="1"/>
  <c r="T805" i="2"/>
  <c r="U805" i="2" s="1"/>
  <c r="T801" i="2"/>
  <c r="U801" i="2" s="1"/>
  <c r="T797" i="2"/>
  <c r="U797" i="2" s="1"/>
  <c r="T793" i="2"/>
  <c r="U793" i="2" s="1"/>
  <c r="T789" i="2"/>
  <c r="U789" i="2" s="1"/>
  <c r="T785" i="2"/>
  <c r="U785" i="2" s="1"/>
  <c r="T781" i="2"/>
  <c r="U781" i="2" s="1"/>
  <c r="T777" i="2"/>
  <c r="U777" i="2" s="1"/>
  <c r="T773" i="2"/>
  <c r="U773" i="2" s="1"/>
  <c r="T769" i="2"/>
  <c r="U769" i="2" s="1"/>
  <c r="T765" i="2"/>
  <c r="U765" i="2" s="1"/>
  <c r="T761" i="2"/>
  <c r="U761" i="2" s="1"/>
  <c r="T601" i="2"/>
  <c r="U601" i="2" s="1"/>
  <c r="T597" i="2"/>
  <c r="U597" i="2" s="1"/>
  <c r="T569" i="2"/>
  <c r="U569" i="2" s="1"/>
  <c r="T565" i="2"/>
  <c r="U565" i="2" s="1"/>
  <c r="T561" i="2"/>
  <c r="U561" i="2" s="1"/>
  <c r="T557" i="2"/>
  <c r="U557" i="2" s="1"/>
  <c r="T521" i="2"/>
  <c r="U521" i="2" s="1"/>
  <c r="T517" i="2"/>
  <c r="U517" i="2" s="1"/>
  <c r="T481" i="2"/>
  <c r="U481" i="2" s="1"/>
  <c r="T477" i="2"/>
  <c r="U477" i="2" s="1"/>
  <c r="T473" i="2"/>
  <c r="U473" i="2" s="1"/>
  <c r="T469" i="2"/>
  <c r="U469" i="2" s="1"/>
  <c r="T425" i="2"/>
  <c r="U425" i="2" s="1"/>
  <c r="T421" i="2"/>
  <c r="U421" i="2" s="1"/>
  <c r="T417" i="2"/>
  <c r="U417" i="2" s="1"/>
  <c r="T413" i="2"/>
  <c r="U413" i="2" s="1"/>
  <c r="T369" i="2"/>
  <c r="U369" i="2" s="1"/>
  <c r="T365" i="2"/>
  <c r="U365" i="2" s="1"/>
  <c r="T361" i="2"/>
  <c r="U361" i="2" s="1"/>
  <c r="T357" i="2"/>
  <c r="U357" i="2" s="1"/>
  <c r="T353" i="2"/>
  <c r="U353" i="2" s="1"/>
  <c r="T317" i="2"/>
  <c r="U317" i="2" s="1"/>
  <c r="T313" i="2"/>
  <c r="U313" i="2" s="1"/>
  <c r="T269" i="2"/>
  <c r="U269" i="2" s="1"/>
  <c r="T265" i="2"/>
  <c r="U265" i="2" s="1"/>
  <c r="T261" i="2"/>
  <c r="U261" i="2" s="1"/>
  <c r="T237" i="2"/>
  <c r="U237" i="2" s="1"/>
  <c r="T233" i="2"/>
  <c r="U233" i="2" s="1"/>
  <c r="T201" i="2"/>
  <c r="U201" i="2" s="1"/>
  <c r="T189" i="2"/>
  <c r="U189" i="2" s="1"/>
  <c r="T185" i="2"/>
  <c r="U185" i="2" s="1"/>
  <c r="T113" i="2"/>
  <c r="U113" i="2" s="1"/>
  <c r="T109" i="2"/>
  <c r="U109" i="2" s="1"/>
  <c r="T1282" i="2"/>
  <c r="U1282" i="2" s="1"/>
  <c r="T1278" i="2"/>
  <c r="U1278" i="2" s="1"/>
  <c r="T1274" i="2"/>
  <c r="U1274" i="2" s="1"/>
  <c r="T1214" i="2"/>
  <c r="U1214" i="2" s="1"/>
  <c r="T1210" i="2"/>
  <c r="U1210" i="2" s="1"/>
  <c r="T1194" i="2"/>
  <c r="U1194" i="2" s="1"/>
  <c r="T1182" i="2"/>
  <c r="U1182" i="2" s="1"/>
  <c r="T1130" i="2"/>
  <c r="U1130" i="2" s="1"/>
  <c r="T1118" i="2"/>
  <c r="U1118" i="2" s="1"/>
  <c r="T978" i="2"/>
  <c r="U978" i="2" s="1"/>
  <c r="T970" i="2"/>
  <c r="U970" i="2" s="1"/>
  <c r="T962" i="2"/>
  <c r="U962" i="2" s="1"/>
  <c r="T954" i="2"/>
  <c r="U954" i="2" s="1"/>
  <c r="T946" i="2"/>
  <c r="U946" i="2" s="1"/>
  <c r="T914" i="2"/>
  <c r="U914" i="2" s="1"/>
  <c r="T906" i="2"/>
  <c r="U906" i="2" s="1"/>
  <c r="T898" i="2"/>
  <c r="U898" i="2" s="1"/>
  <c r="T890" i="2"/>
  <c r="U890" i="2" s="1"/>
  <c r="T882" i="2"/>
  <c r="U882" i="2" s="1"/>
  <c r="T822" i="2"/>
  <c r="U822" i="2" s="1"/>
  <c r="T786" i="2"/>
  <c r="U786" i="2" s="1"/>
  <c r="T778" i="2"/>
  <c r="U778" i="2" s="1"/>
  <c r="T770" i="2"/>
  <c r="U770" i="2" s="1"/>
  <c r="T762" i="2"/>
  <c r="U762" i="2" s="1"/>
  <c r="T758" i="2"/>
  <c r="U758" i="2" s="1"/>
  <c r="T754" i="2"/>
  <c r="U754" i="2" s="1"/>
  <c r="T654" i="2"/>
  <c r="U654" i="2" s="1"/>
  <c r="T650" i="2"/>
  <c r="U650" i="2" s="1"/>
  <c r="T638" i="2"/>
  <c r="U638" i="2" s="1"/>
  <c r="T630" i="2"/>
  <c r="U630" i="2" s="1"/>
  <c r="T622" i="2"/>
  <c r="U622" i="2" s="1"/>
  <c r="T570" i="2"/>
  <c r="U570" i="2" s="1"/>
  <c r="T514" i="2"/>
  <c r="U514" i="2" s="1"/>
  <c r="T510" i="2"/>
  <c r="U510" i="2" s="1"/>
  <c r="T502" i="2"/>
  <c r="U502" i="2" s="1"/>
  <c r="T466" i="2"/>
  <c r="U466" i="2" s="1"/>
  <c r="T462" i="2"/>
  <c r="U462" i="2" s="1"/>
  <c r="T410" i="2"/>
  <c r="U410" i="2" s="1"/>
  <c r="T406" i="2"/>
  <c r="U406" i="2" s="1"/>
  <c r="T398" i="2"/>
  <c r="U398" i="2" s="1"/>
  <c r="T350" i="2"/>
  <c r="U350" i="2" s="1"/>
  <c r="T346" i="2"/>
  <c r="U346" i="2" s="1"/>
  <c r="T310" i="2"/>
  <c r="U310" i="2" s="1"/>
  <c r="T226" i="2"/>
  <c r="U226" i="2" s="1"/>
  <c r="T182" i="2"/>
  <c r="U182" i="2" s="1"/>
  <c r="T114" i="2"/>
  <c r="U114" i="2" s="1"/>
  <c r="T673" i="2"/>
  <c r="U673" i="2" s="1"/>
  <c r="T665" i="2"/>
  <c r="U665" i="2" s="1"/>
  <c r="T657" i="2"/>
  <c r="U657" i="2" s="1"/>
  <c r="T649" i="2"/>
  <c r="U649" i="2" s="1"/>
  <c r="T641" i="2"/>
  <c r="U641" i="2" s="1"/>
  <c r="T1356" i="2"/>
  <c r="U1356" i="2" s="1"/>
  <c r="T1340" i="2"/>
  <c r="U1340" i="2" s="1"/>
  <c r="T1336" i="2"/>
  <c r="U1336" i="2" s="1"/>
  <c r="T1332" i="2"/>
  <c r="U1332" i="2" s="1"/>
  <c r="T1328" i="2"/>
  <c r="U1328" i="2" s="1"/>
  <c r="T1324" i="2"/>
  <c r="U1324" i="2" s="1"/>
  <c r="T1308" i="2"/>
  <c r="U1308" i="2" s="1"/>
  <c r="T1292" i="2"/>
  <c r="U1292" i="2" s="1"/>
  <c r="T1284" i="2"/>
  <c r="U1284" i="2" s="1"/>
  <c r="T1280" i="2"/>
  <c r="U1280" i="2" s="1"/>
  <c r="T1252" i="2"/>
  <c r="U1252" i="2" s="1"/>
  <c r="T1248" i="2"/>
  <c r="U1248" i="2" s="1"/>
  <c r="T1220" i="2"/>
  <c r="U1220" i="2" s="1"/>
  <c r="T1216" i="2"/>
  <c r="U1216" i="2" s="1"/>
  <c r="T1188" i="2"/>
  <c r="U1188" i="2" s="1"/>
  <c r="T1184" i="2"/>
  <c r="U1184" i="2" s="1"/>
  <c r="T1156" i="2"/>
  <c r="U1156" i="2" s="1"/>
  <c r="T1152" i="2"/>
  <c r="U1152" i="2" s="1"/>
  <c r="T1124" i="2"/>
  <c r="U1124" i="2" s="1"/>
  <c r="T1120" i="2"/>
  <c r="U1120" i="2" s="1"/>
  <c r="T1092" i="2"/>
  <c r="U1092" i="2" s="1"/>
  <c r="T1088" i="2"/>
  <c r="U1088" i="2" s="1"/>
  <c r="T1084" i="2"/>
  <c r="U1084" i="2" s="1"/>
  <c r="T1080" i="2"/>
  <c r="U1080" i="2" s="1"/>
  <c r="T1036" i="2"/>
  <c r="U1036" i="2" s="1"/>
  <c r="T1032" i="2"/>
  <c r="U1032" i="2" s="1"/>
  <c r="T1028" i="2"/>
  <c r="U1028" i="2" s="1"/>
  <c r="T1024" i="2"/>
  <c r="U1024" i="2" s="1"/>
  <c r="T1020" i="2"/>
  <c r="U1020" i="2" s="1"/>
  <c r="T1016" i="2"/>
  <c r="U1016" i="2" s="1"/>
  <c r="T972" i="2"/>
  <c r="U972" i="2" s="1"/>
  <c r="T968" i="2"/>
  <c r="U968" i="2" s="1"/>
  <c r="T964" i="2"/>
  <c r="U964" i="2" s="1"/>
  <c r="T960" i="2"/>
  <c r="U960" i="2" s="1"/>
  <c r="T956" i="2"/>
  <c r="U956" i="2" s="1"/>
  <c r="T952" i="2"/>
  <c r="U952" i="2" s="1"/>
  <c r="T908" i="2"/>
  <c r="U908" i="2" s="1"/>
  <c r="T904" i="2"/>
  <c r="U904" i="2" s="1"/>
  <c r="T900" i="2"/>
  <c r="U900" i="2" s="1"/>
  <c r="T896" i="2"/>
  <c r="U896" i="2" s="1"/>
  <c r="T892" i="2"/>
  <c r="U892" i="2" s="1"/>
  <c r="T888" i="2"/>
  <c r="U888" i="2" s="1"/>
  <c r="T844" i="2"/>
  <c r="U844" i="2" s="1"/>
  <c r="T840" i="2"/>
  <c r="U840" i="2" s="1"/>
  <c r="T836" i="2"/>
  <c r="U836" i="2" s="1"/>
  <c r="T832" i="2"/>
  <c r="U832" i="2" s="1"/>
  <c r="T828" i="2"/>
  <c r="U828" i="2" s="1"/>
  <c r="T824" i="2"/>
  <c r="U824" i="2" s="1"/>
  <c r="T780" i="2"/>
  <c r="U780" i="2" s="1"/>
  <c r="T776" i="2"/>
  <c r="U776" i="2" s="1"/>
  <c r="T772" i="2"/>
  <c r="U772" i="2" s="1"/>
  <c r="T768" i="2"/>
  <c r="U768" i="2" s="1"/>
  <c r="T764" i="2"/>
  <c r="U764" i="2" s="1"/>
  <c r="T760" i="2"/>
  <c r="U760" i="2" s="1"/>
  <c r="T716" i="2"/>
  <c r="U716" i="2" s="1"/>
  <c r="T712" i="2"/>
  <c r="U712" i="2" s="1"/>
  <c r="T708" i="2"/>
  <c r="U708" i="2" s="1"/>
  <c r="T704" i="2"/>
  <c r="U704" i="2" s="1"/>
  <c r="T700" i="2"/>
  <c r="U700" i="2" s="1"/>
  <c r="T696" i="2"/>
  <c r="U696" i="2" s="1"/>
  <c r="T668" i="2"/>
  <c r="U668" i="2" s="1"/>
  <c r="T652" i="2"/>
  <c r="U652" i="2" s="1"/>
  <c r="T628" i="2"/>
  <c r="U628" i="2" s="1"/>
  <c r="T612" i="2"/>
  <c r="U612" i="2" s="1"/>
  <c r="T608" i="2"/>
  <c r="U608" i="2" s="1"/>
  <c r="T604" i="2"/>
  <c r="U604" i="2" s="1"/>
  <c r="T588" i="2"/>
  <c r="U588" i="2" s="1"/>
  <c r="T584" i="2"/>
  <c r="U584" i="2" s="1"/>
  <c r="T572" i="2"/>
  <c r="U572" i="2" s="1"/>
  <c r="T568" i="2"/>
  <c r="U568" i="2" s="1"/>
  <c r="T548" i="2"/>
  <c r="U548" i="2" s="1"/>
  <c r="T544" i="2"/>
  <c r="U544" i="2" s="1"/>
  <c r="T540" i="2"/>
  <c r="U540" i="2" s="1"/>
  <c r="T520" i="2"/>
  <c r="U520" i="2" s="1"/>
  <c r="T516" i="2"/>
  <c r="U516" i="2" s="1"/>
  <c r="T488" i="2"/>
  <c r="U488" i="2" s="1"/>
  <c r="T484" i="2"/>
  <c r="U484" i="2" s="1"/>
  <c r="T456" i="2"/>
  <c r="U456" i="2" s="1"/>
  <c r="T448" i="2"/>
  <c r="U448" i="2" s="1"/>
  <c r="T444" i="2"/>
  <c r="U444" i="2" s="1"/>
  <c r="T420" i="2"/>
  <c r="U420" i="2" s="1"/>
  <c r="T416" i="2"/>
  <c r="U416" i="2" s="1"/>
  <c r="T396" i="2"/>
  <c r="U396" i="2" s="1"/>
  <c r="T384" i="2"/>
  <c r="U384" i="2" s="1"/>
  <c r="T376" i="2"/>
  <c r="U376" i="2" s="1"/>
  <c r="T372" i="2"/>
  <c r="U372" i="2" s="1"/>
  <c r="T340" i="2"/>
  <c r="U340" i="2" s="1"/>
  <c r="T332" i="2"/>
  <c r="U332" i="2" s="1"/>
  <c r="T312" i="2"/>
  <c r="U312" i="2" s="1"/>
  <c r="T308" i="2"/>
  <c r="U308" i="2" s="1"/>
  <c r="T276" i="2"/>
  <c r="U276" i="2" s="1"/>
  <c r="T272" i="2"/>
  <c r="U272" i="2" s="1"/>
  <c r="T252" i="2"/>
  <c r="U252" i="2" s="1"/>
  <c r="T248" i="2"/>
  <c r="U248" i="2" s="1"/>
  <c r="T236" i="2"/>
  <c r="U236" i="2" s="1"/>
  <c r="T232" i="2"/>
  <c r="U232" i="2" s="1"/>
  <c r="T204" i="2"/>
  <c r="U204" i="2" s="1"/>
  <c r="T192" i="2"/>
  <c r="U192" i="2" s="1"/>
  <c r="T116" i="2"/>
  <c r="U116" i="2" s="1"/>
  <c r="T60" i="2"/>
  <c r="U60" i="2" s="1"/>
  <c r="T56" i="2"/>
  <c r="U56" i="2" s="1"/>
  <c r="T52" i="2"/>
  <c r="U52" i="2" s="1"/>
  <c r="T1355" i="2"/>
  <c r="U1355" i="2" s="1"/>
  <c r="T1351" i="2"/>
  <c r="U1351" i="2" s="1"/>
  <c r="T1347" i="2"/>
  <c r="U1347" i="2" s="1"/>
  <c r="T1343" i="2"/>
  <c r="U1343" i="2" s="1"/>
  <c r="T1291" i="2"/>
  <c r="U1291" i="2" s="1"/>
  <c r="T1287" i="2"/>
  <c r="U1287" i="2" s="1"/>
  <c r="T1259" i="2"/>
  <c r="U1259" i="2" s="1"/>
  <c r="T1255" i="2"/>
  <c r="U1255" i="2" s="1"/>
  <c r="T1227" i="2"/>
  <c r="U1227" i="2" s="1"/>
  <c r="T1223" i="2"/>
  <c r="U1223" i="2" s="1"/>
  <c r="T1195" i="2"/>
  <c r="U1195" i="2" s="1"/>
  <c r="T1191" i="2"/>
  <c r="U1191" i="2" s="1"/>
  <c r="T1163" i="2"/>
  <c r="U1163" i="2" s="1"/>
  <c r="T1159" i="2"/>
  <c r="U1159" i="2" s="1"/>
  <c r="T1131" i="2"/>
  <c r="U1131" i="2" s="1"/>
  <c r="T1127" i="2"/>
  <c r="U1127" i="2" s="1"/>
  <c r="T1099" i="2"/>
  <c r="U1099" i="2" s="1"/>
  <c r="T1095" i="2"/>
  <c r="U1095" i="2" s="1"/>
  <c r="T1043" i="2"/>
  <c r="U1043" i="2" s="1"/>
  <c r="T1039" i="2"/>
  <c r="U1039" i="2" s="1"/>
  <c r="T979" i="2"/>
  <c r="U979" i="2" s="1"/>
  <c r="T975" i="2"/>
  <c r="U975" i="2" s="1"/>
  <c r="T915" i="2"/>
  <c r="U915" i="2" s="1"/>
  <c r="T911" i="2"/>
  <c r="U911" i="2" s="1"/>
  <c r="T851" i="2"/>
  <c r="U851" i="2" s="1"/>
  <c r="T847" i="2"/>
  <c r="U847" i="2" s="1"/>
  <c r="T787" i="2"/>
  <c r="U787" i="2" s="1"/>
  <c r="T783" i="2"/>
  <c r="U783" i="2" s="1"/>
  <c r="T723" i="2"/>
  <c r="U723" i="2" s="1"/>
  <c r="T719" i="2"/>
  <c r="U719" i="2" s="1"/>
  <c r="T671" i="2"/>
  <c r="U671" i="2" s="1"/>
  <c r="T663" i="2"/>
  <c r="U663" i="2" s="1"/>
  <c r="T655" i="2"/>
  <c r="U655" i="2" s="1"/>
  <c r="T647" i="2"/>
  <c r="U647" i="2" s="1"/>
  <c r="T639" i="2"/>
  <c r="U639" i="2" s="1"/>
  <c r="T635" i="2"/>
  <c r="U635" i="2" s="1"/>
  <c r="T631" i="2"/>
  <c r="U631" i="2" s="1"/>
  <c r="T611" i="2"/>
  <c r="U611" i="2" s="1"/>
  <c r="T591" i="2"/>
  <c r="U591" i="2" s="1"/>
  <c r="T571" i="2"/>
  <c r="U571" i="2" s="1"/>
  <c r="T551" i="2"/>
  <c r="U551" i="2" s="1"/>
  <c r="T495" i="2"/>
  <c r="U495" i="2" s="1"/>
  <c r="T491" i="2"/>
  <c r="U491" i="2" s="1"/>
  <c r="T467" i="2"/>
  <c r="U467" i="2" s="1"/>
  <c r="T423" i="2"/>
  <c r="U423" i="2" s="1"/>
  <c r="T391" i="2"/>
  <c r="U391" i="2" s="1"/>
  <c r="T387" i="2"/>
  <c r="U387" i="2" s="1"/>
  <c r="T351" i="2"/>
  <c r="U351" i="2" s="1"/>
  <c r="T347" i="2"/>
  <c r="U347" i="2" s="1"/>
  <c r="T319" i="2"/>
  <c r="U319" i="2" s="1"/>
  <c r="T315" i="2"/>
  <c r="U315" i="2" s="1"/>
  <c r="T303" i="2"/>
  <c r="U303" i="2" s="1"/>
  <c r="T299" i="2"/>
  <c r="U299" i="2" s="1"/>
  <c r="T295" i="2"/>
  <c r="U295" i="2" s="1"/>
  <c r="T291" i="2"/>
  <c r="U291" i="2" s="1"/>
  <c r="T287" i="2"/>
  <c r="U287" i="2" s="1"/>
  <c r="T283" i="2"/>
  <c r="U283" i="2" s="1"/>
  <c r="T279" i="2"/>
  <c r="U279" i="2" s="1"/>
  <c r="T215" i="2"/>
  <c r="U215" i="2" s="1"/>
  <c r="T211" i="2"/>
  <c r="U211" i="2" s="1"/>
  <c r="T207" i="2"/>
  <c r="U207" i="2" s="1"/>
  <c r="T195" i="2"/>
  <c r="U195" i="2" s="1"/>
  <c r="T163" i="2"/>
  <c r="U163" i="2" s="1"/>
  <c r="T159" i="2"/>
  <c r="U159" i="2" s="1"/>
  <c r="T155" i="2"/>
  <c r="U155" i="2" s="1"/>
  <c r="T151" i="2"/>
  <c r="U151" i="2" s="1"/>
  <c r="T147" i="2"/>
  <c r="U147" i="2" s="1"/>
  <c r="T143" i="2"/>
  <c r="U143" i="2" s="1"/>
  <c r="T139" i="2"/>
  <c r="U139" i="2" s="1"/>
  <c r="T135" i="2"/>
  <c r="U135" i="2" s="1"/>
  <c r="T131" i="2"/>
  <c r="U131" i="2" s="1"/>
  <c r="T99" i="2"/>
  <c r="U99" i="2" s="1"/>
  <c r="T95" i="2"/>
  <c r="U95" i="2" s="1"/>
  <c r="T91" i="2"/>
  <c r="U91" i="2" s="1"/>
  <c r="T1526" i="2"/>
  <c r="U1526" i="2" s="1"/>
  <c r="T1522" i="2"/>
  <c r="U1522" i="2" s="1"/>
  <c r="T1518" i="2"/>
  <c r="U1518" i="2" s="1"/>
  <c r="T1514" i="2"/>
  <c r="U1514" i="2" s="1"/>
  <c r="T1510" i="2"/>
  <c r="U1510" i="2" s="1"/>
  <c r="T1506" i="2"/>
  <c r="U1506" i="2" s="1"/>
  <c r="T1502" i="2"/>
  <c r="U1502" i="2" s="1"/>
  <c r="T1498" i="2"/>
  <c r="U1498" i="2" s="1"/>
  <c r="T1494" i="2"/>
  <c r="U1494" i="2" s="1"/>
  <c r="T1490" i="2"/>
  <c r="U1490" i="2" s="1"/>
  <c r="T1486" i="2"/>
  <c r="U1486" i="2" s="1"/>
  <c r="T1482" i="2"/>
  <c r="U1482" i="2" s="1"/>
  <c r="T1478" i="2"/>
  <c r="U1478" i="2" s="1"/>
  <c r="T1474" i="2"/>
  <c r="U1474" i="2" s="1"/>
  <c r="T1470" i="2"/>
  <c r="U1470" i="2" s="1"/>
  <c r="T1466" i="2"/>
  <c r="U1466" i="2" s="1"/>
  <c r="T1462" i="2"/>
  <c r="U1462" i="2" s="1"/>
  <c r="T1458" i="2"/>
  <c r="U1458" i="2" s="1"/>
  <c r="T1454" i="2"/>
  <c r="U1454" i="2" s="1"/>
  <c r="T1450" i="2"/>
  <c r="U1450" i="2" s="1"/>
  <c r="T1446" i="2"/>
  <c r="U1446" i="2" s="1"/>
  <c r="T1442" i="2"/>
  <c r="U1442" i="2" s="1"/>
  <c r="T1438" i="2"/>
  <c r="U1438" i="2" s="1"/>
  <c r="T1434" i="2"/>
  <c r="U1434" i="2" s="1"/>
  <c r="T1430" i="2"/>
  <c r="U1430" i="2" s="1"/>
  <c r="T1426" i="2"/>
  <c r="U1426" i="2" s="1"/>
  <c r="T1422" i="2"/>
  <c r="U1422" i="2" s="1"/>
  <c r="T1418" i="2"/>
  <c r="U1418" i="2" s="1"/>
  <c r="T1414" i="2"/>
  <c r="U1414" i="2" s="1"/>
  <c r="T1410" i="2"/>
  <c r="U1410" i="2" s="1"/>
  <c r="T1406" i="2"/>
  <c r="U1406" i="2" s="1"/>
  <c r="T1402" i="2"/>
  <c r="U1402" i="2" s="1"/>
  <c r="T1398" i="2"/>
  <c r="U1398" i="2" s="1"/>
  <c r="T1394" i="2"/>
  <c r="U1394" i="2" s="1"/>
  <c r="T1390" i="2"/>
  <c r="U1390" i="2" s="1"/>
  <c r="T1386" i="2"/>
  <c r="U1386" i="2" s="1"/>
  <c r="T1382" i="2"/>
  <c r="U1382" i="2" s="1"/>
  <c r="T1378" i="2"/>
  <c r="U1378" i="2" s="1"/>
  <c r="T1374" i="2"/>
  <c r="U1374" i="2" s="1"/>
  <c r="T1370" i="2"/>
  <c r="U1370" i="2" s="1"/>
  <c r="T1366" i="2"/>
  <c r="U1366" i="2" s="1"/>
  <c r="T1362" i="2"/>
  <c r="U1362" i="2" s="1"/>
  <c r="T1358" i="2"/>
  <c r="U1358" i="2" s="1"/>
  <c r="T1306" i="2"/>
  <c r="U1306" i="2" s="1"/>
  <c r="T1302" i="2"/>
  <c r="U1302" i="2" s="1"/>
  <c r="T1298" i="2"/>
  <c r="U1298" i="2" s="1"/>
  <c r="T1294" i="2"/>
  <c r="U1294" i="2" s="1"/>
  <c r="T1286" i="2"/>
  <c r="U1286" i="2" s="1"/>
  <c r="T1270" i="2"/>
  <c r="U1270" i="2" s="1"/>
  <c r="T1266" i="2"/>
  <c r="U1266" i="2" s="1"/>
  <c r="T1262" i="2"/>
  <c r="U1262" i="2" s="1"/>
  <c r="T1254" i="2"/>
  <c r="U1254" i="2" s="1"/>
  <c r="T1246" i="2"/>
  <c r="U1246" i="2" s="1"/>
  <c r="T1238" i="2"/>
  <c r="U1238" i="2" s="1"/>
  <c r="T1234" i="2"/>
  <c r="U1234" i="2" s="1"/>
  <c r="T1230" i="2"/>
  <c r="U1230" i="2" s="1"/>
  <c r="T1222" i="2"/>
  <c r="U1222" i="2" s="1"/>
  <c r="T1206" i="2"/>
  <c r="U1206" i="2" s="1"/>
  <c r="T1198" i="2"/>
  <c r="U1198" i="2" s="1"/>
  <c r="T1190" i="2"/>
  <c r="U1190" i="2" s="1"/>
  <c r="T1174" i="2"/>
  <c r="U1174" i="2" s="1"/>
  <c r="T1166" i="2"/>
  <c r="U1166" i="2" s="1"/>
  <c r="T1158" i="2"/>
  <c r="U1158" i="2" s="1"/>
  <c r="T1150" i="2"/>
  <c r="U1150" i="2" s="1"/>
  <c r="T1142" i="2"/>
  <c r="U1142" i="2" s="1"/>
  <c r="T1134" i="2"/>
  <c r="U1134" i="2" s="1"/>
  <c r="T1126" i="2"/>
  <c r="U1126" i="2" s="1"/>
  <c r="T1110" i="2"/>
  <c r="U1110" i="2" s="1"/>
  <c r="T1102" i="2"/>
  <c r="U1102" i="2" s="1"/>
  <c r="T1094" i="2"/>
  <c r="U1094" i="2" s="1"/>
  <c r="T1078" i="2"/>
  <c r="U1078" i="2" s="1"/>
  <c r="T1070" i="2"/>
  <c r="U1070" i="2" s="1"/>
  <c r="T1066" i="2"/>
  <c r="U1066" i="2" s="1"/>
  <c r="T1058" i="2"/>
  <c r="U1058" i="2" s="1"/>
  <c r="T1050" i="2"/>
  <c r="U1050" i="2" s="1"/>
  <c r="T1046" i="2"/>
  <c r="U1046" i="2" s="1"/>
  <c r="T1038" i="2"/>
  <c r="U1038" i="2" s="1"/>
  <c r="T1014" i="2"/>
  <c r="U1014" i="2" s="1"/>
  <c r="T1006" i="2"/>
  <c r="U1006" i="2" s="1"/>
  <c r="T1002" i="2"/>
  <c r="U1002" i="2" s="1"/>
  <c r="T994" i="2"/>
  <c r="U994" i="2" s="1"/>
  <c r="T986" i="2"/>
  <c r="U986" i="2" s="1"/>
  <c r="T982" i="2"/>
  <c r="U982" i="2" s="1"/>
  <c r="T974" i="2"/>
  <c r="U974" i="2" s="1"/>
  <c r="T950" i="2"/>
  <c r="U950" i="2" s="1"/>
  <c r="T942" i="2"/>
  <c r="U942" i="2" s="1"/>
  <c r="T938" i="2"/>
  <c r="U938" i="2" s="1"/>
  <c r="T930" i="2"/>
  <c r="U930" i="2" s="1"/>
  <c r="T922" i="2"/>
  <c r="U922" i="2" s="1"/>
  <c r="T918" i="2"/>
  <c r="U918" i="2" s="1"/>
  <c r="T910" i="2"/>
  <c r="U910" i="2" s="1"/>
  <c r="T886" i="2"/>
  <c r="U886" i="2" s="1"/>
  <c r="T878" i="2"/>
  <c r="U878" i="2" s="1"/>
  <c r="T874" i="2"/>
  <c r="U874" i="2" s="1"/>
  <c r="T866" i="2"/>
  <c r="U866" i="2" s="1"/>
  <c r="T858" i="2"/>
  <c r="U858" i="2" s="1"/>
  <c r="T854" i="2"/>
  <c r="U854" i="2" s="1"/>
  <c r="T846" i="2"/>
  <c r="U846" i="2" s="1"/>
  <c r="T814" i="2"/>
  <c r="U814" i="2" s="1"/>
  <c r="T810" i="2"/>
  <c r="U810" i="2" s="1"/>
  <c r="T802" i="2"/>
  <c r="U802" i="2" s="1"/>
  <c r="T794" i="2"/>
  <c r="U794" i="2" s="1"/>
  <c r="T790" i="2"/>
  <c r="U790" i="2" s="1"/>
  <c r="T782" i="2"/>
  <c r="U782" i="2" s="1"/>
  <c r="T750" i="2"/>
  <c r="U750" i="2" s="1"/>
  <c r="T746" i="2"/>
  <c r="U746" i="2" s="1"/>
  <c r="T738" i="2"/>
  <c r="U738" i="2" s="1"/>
  <c r="T730" i="2"/>
  <c r="U730" i="2" s="1"/>
  <c r="T726" i="2"/>
  <c r="U726" i="2" s="1"/>
  <c r="T718" i="2"/>
  <c r="U718" i="2" s="1"/>
  <c r="T694" i="2"/>
  <c r="U694" i="2" s="1"/>
  <c r="T686" i="2"/>
  <c r="U686" i="2" s="1"/>
  <c r="T682" i="2"/>
  <c r="U682" i="2" s="1"/>
  <c r="T674" i="2"/>
  <c r="U674" i="2" s="1"/>
  <c r="T662" i="2"/>
  <c r="U662" i="2" s="1"/>
  <c r="T658" i="2"/>
  <c r="U658" i="2" s="1"/>
  <c r="T646" i="2"/>
  <c r="U646" i="2" s="1"/>
  <c r="T642" i="2"/>
  <c r="U642" i="2" s="1"/>
  <c r="T626" i="2"/>
  <c r="U626" i="2" s="1"/>
  <c r="T614" i="2"/>
  <c r="U614" i="2" s="1"/>
  <c r="T594" i="2"/>
  <c r="U594" i="2" s="1"/>
  <c r="T578" i="2"/>
  <c r="U578" i="2" s="1"/>
  <c r="T574" i="2"/>
  <c r="U574" i="2" s="1"/>
  <c r="T562" i="2"/>
  <c r="U562" i="2" s="1"/>
  <c r="T554" i="2"/>
  <c r="U554" i="2" s="1"/>
  <c r="T538" i="2"/>
  <c r="U538" i="2" s="1"/>
  <c r="T526" i="2"/>
  <c r="U526" i="2" s="1"/>
  <c r="T522" i="2"/>
  <c r="U522" i="2" s="1"/>
  <c r="T498" i="2"/>
  <c r="U498" i="2" s="1"/>
  <c r="T482" i="2"/>
  <c r="U482" i="2" s="1"/>
  <c r="T478" i="2"/>
  <c r="U478" i="2" s="1"/>
  <c r="T470" i="2"/>
  <c r="U470" i="2" s="1"/>
  <c r="T434" i="2"/>
  <c r="U434" i="2" s="1"/>
  <c r="T430" i="2"/>
  <c r="U430" i="2" s="1"/>
  <c r="T426" i="2"/>
  <c r="U426" i="2" s="1"/>
  <c r="T394" i="2"/>
  <c r="U394" i="2" s="1"/>
  <c r="T370" i="2"/>
  <c r="U370" i="2" s="1"/>
  <c r="T366" i="2"/>
  <c r="U366" i="2" s="1"/>
  <c r="T358" i="2"/>
  <c r="U358" i="2" s="1"/>
  <c r="T326" i="2"/>
  <c r="U326" i="2" s="1"/>
  <c r="T314" i="2"/>
  <c r="U314" i="2" s="1"/>
  <c r="T306" i="2"/>
  <c r="U306" i="2" s="1"/>
  <c r="T258" i="2"/>
  <c r="U258" i="2" s="1"/>
  <c r="T254" i="2"/>
  <c r="U254" i="2" s="1"/>
  <c r="T246" i="2"/>
  <c r="U246" i="2" s="1"/>
  <c r="T242" i="2"/>
  <c r="U242" i="2" s="1"/>
  <c r="T238" i="2"/>
  <c r="U238" i="2" s="1"/>
  <c r="T230" i="2"/>
  <c r="U230" i="2" s="1"/>
  <c r="T198" i="2"/>
  <c r="U198" i="2" s="1"/>
  <c r="T102" i="2"/>
  <c r="U102" i="2" s="1"/>
  <c r="T360" i="2"/>
  <c r="U360" i="2" s="1"/>
  <c r="T1218" i="2"/>
  <c r="U1218" i="2" s="1"/>
  <c r="T1202" i="2"/>
  <c r="U1202" i="2" s="1"/>
  <c r="T1186" i="2"/>
  <c r="U1186" i="2" s="1"/>
  <c r="T1170" i="2"/>
  <c r="U1170" i="2" s="1"/>
  <c r="T1154" i="2"/>
  <c r="U1154" i="2" s="1"/>
  <c r="T1138" i="2"/>
  <c r="U1138" i="2" s="1"/>
  <c r="T1122" i="2"/>
  <c r="U1122" i="2" s="1"/>
  <c r="O1524" i="2"/>
  <c r="O1520" i="2"/>
  <c r="O1516" i="2"/>
  <c r="T669" i="2"/>
  <c r="U669" i="2" s="1"/>
  <c r="T661" i="2"/>
  <c r="U661" i="2" s="1"/>
  <c r="T653" i="2"/>
  <c r="U653" i="2" s="1"/>
  <c r="T645" i="2"/>
  <c r="U645" i="2" s="1"/>
  <c r="T301" i="2"/>
  <c r="U301" i="2" s="1"/>
  <c r="T620" i="2"/>
  <c r="U620" i="2" s="1"/>
  <c r="T580" i="2"/>
  <c r="U580" i="2" s="1"/>
  <c r="T564" i="2"/>
  <c r="U564" i="2" s="1"/>
  <c r="T552" i="2"/>
  <c r="U552" i="2" s="1"/>
  <c r="T524" i="2"/>
  <c r="U524" i="2" s="1"/>
  <c r="T508" i="2"/>
  <c r="U508" i="2" s="1"/>
  <c r="T492" i="2"/>
  <c r="U492" i="2" s="1"/>
  <c r="T452" i="2"/>
  <c r="U452" i="2" s="1"/>
  <c r="T436" i="2"/>
  <c r="U436" i="2" s="1"/>
  <c r="T412" i="2"/>
  <c r="U412" i="2" s="1"/>
  <c r="T380" i="2"/>
  <c r="U380" i="2" s="1"/>
  <c r="T368" i="2"/>
  <c r="U368" i="2" s="1"/>
  <c r="T356" i="2"/>
  <c r="U356" i="2" s="1"/>
  <c r="T348" i="2"/>
  <c r="U348" i="2" s="1"/>
  <c r="T336" i="2"/>
  <c r="U336" i="2" s="1"/>
  <c r="T328" i="2"/>
  <c r="U328" i="2" s="1"/>
  <c r="T324" i="2"/>
  <c r="U324" i="2" s="1"/>
  <c r="T316" i="2"/>
  <c r="U316" i="2" s="1"/>
  <c r="T304" i="2"/>
  <c r="U304" i="2" s="1"/>
  <c r="T292" i="2"/>
  <c r="U292" i="2" s="1"/>
  <c r="T288" i="2"/>
  <c r="U288" i="2" s="1"/>
  <c r="T280" i="2"/>
  <c r="U280" i="2" s="1"/>
  <c r="T268" i="2"/>
  <c r="U268" i="2" s="1"/>
  <c r="T264" i="2"/>
  <c r="U264" i="2" s="1"/>
  <c r="T240" i="2"/>
  <c r="U240" i="2" s="1"/>
  <c r="T220" i="2"/>
  <c r="U220" i="2" s="1"/>
  <c r="T208" i="2"/>
  <c r="U208" i="2" s="1"/>
  <c r="T196" i="2"/>
  <c r="U196" i="2" s="1"/>
  <c r="T188" i="2"/>
  <c r="U188" i="2" s="1"/>
  <c r="T180" i="2"/>
  <c r="U180" i="2" s="1"/>
  <c r="T172" i="2"/>
  <c r="U172" i="2" s="1"/>
  <c r="T156" i="2"/>
  <c r="U156" i="2" s="1"/>
  <c r="T148" i="2"/>
  <c r="U148" i="2" s="1"/>
  <c r="T132" i="2"/>
  <c r="U132" i="2" s="1"/>
  <c r="T100" i="2"/>
  <c r="U100" i="2" s="1"/>
  <c r="T76" i="2"/>
  <c r="U76" i="2" s="1"/>
  <c r="T68" i="2"/>
  <c r="U68" i="2" s="1"/>
  <c r="T20" i="2"/>
  <c r="U20" i="2" s="1"/>
  <c r="T4" i="2"/>
  <c r="U4" i="2" s="1"/>
  <c r="T675" i="2"/>
  <c r="U675" i="2" s="1"/>
  <c r="T667" i="2"/>
  <c r="U667" i="2" s="1"/>
  <c r="T659" i="2"/>
  <c r="U659" i="2" s="1"/>
  <c r="T651" i="2"/>
  <c r="U651" i="2" s="1"/>
  <c r="T643" i="2"/>
  <c r="U643" i="2" s="1"/>
  <c r="T1114" i="2"/>
  <c r="U1114" i="2" s="1"/>
  <c r="T1106" i="2"/>
  <c r="U1106" i="2" s="1"/>
  <c r="T1098" i="2"/>
  <c r="U1098" i="2" s="1"/>
  <c r="T1086" i="2"/>
  <c r="U1086" i="2" s="1"/>
  <c r="T1062" i="2"/>
  <c r="U1062" i="2" s="1"/>
  <c r="T1054" i="2"/>
  <c r="U1054" i="2" s="1"/>
  <c r="T1030" i="2"/>
  <c r="U1030" i="2" s="1"/>
  <c r="T1022" i="2"/>
  <c r="U1022" i="2" s="1"/>
  <c r="T998" i="2"/>
  <c r="U998" i="2" s="1"/>
  <c r="T990" i="2"/>
  <c r="U990" i="2" s="1"/>
  <c r="T966" i="2"/>
  <c r="U966" i="2" s="1"/>
  <c r="T958" i="2"/>
  <c r="U958" i="2" s="1"/>
  <c r="T934" i="2"/>
  <c r="U934" i="2" s="1"/>
  <c r="T926" i="2"/>
  <c r="U926" i="2" s="1"/>
  <c r="T902" i="2"/>
  <c r="U902" i="2" s="1"/>
  <c r="T894" i="2"/>
  <c r="U894" i="2" s="1"/>
  <c r="T870" i="2"/>
  <c r="U870" i="2" s="1"/>
  <c r="T862" i="2"/>
  <c r="U862" i="2" s="1"/>
  <c r="T838" i="2"/>
  <c r="U838" i="2" s="1"/>
  <c r="T830" i="2"/>
  <c r="U830" i="2" s="1"/>
  <c r="T806" i="2"/>
  <c r="U806" i="2" s="1"/>
  <c r="T798" i="2"/>
  <c r="U798" i="2" s="1"/>
  <c r="T774" i="2"/>
  <c r="U774" i="2" s="1"/>
  <c r="T766" i="2"/>
  <c r="U766" i="2" s="1"/>
  <c r="T742" i="2"/>
  <c r="U742" i="2" s="1"/>
  <c r="T734" i="2"/>
  <c r="U734" i="2" s="1"/>
  <c r="T710" i="2"/>
  <c r="U710" i="2" s="1"/>
  <c r="T702" i="2"/>
  <c r="U702" i="2" s="1"/>
  <c r="T678" i="2"/>
  <c r="U678" i="2" s="1"/>
  <c r="T634" i="2"/>
  <c r="U634" i="2" s="1"/>
  <c r="T618" i="2"/>
  <c r="U618" i="2" s="1"/>
  <c r="T602" i="2"/>
  <c r="U602" i="2" s="1"/>
  <c r="T586" i="2"/>
  <c r="U586" i="2" s="1"/>
  <c r="T546" i="2"/>
  <c r="U546" i="2" s="1"/>
  <c r="T530" i="2"/>
  <c r="U530" i="2" s="1"/>
  <c r="T506" i="2"/>
  <c r="U506" i="2" s="1"/>
  <c r="T490" i="2"/>
  <c r="U490" i="2" s="1"/>
  <c r="T474" i="2"/>
  <c r="U474" i="2" s="1"/>
  <c r="T458" i="2"/>
  <c r="U458" i="2" s="1"/>
  <c r="T450" i="2"/>
  <c r="U450" i="2" s="1"/>
  <c r="T418" i="2"/>
  <c r="U418" i="2" s="1"/>
  <c r="T402" i="2"/>
  <c r="U402" i="2" s="1"/>
  <c r="T378" i="2"/>
  <c r="U378" i="2" s="1"/>
  <c r="T362" i="2"/>
  <c r="U362" i="2" s="1"/>
  <c r="T354" i="2"/>
  <c r="U354" i="2" s="1"/>
  <c r="T330" i="2"/>
  <c r="U330" i="2" s="1"/>
  <c r="T322" i="2"/>
  <c r="U322" i="2" s="1"/>
  <c r="T294" i="2"/>
  <c r="U294" i="2" s="1"/>
  <c r="T286" i="2"/>
  <c r="U286" i="2" s="1"/>
  <c r="T270" i="2"/>
  <c r="U270" i="2" s="1"/>
  <c r="T262" i="2"/>
  <c r="U262" i="2" s="1"/>
  <c r="T214" i="2"/>
  <c r="U214" i="2" s="1"/>
  <c r="T186" i="2"/>
  <c r="U186" i="2" s="1"/>
  <c r="T178" i="2"/>
  <c r="U178" i="2" s="1"/>
  <c r="T162" i="2"/>
  <c r="U162" i="2" s="1"/>
  <c r="T146" i="2"/>
  <c r="U146" i="2" s="1"/>
  <c r="T106" i="2"/>
  <c r="U106" i="2" s="1"/>
  <c r="T94" i="2"/>
  <c r="U94" i="2" s="1"/>
  <c r="T82" i="2"/>
  <c r="U82" i="2" s="1"/>
  <c r="T66" i="2"/>
  <c r="U66" i="2" s="1"/>
  <c r="T26" i="2"/>
  <c r="U26" i="2" s="1"/>
  <c r="T14" i="2"/>
  <c r="U14" i="2" s="1"/>
  <c r="T2" i="2"/>
  <c r="U2" i="2" s="1"/>
  <c r="O1512" i="2"/>
  <c r="O1492" i="2"/>
  <c r="O1480" i="2"/>
  <c r="O1464" i="2"/>
  <c r="O1412" i="2"/>
  <c r="O1396" i="2"/>
  <c r="O1376" i="2"/>
  <c r="O1364" i="2"/>
  <c r="O1348" i="2"/>
  <c r="O1332" i="2"/>
  <c r="O1312" i="2"/>
  <c r="O1296" i="2"/>
  <c r="O1268" i="2"/>
  <c r="O1244" i="2"/>
  <c r="O1228" i="2"/>
  <c r="O1212" i="2"/>
  <c r="O1196" i="2"/>
  <c r="O1180" i="2"/>
  <c r="O1164" i="2"/>
  <c r="O1148" i="2"/>
  <c r="O1132" i="2"/>
  <c r="O1116" i="2"/>
  <c r="O1080" i="2"/>
  <c r="O1064" i="2"/>
  <c r="O1048" i="2"/>
  <c r="O1032" i="2"/>
  <c r="O1016" i="2"/>
  <c r="O1000" i="2"/>
  <c r="O988" i="2"/>
  <c r="O976" i="2"/>
  <c r="O968" i="2"/>
  <c r="O956" i="2"/>
  <c r="O944" i="2"/>
  <c r="O932" i="2"/>
  <c r="O916" i="2"/>
  <c r="O904" i="2"/>
  <c r="O892" i="2"/>
  <c r="O880" i="2"/>
  <c r="O868" i="2"/>
  <c r="O856" i="2"/>
  <c r="O844" i="2"/>
  <c r="O832" i="2"/>
  <c r="O812" i="2"/>
  <c r="O796" i="2"/>
  <c r="O784" i="2"/>
  <c r="O768" i="2"/>
  <c r="O716" i="2"/>
  <c r="O680" i="2"/>
  <c r="O660" i="2"/>
  <c r="O648" i="2"/>
  <c r="O632" i="2"/>
  <c r="O616" i="2"/>
  <c r="O600" i="2"/>
  <c r="O584" i="2"/>
  <c r="O564" i="2"/>
  <c r="O548" i="2"/>
  <c r="O532" i="2"/>
  <c r="O516" i="2"/>
  <c r="O500" i="2"/>
  <c r="O484" i="2"/>
  <c r="O468" i="2"/>
  <c r="O452" i="2"/>
  <c r="O436" i="2"/>
  <c r="O420" i="2"/>
  <c r="O404" i="2"/>
  <c r="O388" i="2"/>
  <c r="O372" i="2"/>
  <c r="O356" i="2"/>
  <c r="O300" i="2"/>
  <c r="O288" i="2"/>
  <c r="O268" i="2"/>
  <c r="O256" i="2"/>
  <c r="O236" i="2"/>
  <c r="O220" i="2"/>
  <c r="O208" i="2"/>
  <c r="O188" i="2"/>
  <c r="O172" i="2"/>
  <c r="O164" i="2"/>
  <c r="O152" i="2"/>
  <c r="O136" i="2"/>
  <c r="O116" i="2"/>
  <c r="O100" i="2"/>
  <c r="O84" i="2"/>
  <c r="O72" i="2"/>
  <c r="O56" i="2"/>
  <c r="O44" i="2"/>
  <c r="O32" i="2"/>
  <c r="O4" i="2"/>
  <c r="O1504" i="2"/>
  <c r="O1488" i="2"/>
  <c r="O1472" i="2"/>
  <c r="O1456" i="2"/>
  <c r="O1440" i="2"/>
  <c r="O1428" i="2"/>
  <c r="O1416" i="2"/>
  <c r="O1404" i="2"/>
  <c r="O1384" i="2"/>
  <c r="O1372" i="2"/>
  <c r="O1352" i="2"/>
  <c r="O1336" i="2"/>
  <c r="O1320" i="2"/>
  <c r="O1308" i="2"/>
  <c r="O1292" i="2"/>
  <c r="O1276" i="2"/>
  <c r="O1264" i="2"/>
  <c r="O1252" i="2"/>
  <c r="O1232" i="2"/>
  <c r="O1224" i="2"/>
  <c r="O1204" i="2"/>
  <c r="O1188" i="2"/>
  <c r="O1176" i="2"/>
  <c r="O1160" i="2"/>
  <c r="O1140" i="2"/>
  <c r="O1128" i="2"/>
  <c r="O1108" i="2"/>
  <c r="O1100" i="2"/>
  <c r="O1084" i="2"/>
  <c r="O1072" i="2"/>
  <c r="O1052" i="2"/>
  <c r="O1036" i="2"/>
  <c r="O1024" i="2"/>
  <c r="O1008" i="2"/>
  <c r="O996" i="2"/>
  <c r="O984" i="2"/>
  <c r="O972" i="2"/>
  <c r="O960" i="2"/>
  <c r="O948" i="2"/>
  <c r="O936" i="2"/>
  <c r="O924" i="2"/>
  <c r="O912" i="2"/>
  <c r="O900" i="2"/>
  <c r="O888" i="2"/>
  <c r="O872" i="2"/>
  <c r="O864" i="2"/>
  <c r="O848" i="2"/>
  <c r="O836" i="2"/>
  <c r="O828" i="2"/>
  <c r="O820" i="2"/>
  <c r="O808" i="2"/>
  <c r="O800" i="2"/>
  <c r="O788" i="2"/>
  <c r="O776" i="2"/>
  <c r="O764" i="2"/>
  <c r="O756" i="2"/>
  <c r="O748" i="2"/>
  <c r="O736" i="2"/>
  <c r="O732" i="2"/>
  <c r="O720" i="2"/>
  <c r="O708" i="2"/>
  <c r="O696" i="2"/>
  <c r="O684" i="2"/>
  <c r="O668" i="2"/>
  <c r="O656" i="2"/>
  <c r="O640" i="2"/>
  <c r="O620" i="2"/>
  <c r="O608" i="2"/>
  <c r="O592" i="2"/>
  <c r="O576" i="2"/>
  <c r="O556" i="2"/>
  <c r="O540" i="2"/>
  <c r="O524" i="2"/>
  <c r="O508" i="2"/>
  <c r="O492" i="2"/>
  <c r="O476" i="2"/>
  <c r="O464" i="2"/>
  <c r="O444" i="2"/>
  <c r="O432" i="2"/>
  <c r="O416" i="2"/>
  <c r="O400" i="2"/>
  <c r="O384" i="2"/>
  <c r="O368" i="2"/>
  <c r="O348" i="2"/>
  <c r="O336" i="2"/>
  <c r="O324" i="2"/>
  <c r="O312" i="2"/>
  <c r="O292" i="2"/>
  <c r="O280" i="2"/>
  <c r="O264" i="2"/>
  <c r="O248" i="2"/>
  <c r="O232" i="2"/>
  <c r="O216" i="2"/>
  <c r="O200" i="2"/>
  <c r="O184" i="2"/>
  <c r="O148" i="2"/>
  <c r="O140" i="2"/>
  <c r="O124" i="2"/>
  <c r="O108" i="2"/>
  <c r="O96" i="2"/>
  <c r="O76" i="2"/>
  <c r="O60" i="2"/>
  <c r="O40" i="2"/>
  <c r="O28" i="2"/>
  <c r="O12" i="2"/>
  <c r="O2" i="2"/>
  <c r="O1519" i="2"/>
  <c r="O1511" i="2"/>
  <c r="O1503" i="2"/>
  <c r="O1495" i="2"/>
  <c r="O1487" i="2"/>
  <c r="O1479" i="2"/>
  <c r="O1467" i="2"/>
  <c r="O1459" i="2"/>
  <c r="O1451" i="2"/>
  <c r="O1443" i="2"/>
  <c r="O1435" i="2"/>
  <c r="O1427" i="2"/>
  <c r="O1419" i="2"/>
  <c r="O1411" i="2"/>
  <c r="O1403" i="2"/>
  <c r="O1395" i="2"/>
  <c r="O1387" i="2"/>
  <c r="O1379" i="2"/>
  <c r="O1371" i="2"/>
  <c r="O1363" i="2"/>
  <c r="O1355" i="2"/>
  <c r="O1347" i="2"/>
  <c r="O1339" i="2"/>
  <c r="O1327" i="2"/>
  <c r="O1319" i="2"/>
  <c r="O1311" i="2"/>
  <c r="O1303" i="2"/>
  <c r="O1295" i="2"/>
  <c r="O1287" i="2"/>
  <c r="O1279" i="2"/>
  <c r="O1271" i="2"/>
  <c r="O1267" i="2"/>
  <c r="O1259" i="2"/>
  <c r="O1251" i="2"/>
  <c r="O1243" i="2"/>
  <c r="O1235" i="2"/>
  <c r="O1227" i="2"/>
  <c r="O1219" i="2"/>
  <c r="O1211" i="2"/>
  <c r="O1203" i="2"/>
  <c r="O1195" i="2"/>
  <c r="O1187" i="2"/>
  <c r="O1183" i="2"/>
  <c r="O1179" i="2"/>
  <c r="O1175" i="2"/>
  <c r="O1171" i="2"/>
  <c r="O1167" i="2"/>
  <c r="O1163" i="2"/>
  <c r="O1159" i="2"/>
  <c r="O1155" i="2"/>
  <c r="O1151" i="2"/>
  <c r="O1147" i="2"/>
  <c r="O1143" i="2"/>
  <c r="O1139" i="2"/>
  <c r="O1135" i="2"/>
  <c r="O1131" i="2"/>
  <c r="O1127" i="2"/>
  <c r="O1123" i="2"/>
  <c r="O1119" i="2"/>
  <c r="O1115" i="2"/>
  <c r="O1111" i="2"/>
  <c r="O1107" i="2"/>
  <c r="O1103" i="2"/>
  <c r="O1099" i="2"/>
  <c r="O1095" i="2"/>
  <c r="O1091" i="2"/>
  <c r="O1087" i="2"/>
  <c r="O1083" i="2"/>
  <c r="O1079" i="2"/>
  <c r="O1075" i="2"/>
  <c r="O1071" i="2"/>
  <c r="O1067" i="2"/>
  <c r="O1063" i="2"/>
  <c r="O1059" i="2"/>
  <c r="O1055" i="2"/>
  <c r="O1051" i="2"/>
  <c r="O1047" i="2"/>
  <c r="O1043" i="2"/>
  <c r="O1039" i="2"/>
  <c r="O1035" i="2"/>
  <c r="O1031" i="2"/>
  <c r="O1027" i="2"/>
  <c r="O1023" i="2"/>
  <c r="O1019" i="2"/>
  <c r="O1015" i="2"/>
  <c r="O1011" i="2"/>
  <c r="O1007" i="2"/>
  <c r="O1003" i="2"/>
  <c r="O999" i="2"/>
  <c r="O995" i="2"/>
  <c r="O991" i="2"/>
  <c r="O987" i="2"/>
  <c r="O983" i="2"/>
  <c r="O979" i="2"/>
  <c r="O975" i="2"/>
  <c r="O971" i="2"/>
  <c r="O967" i="2"/>
  <c r="O963" i="2"/>
  <c r="O959" i="2"/>
  <c r="O955" i="2"/>
  <c r="O951" i="2"/>
  <c r="O947" i="2"/>
  <c r="O943" i="2"/>
  <c r="O939" i="2"/>
  <c r="O935" i="2"/>
  <c r="O931" i="2"/>
  <c r="O927" i="2"/>
  <c r="O923" i="2"/>
  <c r="O919" i="2"/>
  <c r="O915" i="2"/>
  <c r="O911" i="2"/>
  <c r="O907" i="2"/>
  <c r="O903" i="2"/>
  <c r="O899" i="2"/>
  <c r="O895" i="2"/>
  <c r="O1508" i="2"/>
  <c r="O1496" i="2"/>
  <c r="O1476" i="2"/>
  <c r="O1460" i="2"/>
  <c r="O1448" i="2"/>
  <c r="O1436" i="2"/>
  <c r="O1424" i="2"/>
  <c r="O1408" i="2"/>
  <c r="O1392" i="2"/>
  <c r="O1380" i="2"/>
  <c r="O1360" i="2"/>
  <c r="O1344" i="2"/>
  <c r="O1328" i="2"/>
  <c r="O1316" i="2"/>
  <c r="O1300" i="2"/>
  <c r="O1284" i="2"/>
  <c r="O1272" i="2"/>
  <c r="O1256" i="2"/>
  <c r="O1240" i="2"/>
  <c r="O1216" i="2"/>
  <c r="O1200" i="2"/>
  <c r="O1184" i="2"/>
  <c r="O1168" i="2"/>
  <c r="O1152" i="2"/>
  <c r="O1136" i="2"/>
  <c r="O1120" i="2"/>
  <c r="O1104" i="2"/>
  <c r="O1092" i="2"/>
  <c r="O1076" i="2"/>
  <c r="O1060" i="2"/>
  <c r="O1044" i="2"/>
  <c r="O1028" i="2"/>
  <c r="O1012" i="2"/>
  <c r="O704" i="2"/>
  <c r="O692" i="2"/>
  <c r="O676" i="2"/>
  <c r="O664" i="2"/>
  <c r="O644" i="2"/>
  <c r="O628" i="2"/>
  <c r="O612" i="2"/>
  <c r="O596" i="2"/>
  <c r="O580" i="2"/>
  <c r="O568" i="2"/>
  <c r="O552" i="2"/>
  <c r="O536" i="2"/>
  <c r="O520" i="2"/>
  <c r="O504" i="2"/>
  <c r="O488" i="2"/>
  <c r="O472" i="2"/>
  <c r="O456" i="2"/>
  <c r="O440" i="2"/>
  <c r="O424" i="2"/>
  <c r="O408" i="2"/>
  <c r="O392" i="2"/>
  <c r="O376" i="2"/>
  <c r="O360" i="2"/>
  <c r="O344" i="2"/>
  <c r="O340" i="2"/>
  <c r="O328" i="2"/>
  <c r="O316" i="2"/>
  <c r="O304" i="2"/>
  <c r="O284" i="2"/>
  <c r="O272" i="2"/>
  <c r="O252" i="2"/>
  <c r="O240" i="2"/>
  <c r="O224" i="2"/>
  <c r="O204" i="2"/>
  <c r="O192" i="2"/>
  <c r="O176" i="2"/>
  <c r="O160" i="2"/>
  <c r="O156" i="2"/>
  <c r="O132" i="2"/>
  <c r="O120" i="2"/>
  <c r="O104" i="2"/>
  <c r="O88" i="2"/>
  <c r="O68" i="2"/>
  <c r="O52" i="2"/>
  <c r="O48" i="2"/>
  <c r="O24" i="2"/>
  <c r="O8" i="2"/>
  <c r="O1523" i="2"/>
  <c r="O1515" i="2"/>
  <c r="O1507" i="2"/>
  <c r="O1499" i="2"/>
  <c r="O1491" i="2"/>
  <c r="O1483" i="2"/>
  <c r="O1475" i="2"/>
  <c r="O1471" i="2"/>
  <c r="O1463" i="2"/>
  <c r="O1455" i="2"/>
  <c r="O1447" i="2"/>
  <c r="O1439" i="2"/>
  <c r="O1431" i="2"/>
  <c r="O1423" i="2"/>
  <c r="O1415" i="2"/>
  <c r="O1407" i="2"/>
  <c r="O1399" i="2"/>
  <c r="O1391" i="2"/>
  <c r="O1383" i="2"/>
  <c r="O1375" i="2"/>
  <c r="O1367" i="2"/>
  <c r="O1359" i="2"/>
  <c r="O1351" i="2"/>
  <c r="O1343" i="2"/>
  <c r="O1335" i="2"/>
  <c r="O1331" i="2"/>
  <c r="O1323" i="2"/>
  <c r="O1315" i="2"/>
  <c r="O1307" i="2"/>
  <c r="O1299" i="2"/>
  <c r="O1291" i="2"/>
  <c r="O1283" i="2"/>
  <c r="O1275" i="2"/>
  <c r="O1263" i="2"/>
  <c r="O1255" i="2"/>
  <c r="O1247" i="2"/>
  <c r="O1239" i="2"/>
  <c r="O1231" i="2"/>
  <c r="O1223" i="2"/>
  <c r="O1215" i="2"/>
  <c r="O1207" i="2"/>
  <c r="O1199" i="2"/>
  <c r="O1191" i="2"/>
  <c r="O1526" i="2"/>
  <c r="O1522" i="2"/>
  <c r="O1518" i="2"/>
  <c r="O1514" i="2"/>
  <c r="O1510" i="2"/>
  <c r="O1506" i="2"/>
  <c r="O1502" i="2"/>
  <c r="O1498" i="2"/>
  <c r="O1494" i="2"/>
  <c r="O1490" i="2"/>
  <c r="O1486" i="2"/>
  <c r="O1482" i="2"/>
  <c r="O1478" i="2"/>
  <c r="O1474" i="2"/>
  <c r="O1470" i="2"/>
  <c r="O1466" i="2"/>
  <c r="O1462" i="2"/>
  <c r="O1458" i="2"/>
  <c r="O1454" i="2"/>
  <c r="O1450" i="2"/>
  <c r="O1446" i="2"/>
  <c r="O1442" i="2"/>
  <c r="O1438" i="2"/>
  <c r="O1434" i="2"/>
  <c r="O1430" i="2"/>
  <c r="O1426" i="2"/>
  <c r="O1422" i="2"/>
  <c r="O1418" i="2"/>
  <c r="O1414" i="2"/>
  <c r="O1410" i="2"/>
  <c r="O1406" i="2"/>
  <c r="O1402" i="2"/>
  <c r="O1398" i="2"/>
  <c r="O1394" i="2"/>
  <c r="O1390" i="2"/>
  <c r="O1386" i="2"/>
  <c r="O1382" i="2"/>
  <c r="O1378" i="2"/>
  <c r="O1374" i="2"/>
  <c r="O1370" i="2"/>
  <c r="O1366" i="2"/>
  <c r="O1362" i="2"/>
  <c r="O1358" i="2"/>
  <c r="O1354" i="2"/>
  <c r="O1350" i="2"/>
  <c r="O1346" i="2"/>
  <c r="O1342" i="2"/>
  <c r="O1338" i="2"/>
  <c r="O1334" i="2"/>
  <c r="O1330" i="2"/>
  <c r="O1326" i="2"/>
  <c r="O1322" i="2"/>
  <c r="O1318" i="2"/>
  <c r="O1314" i="2"/>
  <c r="O1310" i="2"/>
  <c r="O1306" i="2"/>
  <c r="O1302" i="2"/>
  <c r="O1298" i="2"/>
  <c r="O1294" i="2"/>
  <c r="O1290" i="2"/>
  <c r="O1286" i="2"/>
  <c r="O1282" i="2"/>
  <c r="O1278" i="2"/>
  <c r="O1274" i="2"/>
  <c r="O1270" i="2"/>
  <c r="O1266" i="2"/>
  <c r="O1262" i="2"/>
  <c r="O1258" i="2"/>
  <c r="O1254" i="2"/>
  <c r="O1250" i="2"/>
  <c r="O1246" i="2"/>
  <c r="O1242" i="2"/>
  <c r="O1500" i="2"/>
  <c r="O1484" i="2"/>
  <c r="O1468" i="2"/>
  <c r="O1452" i="2"/>
  <c r="O1444" i="2"/>
  <c r="O1432" i="2"/>
  <c r="O1420" i="2"/>
  <c r="O1400" i="2"/>
  <c r="O1388" i="2"/>
  <c r="O1368" i="2"/>
  <c r="O1356" i="2"/>
  <c r="O1340" i="2"/>
  <c r="O1324" i="2"/>
  <c r="O1304" i="2"/>
  <c r="O1288" i="2"/>
  <c r="O1280" i="2"/>
  <c r="O1260" i="2"/>
  <c r="O1248" i="2"/>
  <c r="O1236" i="2"/>
  <c r="O1220" i="2"/>
  <c r="O1208" i="2"/>
  <c r="O1192" i="2"/>
  <c r="O1172" i="2"/>
  <c r="O1156" i="2"/>
  <c r="O1144" i="2"/>
  <c r="O1124" i="2"/>
  <c r="O1112" i="2"/>
  <c r="O1096" i="2"/>
  <c r="O1088" i="2"/>
  <c r="O1068" i="2"/>
  <c r="O1056" i="2"/>
  <c r="O1040" i="2"/>
  <c r="O1020" i="2"/>
  <c r="O1004" i="2"/>
  <c r="O992" i="2"/>
  <c r="O980" i="2"/>
  <c r="O964" i="2"/>
  <c r="O952" i="2"/>
  <c r="O940" i="2"/>
  <c r="O928" i="2"/>
  <c r="O920" i="2"/>
  <c r="O908" i="2"/>
  <c r="O896" i="2"/>
  <c r="O884" i="2"/>
  <c r="O876" i="2"/>
  <c r="O860" i="2"/>
  <c r="O852" i="2"/>
  <c r="O840" i="2"/>
  <c r="O824" i="2"/>
  <c r="O816" i="2"/>
  <c r="O804" i="2"/>
  <c r="O792" i="2"/>
  <c r="O780" i="2"/>
  <c r="O772" i="2"/>
  <c r="O760" i="2"/>
  <c r="O752" i="2"/>
  <c r="O744" i="2"/>
  <c r="O740" i="2"/>
  <c r="O728" i="2"/>
  <c r="O724" i="2"/>
  <c r="O712" i="2"/>
  <c r="O700" i="2"/>
  <c r="O688" i="2"/>
  <c r="O672" i="2"/>
  <c r="O652" i="2"/>
  <c r="O636" i="2"/>
  <c r="O624" i="2"/>
  <c r="O604" i="2"/>
  <c r="O588" i="2"/>
  <c r="O572" i="2"/>
  <c r="O560" i="2"/>
  <c r="O544" i="2"/>
  <c r="O528" i="2"/>
  <c r="O512" i="2"/>
  <c r="O496" i="2"/>
  <c r="O480" i="2"/>
  <c r="O460" i="2"/>
  <c r="O448" i="2"/>
  <c r="O428" i="2"/>
  <c r="O412" i="2"/>
  <c r="O396" i="2"/>
  <c r="O380" i="2"/>
  <c r="O364" i="2"/>
  <c r="O352" i="2"/>
  <c r="O332" i="2"/>
  <c r="O320" i="2"/>
  <c r="O308" i="2"/>
  <c r="O296" i="2"/>
  <c r="O276" i="2"/>
  <c r="O260" i="2"/>
  <c r="O244" i="2"/>
  <c r="O228" i="2"/>
  <c r="O212" i="2"/>
  <c r="O196" i="2"/>
  <c r="O180" i="2"/>
  <c r="O168" i="2"/>
  <c r="O144" i="2"/>
  <c r="O128" i="2"/>
  <c r="O112" i="2"/>
  <c r="O92" i="2"/>
  <c r="O80" i="2"/>
  <c r="O64" i="2"/>
  <c r="O36" i="2"/>
  <c r="O20" i="2"/>
  <c r="O16" i="2"/>
  <c r="O1525" i="2"/>
  <c r="O1521" i="2"/>
  <c r="O1517" i="2"/>
  <c r="O1513" i="2"/>
  <c r="O1509" i="2"/>
  <c r="O1505" i="2"/>
  <c r="O1501" i="2"/>
  <c r="O1497" i="2"/>
  <c r="O1493" i="2"/>
  <c r="O1489" i="2"/>
  <c r="O1485" i="2"/>
  <c r="O1481" i="2"/>
  <c r="O1477" i="2"/>
  <c r="O1473" i="2"/>
  <c r="O1469" i="2"/>
  <c r="O1465" i="2"/>
  <c r="O1461" i="2"/>
  <c r="O1457" i="2"/>
  <c r="O1453" i="2"/>
  <c r="O1449" i="2"/>
  <c r="O1445" i="2"/>
  <c r="O1441" i="2"/>
  <c r="O1437" i="2"/>
  <c r="O1433" i="2"/>
  <c r="O1429" i="2"/>
  <c r="O1425" i="2"/>
  <c r="O1421" i="2"/>
  <c r="O1417" i="2"/>
  <c r="O1413" i="2"/>
  <c r="O1409" i="2"/>
  <c r="O1405" i="2"/>
  <c r="O1401" i="2"/>
  <c r="O1397" i="2"/>
  <c r="O1393" i="2"/>
  <c r="O1389" i="2"/>
  <c r="O1385" i="2"/>
  <c r="O1381" i="2"/>
  <c r="O1377" i="2"/>
  <c r="O1373" i="2"/>
  <c r="O1369" i="2"/>
  <c r="O1365" i="2"/>
  <c r="O1361" i="2"/>
  <c r="O1357" i="2"/>
  <c r="O1353" i="2"/>
  <c r="O1349" i="2"/>
  <c r="O1345" i="2"/>
  <c r="O1341" i="2"/>
  <c r="O1337" i="2"/>
  <c r="O1333" i="2"/>
  <c r="O1329" i="2"/>
  <c r="O1325" i="2"/>
  <c r="O1321" i="2"/>
  <c r="O1317" i="2"/>
  <c r="O1313" i="2"/>
  <c r="O1309" i="2"/>
  <c r="O1305" i="2"/>
  <c r="O1301" i="2"/>
  <c r="O1297" i="2"/>
  <c r="O1293" i="2"/>
  <c r="O1289" i="2"/>
  <c r="O1285" i="2"/>
  <c r="O1281" i="2"/>
  <c r="O1277" i="2"/>
  <c r="O1273" i="2"/>
  <c r="O1269" i="2"/>
  <c r="O1265" i="2"/>
  <c r="O1261" i="2"/>
  <c r="O1257" i="2"/>
  <c r="O1253" i="2"/>
  <c r="O1249" i="2"/>
  <c r="O1245" i="2"/>
  <c r="O1241" i="2"/>
  <c r="O1237" i="2"/>
  <c r="O1233" i="2"/>
  <c r="O1229" i="2"/>
  <c r="O1225" i="2"/>
  <c r="O1221" i="2"/>
  <c r="O1217" i="2"/>
  <c r="O1213" i="2"/>
  <c r="O1209" i="2"/>
  <c r="O1205" i="2"/>
  <c r="O1201" i="2"/>
  <c r="O1197" i="2"/>
  <c r="O1193" i="2"/>
  <c r="O1189" i="2"/>
  <c r="O1185" i="2"/>
  <c r="O1181" i="2"/>
  <c r="O1177" i="2"/>
  <c r="O1173" i="2"/>
  <c r="O1169" i="2"/>
  <c r="O1165" i="2"/>
  <c r="O1161" i="2"/>
  <c r="O1157" i="2"/>
  <c r="O1153" i="2"/>
  <c r="O1149" i="2"/>
  <c r="O1145" i="2"/>
  <c r="O1141" i="2"/>
  <c r="O1137" i="2"/>
  <c r="O1133" i="2"/>
  <c r="O1129" i="2"/>
  <c r="O1125" i="2"/>
  <c r="O1121" i="2"/>
  <c r="O1117" i="2"/>
  <c r="O1113" i="2"/>
  <c r="O1109" i="2"/>
  <c r="O1105" i="2"/>
  <c r="O1101" i="2"/>
  <c r="O1097" i="2"/>
  <c r="O1093" i="2"/>
  <c r="O1089" i="2"/>
  <c r="O1085" i="2"/>
  <c r="O1081" i="2"/>
  <c r="O1077" i="2"/>
  <c r="O1073" i="2"/>
  <c r="O1069" i="2"/>
  <c r="O1065" i="2"/>
  <c r="O1061" i="2"/>
  <c r="O1057" i="2"/>
  <c r="O1053" i="2"/>
  <c r="O1049" i="2"/>
  <c r="O1045" i="2"/>
  <c r="O1041" i="2"/>
  <c r="O1037" i="2"/>
  <c r="O1033" i="2"/>
  <c r="O1029" i="2"/>
  <c r="O1025" i="2"/>
  <c r="O1021" i="2"/>
  <c r="O1017" i="2"/>
  <c r="O1013" i="2"/>
  <c r="O1009" i="2"/>
  <c r="O1005" i="2"/>
  <c r="O1001" i="2"/>
  <c r="O997" i="2"/>
  <c r="O993" i="2"/>
  <c r="O989" i="2"/>
  <c r="O985" i="2"/>
  <c r="O981" i="2"/>
  <c r="O977" i="2"/>
  <c r="O973" i="2"/>
  <c r="O969" i="2"/>
  <c r="O965" i="2"/>
  <c r="O961" i="2"/>
  <c r="O957" i="2"/>
  <c r="O953" i="2"/>
  <c r="O949" i="2"/>
  <c r="O945" i="2"/>
  <c r="O941" i="2"/>
  <c r="O937" i="2"/>
  <c r="O933" i="2"/>
  <c r="O929" i="2"/>
  <c r="O925" i="2"/>
  <c r="O921" i="2"/>
  <c r="O917" i="2"/>
  <c r="O913" i="2"/>
  <c r="O909" i="2"/>
  <c r="O905" i="2"/>
  <c r="O901" i="2"/>
  <c r="O897" i="2"/>
  <c r="O893" i="2"/>
  <c r="O889" i="2"/>
  <c r="O885" i="2"/>
  <c r="O881" i="2"/>
  <c r="O877" i="2"/>
  <c r="O873" i="2"/>
  <c r="O869" i="2"/>
  <c r="O865" i="2"/>
  <c r="O861" i="2"/>
  <c r="O857" i="2"/>
  <c r="O853" i="2"/>
  <c r="O849" i="2"/>
  <c r="O845" i="2"/>
  <c r="O841" i="2"/>
  <c r="O837" i="2"/>
  <c r="O833" i="2"/>
  <c r="O829" i="2"/>
  <c r="O825" i="2"/>
  <c r="O821" i="2"/>
  <c r="O817" i="2"/>
  <c r="O813" i="2"/>
  <c r="O809" i="2"/>
  <c r="O805" i="2"/>
  <c r="O801" i="2"/>
  <c r="O797" i="2"/>
  <c r="O793" i="2"/>
  <c r="O789" i="2"/>
  <c r="O785" i="2"/>
  <c r="O781" i="2"/>
  <c r="O777" i="2"/>
  <c r="O773" i="2"/>
  <c r="O769" i="2"/>
  <c r="O765" i="2"/>
  <c r="O761" i="2"/>
  <c r="O757" i="2"/>
  <c r="O753" i="2"/>
  <c r="O749" i="2"/>
  <c r="O745" i="2"/>
  <c r="O741" i="2"/>
  <c r="O737" i="2"/>
  <c r="O733" i="2"/>
  <c r="O729" i="2"/>
  <c r="O725" i="2"/>
  <c r="O721" i="2"/>
  <c r="O717" i="2"/>
  <c r="O713" i="2"/>
  <c r="O891" i="2"/>
  <c r="O887" i="2"/>
  <c r="O883" i="2"/>
  <c r="O879" i="2"/>
  <c r="O875" i="2"/>
  <c r="O871" i="2"/>
  <c r="O867" i="2"/>
  <c r="O863" i="2"/>
  <c r="O859" i="2"/>
  <c r="O855" i="2"/>
  <c r="O851" i="2"/>
  <c r="O847" i="2"/>
  <c r="O843" i="2"/>
  <c r="O839" i="2"/>
  <c r="O835" i="2"/>
  <c r="O831" i="2"/>
  <c r="O827" i="2"/>
  <c r="O823" i="2"/>
  <c r="O819" i="2"/>
  <c r="O815" i="2"/>
  <c r="O811" i="2"/>
  <c r="O807" i="2"/>
  <c r="O803" i="2"/>
  <c r="O799" i="2"/>
  <c r="O795" i="2"/>
  <c r="O791" i="2"/>
  <c r="O787" i="2"/>
  <c r="O783" i="2"/>
  <c r="O779" i="2"/>
  <c r="O775" i="2"/>
  <c r="O771" i="2"/>
  <c r="O767" i="2"/>
  <c r="O763" i="2"/>
  <c r="O759" i="2"/>
  <c r="O755" i="2"/>
  <c r="O751" i="2"/>
  <c r="O747" i="2"/>
  <c r="O743" i="2"/>
  <c r="O739" i="2"/>
  <c r="O735" i="2"/>
  <c r="O731" i="2"/>
  <c r="O727" i="2"/>
  <c r="O723" i="2"/>
  <c r="O719" i="2"/>
  <c r="O715" i="2"/>
  <c r="O711" i="2"/>
  <c r="O707" i="2"/>
  <c r="O703" i="2"/>
  <c r="O699" i="2"/>
  <c r="O695" i="2"/>
  <c r="O691" i="2"/>
  <c r="O687" i="2"/>
  <c r="O683" i="2"/>
  <c r="O679" i="2"/>
  <c r="O675" i="2"/>
  <c r="O671" i="2"/>
  <c r="O667" i="2"/>
  <c r="O663" i="2"/>
  <c r="O659" i="2"/>
  <c r="O655" i="2"/>
  <c r="O651" i="2"/>
  <c r="O647" i="2"/>
  <c r="O643" i="2"/>
  <c r="O639" i="2"/>
  <c r="O635" i="2"/>
  <c r="O631" i="2"/>
  <c r="O627" i="2"/>
  <c r="O623" i="2"/>
  <c r="O619" i="2"/>
  <c r="O615" i="2"/>
  <c r="O611" i="2"/>
  <c r="O607" i="2"/>
  <c r="O603" i="2"/>
  <c r="O599" i="2"/>
  <c r="O595" i="2"/>
  <c r="O591" i="2"/>
  <c r="O587" i="2"/>
  <c r="O583" i="2"/>
  <c r="O579" i="2"/>
  <c r="O575" i="2"/>
  <c r="O571" i="2"/>
  <c r="O567" i="2"/>
  <c r="O563" i="2"/>
  <c r="O559" i="2"/>
  <c r="O555" i="2"/>
  <c r="O551" i="2"/>
  <c r="O547" i="2"/>
  <c r="O543" i="2"/>
  <c r="O539" i="2"/>
  <c r="O535" i="2"/>
  <c r="O531" i="2"/>
  <c r="O527" i="2"/>
  <c r="O523" i="2"/>
  <c r="O519" i="2"/>
  <c r="O515" i="2"/>
  <c r="O511" i="2"/>
  <c r="O507" i="2"/>
  <c r="O503" i="2"/>
  <c r="O499" i="2"/>
  <c r="O495" i="2"/>
  <c r="O491" i="2"/>
  <c r="O487" i="2"/>
  <c r="O483" i="2"/>
  <c r="O479" i="2"/>
  <c r="O475" i="2"/>
  <c r="O471" i="2"/>
  <c r="O467" i="2"/>
  <c r="O463" i="2"/>
  <c r="O459" i="2"/>
  <c r="O455" i="2"/>
  <c r="O451" i="2"/>
  <c r="O447" i="2"/>
  <c r="O443" i="2"/>
  <c r="O439" i="2"/>
  <c r="O435" i="2"/>
  <c r="O431" i="2"/>
  <c r="O427" i="2"/>
  <c r="O423" i="2"/>
  <c r="O419" i="2"/>
  <c r="O415" i="2"/>
  <c r="O411" i="2"/>
  <c r="O407" i="2"/>
  <c r="O403" i="2"/>
  <c r="O399" i="2"/>
  <c r="O395" i="2"/>
  <c r="O391" i="2"/>
  <c r="O387" i="2"/>
  <c r="O383" i="2"/>
  <c r="O379" i="2"/>
  <c r="O375" i="2"/>
  <c r="O371" i="2"/>
  <c r="O367" i="2"/>
  <c r="O363" i="2"/>
  <c r="O359" i="2"/>
  <c r="O355" i="2"/>
  <c r="O351" i="2"/>
  <c r="O347" i="2"/>
  <c r="O343" i="2"/>
  <c r="O339" i="2"/>
  <c r="O335" i="2"/>
  <c r="O331" i="2"/>
  <c r="O327" i="2"/>
  <c r="O323" i="2"/>
  <c r="O319" i="2"/>
  <c r="O315" i="2"/>
  <c r="O311" i="2"/>
  <c r="O307" i="2"/>
  <c r="O303" i="2"/>
  <c r="O299" i="2"/>
  <c r="O295" i="2"/>
  <c r="O291" i="2"/>
  <c r="O287" i="2"/>
  <c r="O283" i="2"/>
  <c r="O279" i="2"/>
  <c r="O275" i="2"/>
  <c r="O271" i="2"/>
  <c r="O267" i="2"/>
  <c r="O263" i="2"/>
  <c r="O259" i="2"/>
  <c r="O255" i="2"/>
  <c r="O251" i="2"/>
  <c r="O247" i="2"/>
  <c r="O243" i="2"/>
  <c r="O239" i="2"/>
  <c r="O235" i="2"/>
  <c r="O231" i="2"/>
  <c r="O227" i="2"/>
  <c r="O183" i="2"/>
  <c r="O139" i="2"/>
  <c r="O55" i="2"/>
  <c r="O1238" i="2"/>
  <c r="O1234" i="2"/>
  <c r="O1230" i="2"/>
  <c r="O1226" i="2"/>
  <c r="O1222" i="2"/>
  <c r="O1218" i="2"/>
  <c r="O1214" i="2"/>
  <c r="O1210" i="2"/>
  <c r="O1206" i="2"/>
  <c r="O1202" i="2"/>
  <c r="O1198" i="2"/>
  <c r="O1194" i="2"/>
  <c r="O1190" i="2"/>
  <c r="O1186" i="2"/>
  <c r="O1182" i="2"/>
  <c r="O1178" i="2"/>
  <c r="O1174" i="2"/>
  <c r="O1170" i="2"/>
  <c r="O1166" i="2"/>
  <c r="O1162" i="2"/>
  <c r="O1158" i="2"/>
  <c r="O1154" i="2"/>
  <c r="O1150" i="2"/>
  <c r="O1146" i="2"/>
  <c r="O1142" i="2"/>
  <c r="O1138" i="2"/>
  <c r="O1134" i="2"/>
  <c r="O1130" i="2"/>
  <c r="O1126" i="2"/>
  <c r="O1122" i="2"/>
  <c r="O1118" i="2"/>
  <c r="O1114" i="2"/>
  <c r="O1110" i="2"/>
  <c r="O1106" i="2"/>
  <c r="O1102" i="2"/>
  <c r="O1098" i="2"/>
  <c r="O1094" i="2"/>
  <c r="O1090" i="2"/>
  <c r="O1086" i="2"/>
  <c r="O1082" i="2"/>
  <c r="O1078" i="2"/>
  <c r="O1074" i="2"/>
  <c r="O1070" i="2"/>
  <c r="O1066" i="2"/>
  <c r="O1062" i="2"/>
  <c r="O1058" i="2"/>
  <c r="O1054" i="2"/>
  <c r="O1050" i="2"/>
  <c r="O1046" i="2"/>
  <c r="O1042" i="2"/>
  <c r="O1038" i="2"/>
  <c r="O1034" i="2"/>
  <c r="O1030" i="2"/>
  <c r="O1026" i="2"/>
  <c r="O1022" i="2"/>
  <c r="O1018" i="2"/>
  <c r="O1014" i="2"/>
  <c r="O1010" i="2"/>
  <c r="O1006" i="2"/>
  <c r="O1002" i="2"/>
  <c r="O998" i="2"/>
  <c r="O994" i="2"/>
  <c r="O990" i="2"/>
  <c r="O986" i="2"/>
  <c r="O982" i="2"/>
  <c r="O978" i="2"/>
  <c r="O974" i="2"/>
  <c r="O970" i="2"/>
  <c r="O966" i="2"/>
  <c r="O962" i="2"/>
  <c r="O958" i="2"/>
  <c r="O954" i="2"/>
  <c r="O950" i="2"/>
  <c r="O946" i="2"/>
  <c r="O942" i="2"/>
  <c r="O938" i="2"/>
  <c r="O934" i="2"/>
  <c r="O930" i="2"/>
  <c r="O926" i="2"/>
  <c r="O922" i="2"/>
  <c r="O918" i="2"/>
  <c r="O914" i="2"/>
  <c r="O910" i="2"/>
  <c r="O906" i="2"/>
  <c r="O902" i="2"/>
  <c r="O898" i="2"/>
  <c r="O894" i="2"/>
  <c r="O890" i="2"/>
  <c r="O886" i="2"/>
  <c r="O882" i="2"/>
  <c r="O878" i="2"/>
  <c r="O874" i="2"/>
  <c r="O870" i="2"/>
  <c r="O866" i="2"/>
  <c r="O862" i="2"/>
  <c r="O858" i="2"/>
  <c r="O854" i="2"/>
  <c r="O850" i="2"/>
  <c r="O846" i="2"/>
  <c r="O842" i="2"/>
  <c r="O838" i="2"/>
  <c r="O834" i="2"/>
  <c r="O830" i="2"/>
  <c r="O826" i="2"/>
  <c r="O822" i="2"/>
  <c r="O818" i="2"/>
  <c r="O814" i="2"/>
  <c r="O810" i="2"/>
  <c r="O806" i="2"/>
  <c r="O802" i="2"/>
  <c r="O798" i="2"/>
  <c r="O794" i="2"/>
  <c r="O790" i="2"/>
  <c r="O786" i="2"/>
  <c r="O782" i="2"/>
  <c r="O778" i="2"/>
  <c r="O774" i="2"/>
  <c r="O770" i="2"/>
  <c r="O766" i="2"/>
  <c r="O762" i="2"/>
  <c r="O758" i="2"/>
  <c r="O754" i="2"/>
  <c r="O750" i="2"/>
  <c r="O746" i="2"/>
  <c r="O742" i="2"/>
  <c r="O738" i="2"/>
  <c r="O734" i="2"/>
  <c r="O730" i="2"/>
  <c r="O726" i="2"/>
  <c r="O722" i="2"/>
  <c r="O718" i="2"/>
  <c r="O714" i="2"/>
  <c r="O710" i="2"/>
  <c r="O706" i="2"/>
  <c r="O702" i="2"/>
  <c r="O698" i="2"/>
  <c r="O694" i="2"/>
  <c r="O690" i="2"/>
  <c r="O686" i="2"/>
  <c r="O682" i="2"/>
  <c r="O678" i="2"/>
  <c r="O674" i="2"/>
  <c r="O670" i="2"/>
  <c r="O666" i="2"/>
  <c r="O662" i="2"/>
  <c r="O658" i="2"/>
  <c r="O654" i="2"/>
  <c r="O650" i="2"/>
  <c r="O646" i="2"/>
  <c r="O642" i="2"/>
  <c r="O638" i="2"/>
  <c r="O634" i="2"/>
  <c r="O630" i="2"/>
  <c r="O626" i="2"/>
  <c r="O622" i="2"/>
  <c r="O618" i="2"/>
  <c r="O614" i="2"/>
  <c r="O610" i="2"/>
  <c r="O606" i="2"/>
  <c r="O602" i="2"/>
  <c r="O598" i="2"/>
  <c r="O594" i="2"/>
  <c r="O590" i="2"/>
  <c r="O586" i="2"/>
  <c r="O582" i="2"/>
  <c r="O578" i="2"/>
  <c r="O574" i="2"/>
  <c r="O570" i="2"/>
  <c r="O566" i="2"/>
  <c r="O562" i="2"/>
  <c r="O558" i="2"/>
  <c r="O554" i="2"/>
  <c r="O550" i="2"/>
  <c r="O546" i="2"/>
  <c r="O542" i="2"/>
  <c r="O538" i="2"/>
  <c r="O534" i="2"/>
  <c r="O530" i="2"/>
  <c r="O526" i="2"/>
  <c r="O522" i="2"/>
  <c r="O514" i="2"/>
  <c r="O494" i="2"/>
  <c r="O430" i="2"/>
  <c r="O366" i="2"/>
  <c r="O226" i="2"/>
  <c r="O98" i="2"/>
  <c r="O709" i="2"/>
  <c r="O705" i="2"/>
  <c r="O701" i="2"/>
  <c r="O697" i="2"/>
  <c r="O693" i="2"/>
  <c r="O689" i="2"/>
  <c r="O685" i="2"/>
  <c r="O681" i="2"/>
  <c r="O677" i="2"/>
  <c r="O673" i="2"/>
  <c r="O669" i="2"/>
  <c r="O665" i="2"/>
  <c r="O661" i="2"/>
  <c r="O657" i="2"/>
  <c r="O653" i="2"/>
  <c r="O649" i="2"/>
  <c r="O645" i="2"/>
  <c r="O641" i="2"/>
  <c r="O637" i="2"/>
  <c r="O633" i="2"/>
  <c r="O629" i="2"/>
  <c r="O625" i="2"/>
  <c r="O621" i="2"/>
  <c r="O617" i="2"/>
  <c r="O613" i="2"/>
  <c r="O609" i="2"/>
  <c r="O605" i="2"/>
  <c r="O601" i="2"/>
  <c r="O597" i="2"/>
  <c r="O593" i="2"/>
  <c r="O589" i="2"/>
  <c r="O585" i="2"/>
  <c r="O581" i="2"/>
  <c r="O577" i="2"/>
  <c r="O573" i="2"/>
  <c r="O569" i="2"/>
  <c r="O565" i="2"/>
  <c r="O561" i="2"/>
  <c r="O557" i="2"/>
  <c r="O553" i="2"/>
  <c r="O549" i="2"/>
  <c r="O545" i="2"/>
  <c r="O541" i="2"/>
  <c r="O537" i="2"/>
  <c r="O533" i="2"/>
  <c r="O529" i="2"/>
  <c r="O525" i="2"/>
  <c r="O521" i="2"/>
  <c r="O517" i="2"/>
  <c r="O513" i="2"/>
  <c r="O509" i="2"/>
  <c r="O505" i="2"/>
  <c r="O501" i="2"/>
  <c r="O497" i="2"/>
  <c r="O493" i="2"/>
  <c r="O489" i="2"/>
  <c r="O485" i="2"/>
  <c r="O481" i="2"/>
  <c r="O477" i="2"/>
  <c r="O473" i="2"/>
  <c r="O469" i="2"/>
  <c r="O465" i="2"/>
  <c r="O461" i="2"/>
  <c r="O457" i="2"/>
  <c r="O453" i="2"/>
  <c r="O449" i="2"/>
  <c r="O445" i="2"/>
  <c r="O441" i="2"/>
  <c r="O437" i="2"/>
  <c r="O433" i="2"/>
  <c r="O429" i="2"/>
  <c r="O425" i="2"/>
  <c r="O421" i="2"/>
  <c r="O417" i="2"/>
  <c r="O413" i="2"/>
  <c r="O409" i="2"/>
  <c r="O405" i="2"/>
  <c r="O401" i="2"/>
  <c r="O397" i="2"/>
  <c r="O393" i="2"/>
  <c r="O389" i="2"/>
  <c r="O385" i="2"/>
  <c r="O381" i="2"/>
  <c r="O377" i="2"/>
  <c r="O373" i="2"/>
  <c r="O369" i="2"/>
  <c r="O365" i="2"/>
  <c r="O361" i="2"/>
  <c r="O357" i="2"/>
  <c r="O353" i="2"/>
  <c r="O349" i="2"/>
  <c r="O345" i="2"/>
  <c r="O341" i="2"/>
  <c r="O337" i="2"/>
  <c r="O333" i="2"/>
  <c r="O329" i="2"/>
  <c r="O325" i="2"/>
  <c r="O321" i="2"/>
  <c r="O317" i="2"/>
  <c r="O313" i="2"/>
  <c r="O309" i="2"/>
  <c r="O305" i="2"/>
  <c r="O301" i="2"/>
  <c r="O297" i="2"/>
  <c r="O293" i="2"/>
  <c r="O289" i="2"/>
  <c r="O285" i="2"/>
  <c r="O281" i="2"/>
  <c r="O277" i="2"/>
  <c r="O273" i="2"/>
  <c r="O269" i="2"/>
  <c r="O265" i="2"/>
  <c r="O261" i="2"/>
  <c r="O257" i="2"/>
  <c r="O253" i="2"/>
  <c r="O249" i="2"/>
  <c r="O245" i="2"/>
  <c r="O241" i="2"/>
  <c r="O237" i="2"/>
  <c r="O233" i="2"/>
  <c r="O229" i="2"/>
  <c r="O225" i="2"/>
  <c r="O221" i="2"/>
  <c r="O217" i="2"/>
  <c r="O213" i="2"/>
  <c r="O209" i="2"/>
  <c r="O205" i="2"/>
  <c r="O201" i="2"/>
  <c r="O197" i="2"/>
  <c r="O193" i="2"/>
  <c r="O189" i="2"/>
  <c r="O185" i="2"/>
  <c r="O181" i="2"/>
  <c r="O177" i="2"/>
  <c r="O173" i="2"/>
  <c r="O169" i="2"/>
  <c r="O165" i="2"/>
  <c r="O161" i="2"/>
  <c r="O157" i="2"/>
  <c r="O153" i="2"/>
  <c r="O149" i="2"/>
  <c r="O145" i="2"/>
  <c r="O141" i="2"/>
  <c r="O137" i="2"/>
  <c r="O133" i="2"/>
  <c r="O129" i="2"/>
  <c r="O125" i="2"/>
  <c r="O121" i="2"/>
  <c r="O117" i="2"/>
  <c r="O113" i="2"/>
  <c r="O109" i="2"/>
  <c r="O105" i="2"/>
  <c r="O101" i="2"/>
  <c r="O97" i="2"/>
  <c r="O93" i="2"/>
  <c r="O89" i="2"/>
  <c r="O85" i="2"/>
  <c r="O81" i="2"/>
  <c r="O77" i="2"/>
  <c r="O73" i="2"/>
  <c r="O69" i="2"/>
  <c r="O65" i="2"/>
  <c r="O61" i="2"/>
  <c r="O57" i="2"/>
  <c r="O53" i="2"/>
  <c r="O49" i="2"/>
  <c r="O45" i="2"/>
  <c r="O41" i="2"/>
  <c r="O37" i="2"/>
  <c r="O33" i="2"/>
  <c r="O29" i="2"/>
  <c r="O25" i="2"/>
  <c r="O21" i="2"/>
  <c r="O17" i="2"/>
  <c r="O13" i="2"/>
  <c r="O9" i="2"/>
  <c r="O5" i="2"/>
  <c r="O223" i="2"/>
  <c r="O219" i="2"/>
  <c r="O215" i="2"/>
  <c r="O211" i="2"/>
  <c r="O207" i="2"/>
  <c r="O203" i="2"/>
  <c r="O199" i="2"/>
  <c r="O195" i="2"/>
  <c r="O191" i="2"/>
  <c r="O187" i="2"/>
  <c r="O179" i="2"/>
  <c r="O175" i="2"/>
  <c r="O171" i="2"/>
  <c r="O167" i="2"/>
  <c r="O163" i="2"/>
  <c r="O159" i="2"/>
  <c r="O155" i="2"/>
  <c r="O151" i="2"/>
  <c r="O147" i="2"/>
  <c r="O143" i="2"/>
  <c r="O135" i="2"/>
  <c r="O131" i="2"/>
  <c r="O127" i="2"/>
  <c r="O123" i="2"/>
  <c r="O119" i="2"/>
  <c r="O115" i="2"/>
  <c r="O111" i="2"/>
  <c r="O107" i="2"/>
  <c r="O103" i="2"/>
  <c r="O99" i="2"/>
  <c r="O95" i="2"/>
  <c r="O91" i="2"/>
  <c r="O87" i="2"/>
  <c r="O83" i="2"/>
  <c r="O79" i="2"/>
  <c r="O75" i="2"/>
  <c r="O71" i="2"/>
  <c r="O67" i="2"/>
  <c r="O63" i="2"/>
  <c r="O59" i="2"/>
  <c r="O51" i="2"/>
  <c r="O47" i="2"/>
  <c r="O43" i="2"/>
  <c r="O39" i="2"/>
  <c r="O35" i="2"/>
  <c r="O31" i="2"/>
  <c r="O27" i="2"/>
  <c r="O23" i="2"/>
  <c r="O19" i="2"/>
  <c r="O15" i="2"/>
  <c r="O11" i="2"/>
  <c r="O7" i="2"/>
  <c r="O3" i="2"/>
  <c r="O518" i="2"/>
  <c r="O510" i="2"/>
  <c r="O506" i="2"/>
  <c r="O502" i="2"/>
  <c r="O498" i="2"/>
  <c r="O490" i="2"/>
  <c r="O486" i="2"/>
  <c r="O482" i="2"/>
  <c r="O478" i="2"/>
  <c r="O474" i="2"/>
  <c r="O470" i="2"/>
  <c r="O466" i="2"/>
  <c r="O462" i="2"/>
  <c r="O458" i="2"/>
  <c r="O454" i="2"/>
  <c r="O450" i="2"/>
  <c r="O446" i="2"/>
  <c r="O442" i="2"/>
  <c r="O438" i="2"/>
  <c r="O434" i="2"/>
  <c r="O426" i="2"/>
  <c r="O422" i="2"/>
  <c r="O418" i="2"/>
  <c r="O414" i="2"/>
  <c r="O410" i="2"/>
  <c r="O406" i="2"/>
  <c r="O402" i="2"/>
  <c r="O398" i="2"/>
  <c r="O394" i="2"/>
  <c r="O390" i="2"/>
  <c r="O386" i="2"/>
  <c r="O382" i="2"/>
  <c r="O378" i="2"/>
  <c r="O374" i="2"/>
  <c r="O370" i="2"/>
  <c r="O362" i="2"/>
  <c r="O358" i="2"/>
  <c r="O354" i="2"/>
  <c r="O350" i="2"/>
  <c r="O346" i="2"/>
  <c r="O342" i="2"/>
  <c r="O338" i="2"/>
  <c r="O334" i="2"/>
  <c r="O330" i="2"/>
  <c r="O326" i="2"/>
  <c r="O322" i="2"/>
  <c r="O318" i="2"/>
  <c r="O314" i="2"/>
  <c r="O310" i="2"/>
  <c r="O306" i="2"/>
  <c r="O302" i="2"/>
  <c r="O298" i="2"/>
  <c r="O294" i="2"/>
  <c r="O290" i="2"/>
  <c r="O286" i="2"/>
  <c r="O282" i="2"/>
  <c r="O278" i="2"/>
  <c r="O274" i="2"/>
  <c r="O270" i="2"/>
  <c r="O266" i="2"/>
  <c r="O262" i="2"/>
  <c r="O258" i="2"/>
  <c r="O254" i="2"/>
  <c r="O250" i="2"/>
  <c r="O246" i="2"/>
  <c r="O242" i="2"/>
  <c r="O238" i="2"/>
  <c r="O234" i="2"/>
  <c r="O230" i="2"/>
  <c r="O222" i="2"/>
  <c r="O218" i="2"/>
  <c r="O214" i="2"/>
  <c r="O210" i="2"/>
  <c r="O206" i="2"/>
  <c r="O202" i="2"/>
  <c r="O198" i="2"/>
  <c r="O194" i="2"/>
  <c r="O190" i="2"/>
  <c r="O186" i="2"/>
  <c r="O182" i="2"/>
  <c r="O178" i="2"/>
  <c r="O174" i="2"/>
  <c r="O170" i="2"/>
  <c r="O166" i="2"/>
  <c r="O162" i="2"/>
  <c r="O158" i="2"/>
  <c r="O154" i="2"/>
  <c r="O150" i="2"/>
  <c r="O146" i="2"/>
  <c r="O142" i="2"/>
  <c r="O138" i="2"/>
  <c r="O134" i="2"/>
  <c r="O130" i="2"/>
  <c r="O126" i="2"/>
  <c r="O122" i="2"/>
  <c r="O118" i="2"/>
  <c r="O114" i="2"/>
  <c r="O110" i="2"/>
  <c r="O106" i="2"/>
  <c r="O102" i="2"/>
  <c r="O94" i="2"/>
  <c r="O90" i="2"/>
  <c r="O86" i="2"/>
  <c r="O82" i="2"/>
  <c r="O78" i="2"/>
  <c r="O74" i="2"/>
  <c r="O70" i="2"/>
  <c r="O66" i="2"/>
  <c r="O62" i="2"/>
  <c r="O58" i="2"/>
  <c r="O54" i="2"/>
  <c r="O50" i="2"/>
  <c r="O46" i="2"/>
  <c r="O42" i="2"/>
  <c r="O38" i="2"/>
  <c r="O34" i="2"/>
  <c r="O30" i="2"/>
  <c r="O26" i="2"/>
  <c r="O22" i="2"/>
  <c r="O18" i="2"/>
  <c r="O14" i="2"/>
  <c r="O10" i="2"/>
  <c r="O6" i="2"/>
  <c r="N1521" i="2"/>
  <c r="N1509" i="2"/>
  <c r="N1525" i="2"/>
  <c r="N1513" i="2"/>
  <c r="N1501" i="2"/>
  <c r="N1489" i="2"/>
  <c r="N1477" i="2"/>
  <c r="N1465" i="2"/>
  <c r="N1453" i="2"/>
  <c r="N1441" i="2"/>
  <c r="N1429" i="2"/>
  <c r="N1417" i="2"/>
  <c r="N1405" i="2"/>
  <c r="N1393" i="2"/>
  <c r="N1381" i="2"/>
  <c r="N1369" i="2"/>
  <c r="N1357" i="2"/>
  <c r="N1345" i="2"/>
  <c r="N1333" i="2"/>
  <c r="N1321" i="2"/>
  <c r="N1309" i="2"/>
  <c r="N1297" i="2"/>
  <c r="N1285" i="2"/>
  <c r="N1273" i="2"/>
  <c r="N1261" i="2"/>
  <c r="N1249" i="2"/>
  <c r="N1237" i="2"/>
  <c r="N1225" i="2"/>
  <c r="N1213" i="2"/>
  <c r="N1201" i="2"/>
  <c r="N1189" i="2"/>
  <c r="N1177" i="2"/>
  <c r="N1165" i="2"/>
  <c r="N1153" i="2"/>
  <c r="N1141" i="2"/>
  <c r="N1129" i="2"/>
  <c r="N1117" i="2"/>
  <c r="N1105" i="2"/>
  <c r="N1093" i="2"/>
  <c r="N1081" i="2"/>
  <c r="N1069" i="2"/>
  <c r="N1057" i="2"/>
  <c r="N1045" i="2"/>
  <c r="N1033" i="2"/>
  <c r="N1021" i="2"/>
  <c r="N1009" i="2"/>
  <c r="N997" i="2"/>
  <c r="N985" i="2"/>
  <c r="N973" i="2"/>
  <c r="N961" i="2"/>
  <c r="N949" i="2"/>
  <c r="N937" i="2"/>
  <c r="N925" i="2"/>
  <c r="N913" i="2"/>
  <c r="N901" i="2"/>
  <c r="N889" i="2"/>
  <c r="N877" i="2"/>
  <c r="N1524" i="2"/>
  <c r="N1488" i="2"/>
  <c r="N1464" i="2"/>
  <c r="N1452" i="2"/>
  <c r="N1428" i="2"/>
  <c r="N1404" i="2"/>
  <c r="N1392" i="2"/>
  <c r="N1380" i="2"/>
  <c r="N1368" i="2"/>
  <c r="N1356" i="2"/>
  <c r="N1344" i="2"/>
  <c r="N1332" i="2"/>
  <c r="N1320" i="2"/>
  <c r="N1308" i="2"/>
  <c r="N1296" i="2"/>
  <c r="N1284" i="2"/>
  <c r="N1272" i="2"/>
  <c r="N1260" i="2"/>
  <c r="N1248" i="2"/>
  <c r="N1236" i="2"/>
  <c r="N1224" i="2"/>
  <c r="N1212" i="2"/>
  <c r="N1200" i="2"/>
  <c r="N1188" i="2"/>
  <c r="N1176" i="2"/>
  <c r="N1164" i="2"/>
  <c r="N1152" i="2"/>
  <c r="N1140" i="2"/>
  <c r="N1128" i="2"/>
  <c r="N1116" i="2"/>
  <c r="N1104" i="2"/>
  <c r="N1092" i="2"/>
  <c r="N1080" i="2"/>
  <c r="N1068" i="2"/>
  <c r="N1056" i="2"/>
  <c r="N1044" i="2"/>
  <c r="N1032" i="2"/>
  <c r="N1020" i="2"/>
  <c r="N1008" i="2"/>
  <c r="N996" i="2"/>
  <c r="N984" i="2"/>
  <c r="N972" i="2"/>
  <c r="N960" i="2"/>
  <c r="N948" i="2"/>
  <c r="N936" i="2"/>
  <c r="N924" i="2"/>
  <c r="N912" i="2"/>
  <c r="N900" i="2"/>
  <c r="N888" i="2"/>
  <c r="N876" i="2"/>
  <c r="N864" i="2"/>
  <c r="N852" i="2"/>
  <c r="N840" i="2"/>
  <c r="N828" i="2"/>
  <c r="N816" i="2"/>
  <c r="N804" i="2"/>
  <c r="N792" i="2"/>
  <c r="N780" i="2"/>
  <c r="N768" i="2"/>
  <c r="N756" i="2"/>
  <c r="N1512" i="2"/>
  <c r="N1440" i="2"/>
  <c r="N1523" i="2"/>
  <c r="N1499" i="2"/>
  <c r="N1475" i="2"/>
  <c r="N1463" i="2"/>
  <c r="N1451" i="2"/>
  <c r="N1439" i="2"/>
  <c r="N1427" i="2"/>
  <c r="N1415" i="2"/>
  <c r="N1403" i="2"/>
  <c r="N1391" i="2"/>
  <c r="N1379" i="2"/>
  <c r="N1367" i="2"/>
  <c r="N1355" i="2"/>
  <c r="N1343" i="2"/>
  <c r="N1331" i="2"/>
  <c r="N1319" i="2"/>
  <c r="N1307" i="2"/>
  <c r="N1295" i="2"/>
  <c r="N1283" i="2"/>
  <c r="N1271" i="2"/>
  <c r="N1259" i="2"/>
  <c r="N1247" i="2"/>
  <c r="N1235" i="2"/>
  <c r="N1223" i="2"/>
  <c r="N1211" i="2"/>
  <c r="N1199" i="2"/>
  <c r="N1187" i="2"/>
  <c r="N1175" i="2"/>
  <c r="N1163" i="2"/>
  <c r="N1151" i="2"/>
  <c r="N1139" i="2"/>
  <c r="N1127" i="2"/>
  <c r="N1115" i="2"/>
  <c r="N1103" i="2"/>
  <c r="N1091" i="2"/>
  <c r="N1079" i="2"/>
  <c r="N1067" i="2"/>
  <c r="N1055" i="2"/>
  <c r="N1043" i="2"/>
  <c r="N1031" i="2"/>
  <c r="N1019" i="2"/>
  <c r="N1007" i="2"/>
  <c r="N995" i="2"/>
  <c r="N983" i="2"/>
  <c r="N971" i="2"/>
  <c r="N1500" i="2"/>
  <c r="N1476" i="2"/>
  <c r="N1416" i="2"/>
  <c r="N1511" i="2"/>
  <c r="N1487" i="2"/>
  <c r="N1522" i="2"/>
  <c r="N1510" i="2"/>
  <c r="N1498" i="2"/>
  <c r="N1486" i="2"/>
  <c r="N1474" i="2"/>
  <c r="N1462" i="2"/>
  <c r="N1450" i="2"/>
  <c r="N1438" i="2"/>
  <c r="N1426" i="2"/>
  <c r="N1414" i="2"/>
  <c r="N1402" i="2"/>
  <c r="N1390" i="2"/>
  <c r="N1378" i="2"/>
  <c r="N1366" i="2"/>
  <c r="N1354" i="2"/>
  <c r="N1342" i="2"/>
  <c r="N1330" i="2"/>
  <c r="N1318" i="2"/>
  <c r="N1306" i="2"/>
  <c r="N1294" i="2"/>
  <c r="N1282" i="2"/>
  <c r="N1270" i="2"/>
  <c r="N1258" i="2"/>
  <c r="N1246" i="2"/>
  <c r="N1234" i="2"/>
  <c r="N1222" i="2"/>
  <c r="N1210" i="2"/>
  <c r="N1198" i="2"/>
  <c r="N1186" i="2"/>
  <c r="N1174" i="2"/>
  <c r="N1162" i="2"/>
  <c r="N1150" i="2"/>
  <c r="N1138" i="2"/>
  <c r="N1126" i="2"/>
  <c r="N1114" i="2"/>
  <c r="N1102" i="2"/>
  <c r="N1090" i="2"/>
  <c r="N1078" i="2"/>
  <c r="N1066" i="2"/>
  <c r="N1054" i="2"/>
  <c r="N1042" i="2"/>
  <c r="N1030" i="2"/>
  <c r="N1018" i="2"/>
  <c r="N1006" i="2"/>
  <c r="N994" i="2"/>
  <c r="N982" i="2"/>
  <c r="N970" i="2"/>
  <c r="N958" i="2"/>
  <c r="N946" i="2"/>
  <c r="N934" i="2"/>
  <c r="N922" i="2"/>
  <c r="N910" i="2"/>
  <c r="N898" i="2"/>
  <c r="N886" i="2"/>
  <c r="N874" i="2"/>
  <c r="N862" i="2"/>
  <c r="N850" i="2"/>
  <c r="N838" i="2"/>
  <c r="N826" i="2"/>
  <c r="N1473" i="2"/>
  <c r="N1401" i="2"/>
  <c r="N1365" i="2"/>
  <c r="N1293" i="2"/>
  <c r="N1281" i="2"/>
  <c r="N1269" i="2"/>
  <c r="N1257" i="2"/>
  <c r="N1245" i="2"/>
  <c r="N1233" i="2"/>
  <c r="N1221" i="2"/>
  <c r="N1209" i="2"/>
  <c r="N1197" i="2"/>
  <c r="N1185" i="2"/>
  <c r="N1173" i="2"/>
  <c r="N1161" i="2"/>
  <c r="N1149" i="2"/>
  <c r="N1137" i="2"/>
  <c r="N1125" i="2"/>
  <c r="N1113" i="2"/>
  <c r="N1101" i="2"/>
  <c r="N1089" i="2"/>
  <c r="N1077" i="2"/>
  <c r="N1065" i="2"/>
  <c r="N1053" i="2"/>
  <c r="N1041" i="2"/>
  <c r="N1029" i="2"/>
  <c r="N1017" i="2"/>
  <c r="N1005" i="2"/>
  <c r="N993" i="2"/>
  <c r="N981" i="2"/>
  <c r="N969" i="2"/>
  <c r="N957" i="2"/>
  <c r="N945" i="2"/>
  <c r="N933" i="2"/>
  <c r="N921" i="2"/>
  <c r="N909" i="2"/>
  <c r="N897" i="2"/>
  <c r="N885" i="2"/>
  <c r="N873" i="2"/>
  <c r="N861" i="2"/>
  <c r="N849" i="2"/>
  <c r="N837" i="2"/>
  <c r="N825" i="2"/>
  <c r="N813" i="2"/>
  <c r="N801" i="2"/>
  <c r="N789" i="2"/>
  <c r="N777" i="2"/>
  <c r="N765" i="2"/>
  <c r="N753" i="2"/>
  <c r="N741" i="2"/>
  <c r="N729" i="2"/>
  <c r="N717" i="2"/>
  <c r="N705" i="2"/>
  <c r="N693" i="2"/>
  <c r="N681" i="2"/>
  <c r="N669" i="2"/>
  <c r="N657" i="2"/>
  <c r="N645" i="2"/>
  <c r="N1461" i="2"/>
  <c r="N1305" i="2"/>
  <c r="N1520" i="2"/>
  <c r="N1484" i="2"/>
  <c r="N1460" i="2"/>
  <c r="N1436" i="2"/>
  <c r="N1424" i="2"/>
  <c r="N1412" i="2"/>
  <c r="N1400" i="2"/>
  <c r="N1388" i="2"/>
  <c r="N1376" i="2"/>
  <c r="N1364" i="2"/>
  <c r="N1352" i="2"/>
  <c r="N1340" i="2"/>
  <c r="N1328" i="2"/>
  <c r="N1316" i="2"/>
  <c r="N1304" i="2"/>
  <c r="N1292" i="2"/>
  <c r="N1280" i="2"/>
  <c r="N1268" i="2"/>
  <c r="N1256" i="2"/>
  <c r="N1244" i="2"/>
  <c r="N1232" i="2"/>
  <c r="N1220" i="2"/>
  <c r="N1208" i="2"/>
  <c r="N1196" i="2"/>
  <c r="N1184" i="2"/>
  <c r="N1172" i="2"/>
  <c r="N1160" i="2"/>
  <c r="N1148" i="2"/>
  <c r="N1136" i="2"/>
  <c r="N1124" i="2"/>
  <c r="N1112" i="2"/>
  <c r="N1100" i="2"/>
  <c r="N1088" i="2"/>
  <c r="N1076" i="2"/>
  <c r="N1064" i="2"/>
  <c r="N1052" i="2"/>
  <c r="N1040" i="2"/>
  <c r="N1028" i="2"/>
  <c r="N1016" i="2"/>
  <c r="N1004" i="2"/>
  <c r="N992" i="2"/>
  <c r="N980" i="2"/>
  <c r="N968" i="2"/>
  <c r="N956" i="2"/>
  <c r="N944" i="2"/>
  <c r="N932" i="2"/>
  <c r="N920" i="2"/>
  <c r="N908" i="2"/>
  <c r="N896" i="2"/>
  <c r="N884" i="2"/>
  <c r="N872" i="2"/>
  <c r="N860" i="2"/>
  <c r="N848" i="2"/>
  <c r="N836" i="2"/>
  <c r="N824" i="2"/>
  <c r="N1449" i="2"/>
  <c r="N1317" i="2"/>
  <c r="N1508" i="2"/>
  <c r="N1496" i="2"/>
  <c r="N1472" i="2"/>
  <c r="N1448" i="2"/>
  <c r="N1519" i="2"/>
  <c r="N1507" i="2"/>
  <c r="N1495" i="2"/>
  <c r="N1483" i="2"/>
  <c r="N1471" i="2"/>
  <c r="N1459" i="2"/>
  <c r="N1447" i="2"/>
  <c r="N1435" i="2"/>
  <c r="N1423" i="2"/>
  <c r="N1411" i="2"/>
  <c r="N1399" i="2"/>
  <c r="N1387" i="2"/>
  <c r="N1375" i="2"/>
  <c r="N1363" i="2"/>
  <c r="N1351" i="2"/>
  <c r="N1339" i="2"/>
  <c r="N1327" i="2"/>
  <c r="N1315" i="2"/>
  <c r="N1303" i="2"/>
  <c r="N1291" i="2"/>
  <c r="N1279" i="2"/>
  <c r="N1267" i="2"/>
  <c r="N1255" i="2"/>
  <c r="N1243" i="2"/>
  <c r="N1231" i="2"/>
  <c r="N1219" i="2"/>
  <c r="N1207" i="2"/>
  <c r="N1195" i="2"/>
  <c r="N1183" i="2"/>
  <c r="N1171" i="2"/>
  <c r="N1159" i="2"/>
  <c r="N1147" i="2"/>
  <c r="N1135" i="2"/>
  <c r="N1123" i="2"/>
  <c r="N1111" i="2"/>
  <c r="N1099" i="2"/>
  <c r="N1087" i="2"/>
  <c r="N1075" i="2"/>
  <c r="N1063" i="2"/>
  <c r="N1051" i="2"/>
  <c r="N1039" i="2"/>
  <c r="N1027" i="2"/>
  <c r="N1015" i="2"/>
  <c r="N1003" i="2"/>
  <c r="N991" i="2"/>
  <c r="N979" i="2"/>
  <c r="N967" i="2"/>
  <c r="N955" i="2"/>
  <c r="N943" i="2"/>
  <c r="N931" i="2"/>
  <c r="N919" i="2"/>
  <c r="N907" i="2"/>
  <c r="N1485" i="2"/>
  <c r="N1377" i="2"/>
  <c r="N1518" i="2"/>
  <c r="N1506" i="2"/>
  <c r="N1494" i="2"/>
  <c r="N1482" i="2"/>
  <c r="N1470" i="2"/>
  <c r="N1458" i="2"/>
  <c r="N1446" i="2"/>
  <c r="N1434" i="2"/>
  <c r="N1422" i="2"/>
  <c r="N1410" i="2"/>
  <c r="N1398" i="2"/>
  <c r="N1386" i="2"/>
  <c r="N1374" i="2"/>
  <c r="N1362" i="2"/>
  <c r="N1350" i="2"/>
  <c r="N1338" i="2"/>
  <c r="N1326" i="2"/>
  <c r="N1314" i="2"/>
  <c r="N1302" i="2"/>
  <c r="N1290" i="2"/>
  <c r="N1278" i="2"/>
  <c r="N1266" i="2"/>
  <c r="N1254" i="2"/>
  <c r="N1242" i="2"/>
  <c r="N1230" i="2"/>
  <c r="N1218" i="2"/>
  <c r="N1206" i="2"/>
  <c r="N1194" i="2"/>
  <c r="N1182" i="2"/>
  <c r="N1170" i="2"/>
  <c r="N1158" i="2"/>
  <c r="N1146" i="2"/>
  <c r="N1134" i="2"/>
  <c r="N1122" i="2"/>
  <c r="N1110" i="2"/>
  <c r="N1098" i="2"/>
  <c r="N1086" i="2"/>
  <c r="N1074" i="2"/>
  <c r="N1062" i="2"/>
  <c r="N1050" i="2"/>
  <c r="N1038" i="2"/>
  <c r="N1026" i="2"/>
  <c r="N1014" i="2"/>
  <c r="N1002" i="2"/>
  <c r="N990" i="2"/>
  <c r="N978" i="2"/>
  <c r="N966" i="2"/>
  <c r="N954" i="2"/>
  <c r="N942" i="2"/>
  <c r="N930" i="2"/>
  <c r="N1437" i="2"/>
  <c r="N1329" i="2"/>
  <c r="N1517" i="2"/>
  <c r="N1469" i="2"/>
  <c r="N1457" i="2"/>
  <c r="N1445" i="2"/>
  <c r="N1433" i="2"/>
  <c r="N1421" i="2"/>
  <c r="N1409" i="2"/>
  <c r="N1397" i="2"/>
  <c r="N1385" i="2"/>
  <c r="N1373" i="2"/>
  <c r="N1361" i="2"/>
  <c r="N1349" i="2"/>
  <c r="N1337" i="2"/>
  <c r="N1325" i="2"/>
  <c r="N1313" i="2"/>
  <c r="N1301" i="2"/>
  <c r="N1289" i="2"/>
  <c r="N1277" i="2"/>
  <c r="N1265" i="2"/>
  <c r="N1253" i="2"/>
  <c r="N1241" i="2"/>
  <c r="N1229" i="2"/>
  <c r="N1217" i="2"/>
  <c r="N1205" i="2"/>
  <c r="N1193" i="2"/>
  <c r="N1181" i="2"/>
  <c r="N1169" i="2"/>
  <c r="N1157" i="2"/>
  <c r="N1145" i="2"/>
  <c r="N1133" i="2"/>
  <c r="N1121" i="2"/>
  <c r="N1109" i="2"/>
  <c r="N1097" i="2"/>
  <c r="N1085" i="2"/>
  <c r="N1073" i="2"/>
  <c r="N1061" i="2"/>
  <c r="N1049" i="2"/>
  <c r="N1037" i="2"/>
  <c r="N1025" i="2"/>
  <c r="N1013" i="2"/>
  <c r="N1001" i="2"/>
  <c r="N989" i="2"/>
  <c r="N977" i="2"/>
  <c r="N965" i="2"/>
  <c r="N953" i="2"/>
  <c r="N941" i="2"/>
  <c r="N929" i="2"/>
  <c r="N917" i="2"/>
  <c r="N905" i="2"/>
  <c r="N893" i="2"/>
  <c r="N881" i="2"/>
  <c r="N869" i="2"/>
  <c r="N857" i="2"/>
  <c r="N845" i="2"/>
  <c r="N833" i="2"/>
  <c r="N821" i="2"/>
  <c r="N1425" i="2"/>
  <c r="N1341" i="2"/>
  <c r="N1481" i="2"/>
  <c r="N1516" i="2"/>
  <c r="N1504" i="2"/>
  <c r="N1492" i="2"/>
  <c r="N1480" i="2"/>
  <c r="N1468" i="2"/>
  <c r="N1456" i="2"/>
  <c r="N1444" i="2"/>
  <c r="N1432" i="2"/>
  <c r="N1420" i="2"/>
  <c r="N1408" i="2"/>
  <c r="N1396" i="2"/>
  <c r="N1384" i="2"/>
  <c r="N1372" i="2"/>
  <c r="N1360" i="2"/>
  <c r="N1348" i="2"/>
  <c r="N1336" i="2"/>
  <c r="N1324" i="2"/>
  <c r="N1312" i="2"/>
  <c r="N1300" i="2"/>
  <c r="N1288" i="2"/>
  <c r="N1276" i="2"/>
  <c r="N1264" i="2"/>
  <c r="N1252" i="2"/>
  <c r="N1240" i="2"/>
  <c r="N1228" i="2"/>
  <c r="N1216" i="2"/>
  <c r="N1204" i="2"/>
  <c r="N1192" i="2"/>
  <c r="N1180" i="2"/>
  <c r="N1168" i="2"/>
  <c r="N1156" i="2"/>
  <c r="N1144" i="2"/>
  <c r="N1132" i="2"/>
  <c r="N1120" i="2"/>
  <c r="N1108" i="2"/>
  <c r="N1096" i="2"/>
  <c r="N1084" i="2"/>
  <c r="N1072" i="2"/>
  <c r="N1060" i="2"/>
  <c r="N1048" i="2"/>
  <c r="N1036" i="2"/>
  <c r="N1024" i="2"/>
  <c r="N1012" i="2"/>
  <c r="N1000" i="2"/>
  <c r="N988" i="2"/>
  <c r="N976" i="2"/>
  <c r="N964" i="2"/>
  <c r="N952" i="2"/>
  <c r="N940" i="2"/>
  <c r="N928" i="2"/>
  <c r="N916" i="2"/>
  <c r="N904" i="2"/>
  <c r="N892" i="2"/>
  <c r="N1413" i="2"/>
  <c r="N1353" i="2"/>
  <c r="N1493" i="2"/>
  <c r="N2" i="2"/>
  <c r="N1515" i="2"/>
  <c r="N1503" i="2"/>
  <c r="N1491" i="2"/>
  <c r="N1479" i="2"/>
  <c r="N1467" i="2"/>
  <c r="N1455" i="2"/>
  <c r="N1443" i="2"/>
  <c r="N1431" i="2"/>
  <c r="N1419" i="2"/>
  <c r="N1407" i="2"/>
  <c r="N1395" i="2"/>
  <c r="N1383" i="2"/>
  <c r="N1371" i="2"/>
  <c r="N1359" i="2"/>
  <c r="N1347" i="2"/>
  <c r="N1335" i="2"/>
  <c r="N1323" i="2"/>
  <c r="N1311" i="2"/>
  <c r="N1299" i="2"/>
  <c r="N1287" i="2"/>
  <c r="N1275" i="2"/>
  <c r="N1263" i="2"/>
  <c r="N1251" i="2"/>
  <c r="N1239" i="2"/>
  <c r="N1227" i="2"/>
  <c r="N1215" i="2"/>
  <c r="N1203" i="2"/>
  <c r="N1191" i="2"/>
  <c r="N1179" i="2"/>
  <c r="N1167" i="2"/>
  <c r="N1155" i="2"/>
  <c r="N1143" i="2"/>
  <c r="N1131" i="2"/>
  <c r="N1119" i="2"/>
  <c r="N1107" i="2"/>
  <c r="N1095" i="2"/>
  <c r="N1083" i="2"/>
  <c r="N1071" i="2"/>
  <c r="N1059" i="2"/>
  <c r="N1047" i="2"/>
  <c r="N1035" i="2"/>
  <c r="N1023" i="2"/>
  <c r="N1011" i="2"/>
  <c r="N999" i="2"/>
  <c r="N987" i="2"/>
  <c r="N975" i="2"/>
  <c r="N963" i="2"/>
  <c r="N951" i="2"/>
  <c r="N939" i="2"/>
  <c r="N1497" i="2"/>
  <c r="N1389" i="2"/>
  <c r="N1505" i="2"/>
  <c r="N1526" i="2"/>
  <c r="N1514" i="2"/>
  <c r="N1502" i="2"/>
  <c r="N1490" i="2"/>
  <c r="N1478" i="2"/>
  <c r="N1466" i="2"/>
  <c r="N1454" i="2"/>
  <c r="N1442" i="2"/>
  <c r="N1430" i="2"/>
  <c r="N1418" i="2"/>
  <c r="N1406" i="2"/>
  <c r="N1394" i="2"/>
  <c r="N1382" i="2"/>
  <c r="N1370" i="2"/>
  <c r="N1358" i="2"/>
  <c r="N1346" i="2"/>
  <c r="N1334" i="2"/>
  <c r="N1322" i="2"/>
  <c r="N1310" i="2"/>
  <c r="N1298" i="2"/>
  <c r="N1286" i="2"/>
  <c r="N1274" i="2"/>
  <c r="N1262" i="2"/>
  <c r="N1250" i="2"/>
  <c r="N1238" i="2"/>
  <c r="N1226" i="2"/>
  <c r="N1214" i="2"/>
  <c r="N1202" i="2"/>
  <c r="N1190" i="2"/>
  <c r="N1178" i="2"/>
  <c r="N1166" i="2"/>
  <c r="N1154" i="2"/>
  <c r="N1142" i="2"/>
  <c r="N1130" i="2"/>
  <c r="N1118" i="2"/>
  <c r="N1106" i="2"/>
  <c r="N1094" i="2"/>
  <c r="N1082" i="2"/>
  <c r="N1070" i="2"/>
  <c r="N1058" i="2"/>
  <c r="N1046" i="2"/>
  <c r="N1034" i="2"/>
  <c r="N865" i="2"/>
  <c r="N853" i="2"/>
  <c r="N841" i="2"/>
  <c r="N829" i="2"/>
  <c r="N817" i="2"/>
  <c r="N805" i="2"/>
  <c r="N793" i="2"/>
  <c r="N781" i="2"/>
  <c r="N769" i="2"/>
  <c r="N757" i="2"/>
  <c r="N745" i="2"/>
  <c r="N733" i="2"/>
  <c r="N721" i="2"/>
  <c r="N709" i="2"/>
  <c r="N697" i="2"/>
  <c r="N685" i="2"/>
  <c r="N673" i="2"/>
  <c r="N661" i="2"/>
  <c r="N649" i="2"/>
  <c r="N637" i="2"/>
  <c r="N625" i="2"/>
  <c r="N613" i="2"/>
  <c r="N601" i="2"/>
  <c r="N589" i="2"/>
  <c r="N577" i="2"/>
  <c r="N565" i="2"/>
  <c r="N553" i="2"/>
  <c r="N541" i="2"/>
  <c r="N529" i="2"/>
  <c r="N517" i="2"/>
  <c r="N505" i="2"/>
  <c r="N493" i="2"/>
  <c r="N481" i="2"/>
  <c r="N469" i="2"/>
  <c r="N457" i="2"/>
  <c r="N445" i="2"/>
  <c r="N433" i="2"/>
  <c r="N421" i="2"/>
  <c r="N409" i="2"/>
  <c r="N397" i="2"/>
  <c r="N385" i="2"/>
  <c r="N373" i="2"/>
  <c r="N361" i="2"/>
  <c r="N349" i="2"/>
  <c r="N337" i="2"/>
  <c r="N325" i="2"/>
  <c r="N313" i="2"/>
  <c r="N301" i="2"/>
  <c r="N289" i="2"/>
  <c r="N277" i="2"/>
  <c r="N265" i="2"/>
  <c r="N253" i="2"/>
  <c r="N241" i="2"/>
  <c r="N229" i="2"/>
  <c r="N217" i="2"/>
  <c r="N205" i="2"/>
  <c r="N193" i="2"/>
  <c r="N181" i="2"/>
  <c r="N169" i="2"/>
  <c r="N157" i="2"/>
  <c r="N145" i="2"/>
  <c r="N133" i="2"/>
  <c r="N121" i="2"/>
  <c r="N109" i="2"/>
  <c r="N97" i="2"/>
  <c r="N85" i="2"/>
  <c r="N73" i="2"/>
  <c r="N61" i="2"/>
  <c r="N744" i="2"/>
  <c r="N732" i="2"/>
  <c r="N720" i="2"/>
  <c r="N708" i="2"/>
  <c r="N696" i="2"/>
  <c r="N684" i="2"/>
  <c r="N672" i="2"/>
  <c r="N660" i="2"/>
  <c r="N648" i="2"/>
  <c r="N636" i="2"/>
  <c r="N624" i="2"/>
  <c r="N612" i="2"/>
  <c r="N600" i="2"/>
  <c r="N588" i="2"/>
  <c r="N576" i="2"/>
  <c r="N564" i="2"/>
  <c r="N552" i="2"/>
  <c r="N540" i="2"/>
  <c r="N528" i="2"/>
  <c r="N516" i="2"/>
  <c r="N504" i="2"/>
  <c r="N492" i="2"/>
  <c r="N480" i="2"/>
  <c r="N468" i="2"/>
  <c r="N456" i="2"/>
  <c r="N444" i="2"/>
  <c r="N432" i="2"/>
  <c r="N420" i="2"/>
  <c r="N408" i="2"/>
  <c r="N396" i="2"/>
  <c r="N384" i="2"/>
  <c r="N372" i="2"/>
  <c r="N360" i="2"/>
  <c r="N348" i="2"/>
  <c r="N336" i="2"/>
  <c r="N324" i="2"/>
  <c r="N312" i="2"/>
  <c r="N300" i="2"/>
  <c r="N288" i="2"/>
  <c r="N276" i="2"/>
  <c r="N264" i="2"/>
  <c r="N252" i="2"/>
  <c r="N240" i="2"/>
  <c r="N228" i="2"/>
  <c r="N216" i="2"/>
  <c r="N204" i="2"/>
  <c r="N192" i="2"/>
  <c r="N180" i="2"/>
  <c r="N168" i="2"/>
  <c r="N156" i="2"/>
  <c r="N144" i="2"/>
  <c r="N132" i="2"/>
  <c r="N120" i="2"/>
  <c r="N108" i="2"/>
  <c r="N96" i="2"/>
  <c r="N84" i="2"/>
  <c r="N72" i="2"/>
  <c r="N60" i="2"/>
  <c r="N48" i="2"/>
  <c r="N959" i="2"/>
  <c r="N947" i="2"/>
  <c r="N935" i="2"/>
  <c r="N923" i="2"/>
  <c r="N911" i="2"/>
  <c r="N899" i="2"/>
  <c r="N887" i="2"/>
  <c r="N875" i="2"/>
  <c r="N863" i="2"/>
  <c r="N851" i="2"/>
  <c r="N839" i="2"/>
  <c r="N827" i="2"/>
  <c r="N815" i="2"/>
  <c r="N803" i="2"/>
  <c r="N791" i="2"/>
  <c r="N779" i="2"/>
  <c r="N767" i="2"/>
  <c r="N755" i="2"/>
  <c r="N743" i="2"/>
  <c r="N731" i="2"/>
  <c r="N719" i="2"/>
  <c r="N707" i="2"/>
  <c r="N695" i="2"/>
  <c r="N683" i="2"/>
  <c r="N671" i="2"/>
  <c r="N659" i="2"/>
  <c r="N647" i="2"/>
  <c r="N635" i="2"/>
  <c r="N623" i="2"/>
  <c r="N611" i="2"/>
  <c r="N599" i="2"/>
  <c r="N587" i="2"/>
  <c r="N575" i="2"/>
  <c r="N563" i="2"/>
  <c r="N551" i="2"/>
  <c r="N539" i="2"/>
  <c r="N527" i="2"/>
  <c r="N515" i="2"/>
  <c r="N503" i="2"/>
  <c r="N491" i="2"/>
  <c r="N479" i="2"/>
  <c r="N467" i="2"/>
  <c r="N455" i="2"/>
  <c r="N443" i="2"/>
  <c r="N431" i="2"/>
  <c r="N419" i="2"/>
  <c r="N407" i="2"/>
  <c r="N395" i="2"/>
  <c r="N383" i="2"/>
  <c r="N371" i="2"/>
  <c r="N359" i="2"/>
  <c r="N347" i="2"/>
  <c r="N335" i="2"/>
  <c r="N323" i="2"/>
  <c r="N311" i="2"/>
  <c r="N299" i="2"/>
  <c r="N287" i="2"/>
  <c r="N275" i="2"/>
  <c r="N263" i="2"/>
  <c r="N251" i="2"/>
  <c r="N239" i="2"/>
  <c r="N227" i="2"/>
  <c r="N215" i="2"/>
  <c r="N203" i="2"/>
  <c r="N191" i="2"/>
  <c r="N179" i="2"/>
  <c r="N814" i="2"/>
  <c r="N802" i="2"/>
  <c r="N790" i="2"/>
  <c r="N778" i="2"/>
  <c r="N766" i="2"/>
  <c r="N754" i="2"/>
  <c r="N742" i="2"/>
  <c r="N730" i="2"/>
  <c r="N718" i="2"/>
  <c r="N706" i="2"/>
  <c r="N694" i="2"/>
  <c r="N682" i="2"/>
  <c r="N670" i="2"/>
  <c r="N658" i="2"/>
  <c r="N646" i="2"/>
  <c r="N634" i="2"/>
  <c r="N622" i="2"/>
  <c r="N610" i="2"/>
  <c r="N598" i="2"/>
  <c r="N586" i="2"/>
  <c r="N574" i="2"/>
  <c r="N562" i="2"/>
  <c r="N550" i="2"/>
  <c r="N538" i="2"/>
  <c r="N526" i="2"/>
  <c r="N514" i="2"/>
  <c r="N502" i="2"/>
  <c r="N490" i="2"/>
  <c r="N478" i="2"/>
  <c r="N466" i="2"/>
  <c r="N454" i="2"/>
  <c r="N442" i="2"/>
  <c r="N430" i="2"/>
  <c r="N418" i="2"/>
  <c r="N406" i="2"/>
  <c r="N394" i="2"/>
  <c r="N382" i="2"/>
  <c r="N370" i="2"/>
  <c r="N358" i="2"/>
  <c r="N346" i="2"/>
  <c r="N334" i="2"/>
  <c r="N322" i="2"/>
  <c r="N310" i="2"/>
  <c r="N298" i="2"/>
  <c r="N286" i="2"/>
  <c r="N274" i="2"/>
  <c r="N262" i="2"/>
  <c r="N250" i="2"/>
  <c r="N238" i="2"/>
  <c r="N226" i="2"/>
  <c r="N214" i="2"/>
  <c r="N202" i="2"/>
  <c r="N190" i="2"/>
  <c r="N178" i="2"/>
  <c r="N166" i="2"/>
  <c r="N154" i="2"/>
  <c r="N142" i="2"/>
  <c r="N130" i="2"/>
  <c r="N118" i="2"/>
  <c r="N106" i="2"/>
  <c r="N94" i="2"/>
  <c r="N82" i="2"/>
  <c r="N70" i="2"/>
  <c r="N58" i="2"/>
  <c r="N46" i="2"/>
  <c r="N34" i="2"/>
  <c r="N633" i="2"/>
  <c r="N621" i="2"/>
  <c r="N609" i="2"/>
  <c r="N597" i="2"/>
  <c r="N585" i="2"/>
  <c r="N573" i="2"/>
  <c r="N561" i="2"/>
  <c r="N549" i="2"/>
  <c r="N537" i="2"/>
  <c r="N525" i="2"/>
  <c r="N513" i="2"/>
  <c r="N501" i="2"/>
  <c r="N489" i="2"/>
  <c r="N477" i="2"/>
  <c r="N465" i="2"/>
  <c r="N453" i="2"/>
  <c r="N441" i="2"/>
  <c r="N429" i="2"/>
  <c r="N417" i="2"/>
  <c r="N405" i="2"/>
  <c r="N393" i="2"/>
  <c r="N381" i="2"/>
  <c r="N369" i="2"/>
  <c r="N357" i="2"/>
  <c r="N345" i="2"/>
  <c r="N333" i="2"/>
  <c r="N321" i="2"/>
  <c r="N309" i="2"/>
  <c r="N297" i="2"/>
  <c r="N285" i="2"/>
  <c r="N273" i="2"/>
  <c r="N261" i="2"/>
  <c r="N249" i="2"/>
  <c r="N237" i="2"/>
  <c r="N225" i="2"/>
  <c r="N213" i="2"/>
  <c r="N201" i="2"/>
  <c r="N189" i="2"/>
  <c r="N177" i="2"/>
  <c r="N165" i="2"/>
  <c r="N153" i="2"/>
  <c r="N141" i="2"/>
  <c r="N129" i="2"/>
  <c r="N117" i="2"/>
  <c r="N105" i="2"/>
  <c r="N93" i="2"/>
  <c r="N81" i="2"/>
  <c r="N69" i="2"/>
  <c r="N57" i="2"/>
  <c r="N45" i="2"/>
  <c r="N33" i="2"/>
  <c r="N21" i="2"/>
  <c r="N9" i="2"/>
  <c r="N812" i="2"/>
  <c r="N800" i="2"/>
  <c r="N788" i="2"/>
  <c r="N776" i="2"/>
  <c r="N764" i="2"/>
  <c r="N752" i="2"/>
  <c r="N740" i="2"/>
  <c r="N728" i="2"/>
  <c r="N716" i="2"/>
  <c r="N704" i="2"/>
  <c r="N692" i="2"/>
  <c r="N680" i="2"/>
  <c r="N668" i="2"/>
  <c r="N656" i="2"/>
  <c r="N644" i="2"/>
  <c r="N632" i="2"/>
  <c r="N620" i="2"/>
  <c r="N608" i="2"/>
  <c r="N596" i="2"/>
  <c r="N584" i="2"/>
  <c r="N572" i="2"/>
  <c r="N560" i="2"/>
  <c r="N548" i="2"/>
  <c r="N536" i="2"/>
  <c r="N524" i="2"/>
  <c r="N512" i="2"/>
  <c r="N500" i="2"/>
  <c r="N488" i="2"/>
  <c r="N476" i="2"/>
  <c r="N464" i="2"/>
  <c r="N452" i="2"/>
  <c r="N440" i="2"/>
  <c r="N428" i="2"/>
  <c r="N416" i="2"/>
  <c r="N404" i="2"/>
  <c r="N392" i="2"/>
  <c r="N380" i="2"/>
  <c r="N368" i="2"/>
  <c r="N356" i="2"/>
  <c r="N344" i="2"/>
  <c r="N332" i="2"/>
  <c r="N320" i="2"/>
  <c r="N308" i="2"/>
  <c r="N296" i="2"/>
  <c r="N284" i="2"/>
  <c r="N272" i="2"/>
  <c r="N260" i="2"/>
  <c r="N248" i="2"/>
  <c r="N236" i="2"/>
  <c r="N224" i="2"/>
  <c r="N212" i="2"/>
  <c r="N200" i="2"/>
  <c r="N188" i="2"/>
  <c r="N176" i="2"/>
  <c r="N164" i="2"/>
  <c r="N152" i="2"/>
  <c r="N140" i="2"/>
  <c r="N128" i="2"/>
  <c r="N116" i="2"/>
  <c r="N104" i="2"/>
  <c r="N92" i="2"/>
  <c r="N80" i="2"/>
  <c r="N68" i="2"/>
  <c r="N56" i="2"/>
  <c r="N44" i="2"/>
  <c r="N32" i="2"/>
  <c r="N20" i="2"/>
  <c r="N895" i="2"/>
  <c r="N883" i="2"/>
  <c r="N871" i="2"/>
  <c r="N859" i="2"/>
  <c r="N847" i="2"/>
  <c r="N835" i="2"/>
  <c r="N823" i="2"/>
  <c r="N811" i="2"/>
  <c r="N799" i="2"/>
  <c r="N787" i="2"/>
  <c r="N775" i="2"/>
  <c r="N763" i="2"/>
  <c r="N751" i="2"/>
  <c r="N739" i="2"/>
  <c r="N727" i="2"/>
  <c r="N715" i="2"/>
  <c r="N703" i="2"/>
  <c r="N691" i="2"/>
  <c r="N679" i="2"/>
  <c r="N667" i="2"/>
  <c r="N655" i="2"/>
  <c r="N643" i="2"/>
  <c r="N631" i="2"/>
  <c r="N619" i="2"/>
  <c r="N607" i="2"/>
  <c r="N595" i="2"/>
  <c r="N583" i="2"/>
  <c r="N571" i="2"/>
  <c r="N559" i="2"/>
  <c r="N547" i="2"/>
  <c r="N535" i="2"/>
  <c r="N523" i="2"/>
  <c r="N511" i="2"/>
  <c r="N499" i="2"/>
  <c r="N487" i="2"/>
  <c r="N475" i="2"/>
  <c r="N463" i="2"/>
  <c r="N451" i="2"/>
  <c r="N439" i="2"/>
  <c r="N427" i="2"/>
  <c r="N415" i="2"/>
  <c r="N403" i="2"/>
  <c r="N391" i="2"/>
  <c r="N379" i="2"/>
  <c r="N367" i="2"/>
  <c r="N355" i="2"/>
  <c r="N343" i="2"/>
  <c r="N331" i="2"/>
  <c r="N319" i="2"/>
  <c r="N307" i="2"/>
  <c r="N295" i="2"/>
  <c r="N283" i="2"/>
  <c r="N271" i="2"/>
  <c r="N259" i="2"/>
  <c r="N247" i="2"/>
  <c r="N235" i="2"/>
  <c r="N223" i="2"/>
  <c r="N211" i="2"/>
  <c r="N199" i="2"/>
  <c r="N187" i="2"/>
  <c r="N175" i="2"/>
  <c r="N163" i="2"/>
  <c r="N151" i="2"/>
  <c r="N139" i="2"/>
  <c r="N127" i="2"/>
  <c r="N115" i="2"/>
  <c r="N103" i="2"/>
  <c r="N91" i="2"/>
  <c r="N79" i="2"/>
  <c r="N67" i="2"/>
  <c r="N55" i="2"/>
  <c r="N43" i="2"/>
  <c r="N31" i="2"/>
  <c r="N19" i="2"/>
  <c r="N918" i="2"/>
  <c r="N906" i="2"/>
  <c r="N894" i="2"/>
  <c r="N882" i="2"/>
  <c r="N870" i="2"/>
  <c r="N858" i="2"/>
  <c r="N846" i="2"/>
  <c r="N834" i="2"/>
  <c r="N822" i="2"/>
  <c r="N810" i="2"/>
  <c r="N798" i="2"/>
  <c r="N786" i="2"/>
  <c r="N774" i="2"/>
  <c r="N762" i="2"/>
  <c r="N750" i="2"/>
  <c r="N738" i="2"/>
  <c r="N726" i="2"/>
  <c r="N714" i="2"/>
  <c r="N702" i="2"/>
  <c r="N690" i="2"/>
  <c r="N678" i="2"/>
  <c r="N666" i="2"/>
  <c r="N654" i="2"/>
  <c r="N642" i="2"/>
  <c r="N630" i="2"/>
  <c r="N618" i="2"/>
  <c r="N606" i="2"/>
  <c r="N594" i="2"/>
  <c r="N582" i="2"/>
  <c r="N570" i="2"/>
  <c r="N558" i="2"/>
  <c r="N546" i="2"/>
  <c r="N534" i="2"/>
  <c r="N522" i="2"/>
  <c r="N510" i="2"/>
  <c r="N498" i="2"/>
  <c r="N486" i="2"/>
  <c r="N474" i="2"/>
  <c r="N462" i="2"/>
  <c r="N450" i="2"/>
  <c r="N438" i="2"/>
  <c r="N426" i="2"/>
  <c r="N414" i="2"/>
  <c r="N402" i="2"/>
  <c r="N390" i="2"/>
  <c r="N378" i="2"/>
  <c r="N366" i="2"/>
  <c r="N354" i="2"/>
  <c r="N342" i="2"/>
  <c r="N330" i="2"/>
  <c r="N318" i="2"/>
  <c r="N306" i="2"/>
  <c r="N294" i="2"/>
  <c r="N282" i="2"/>
  <c r="N270" i="2"/>
  <c r="N258" i="2"/>
  <c r="N246" i="2"/>
  <c r="N234" i="2"/>
  <c r="N222" i="2"/>
  <c r="N210" i="2"/>
  <c r="N198" i="2"/>
  <c r="N186" i="2"/>
  <c r="N174" i="2"/>
  <c r="N162" i="2"/>
  <c r="N150" i="2"/>
  <c r="N138" i="2"/>
  <c r="N809" i="2"/>
  <c r="N797" i="2"/>
  <c r="N785" i="2"/>
  <c r="N773" i="2"/>
  <c r="N761" i="2"/>
  <c r="N749" i="2"/>
  <c r="N737" i="2"/>
  <c r="N725" i="2"/>
  <c r="N713" i="2"/>
  <c r="N701" i="2"/>
  <c r="N689" i="2"/>
  <c r="N677" i="2"/>
  <c r="N665" i="2"/>
  <c r="N653" i="2"/>
  <c r="N641" i="2"/>
  <c r="N629" i="2"/>
  <c r="N617" i="2"/>
  <c r="N605" i="2"/>
  <c r="N593" i="2"/>
  <c r="N581" i="2"/>
  <c r="N569" i="2"/>
  <c r="N557" i="2"/>
  <c r="N545" i="2"/>
  <c r="N533" i="2"/>
  <c r="N521" i="2"/>
  <c r="N509" i="2"/>
  <c r="N497" i="2"/>
  <c r="N485" i="2"/>
  <c r="N473" i="2"/>
  <c r="N461" i="2"/>
  <c r="N449" i="2"/>
  <c r="N437" i="2"/>
  <c r="N425" i="2"/>
  <c r="N413" i="2"/>
  <c r="N401" i="2"/>
  <c r="N389" i="2"/>
  <c r="N377" i="2"/>
  <c r="N365" i="2"/>
  <c r="N353" i="2"/>
  <c r="N341" i="2"/>
  <c r="N329" i="2"/>
  <c r="N317" i="2"/>
  <c r="N305" i="2"/>
  <c r="N293" i="2"/>
  <c r="N281" i="2"/>
  <c r="N269" i="2"/>
  <c r="N257" i="2"/>
  <c r="N245" i="2"/>
  <c r="N233" i="2"/>
  <c r="N221" i="2"/>
  <c r="N209" i="2"/>
  <c r="N197" i="2"/>
  <c r="N185" i="2"/>
  <c r="N173" i="2"/>
  <c r="N161" i="2"/>
  <c r="N149" i="2"/>
  <c r="N137" i="2"/>
  <c r="N125" i="2"/>
  <c r="N113" i="2"/>
  <c r="N101" i="2"/>
  <c r="N89" i="2"/>
  <c r="N77" i="2"/>
  <c r="N65" i="2"/>
  <c r="N53" i="2"/>
  <c r="N41" i="2"/>
  <c r="N29" i="2"/>
  <c r="N17" i="2"/>
  <c r="N880" i="2"/>
  <c r="N868" i="2"/>
  <c r="N856" i="2"/>
  <c r="N844" i="2"/>
  <c r="N832" i="2"/>
  <c r="N820" i="2"/>
  <c r="N808" i="2"/>
  <c r="N796" i="2"/>
  <c r="N784" i="2"/>
  <c r="N772" i="2"/>
  <c r="N760" i="2"/>
  <c r="N748" i="2"/>
  <c r="N736" i="2"/>
  <c r="N724" i="2"/>
  <c r="N712" i="2"/>
  <c r="N700" i="2"/>
  <c r="N688" i="2"/>
  <c r="N676" i="2"/>
  <c r="N664" i="2"/>
  <c r="N652" i="2"/>
  <c r="N640" i="2"/>
  <c r="N628" i="2"/>
  <c r="N616" i="2"/>
  <c r="N604" i="2"/>
  <c r="N592" i="2"/>
  <c r="N580" i="2"/>
  <c r="N568" i="2"/>
  <c r="N556" i="2"/>
  <c r="N544" i="2"/>
  <c r="N532" i="2"/>
  <c r="N520" i="2"/>
  <c r="N508" i="2"/>
  <c r="N496" i="2"/>
  <c r="N484" i="2"/>
  <c r="N472" i="2"/>
  <c r="N460" i="2"/>
  <c r="N448" i="2"/>
  <c r="N436" i="2"/>
  <c r="N424" i="2"/>
  <c r="N412" i="2"/>
  <c r="N400" i="2"/>
  <c r="N388" i="2"/>
  <c r="N376" i="2"/>
  <c r="N364" i="2"/>
  <c r="N352" i="2"/>
  <c r="N340" i="2"/>
  <c r="N328" i="2"/>
  <c r="N316" i="2"/>
  <c r="N304" i="2"/>
  <c r="N292" i="2"/>
  <c r="N280" i="2"/>
  <c r="N268" i="2"/>
  <c r="N256" i="2"/>
  <c r="N244" i="2"/>
  <c r="N232" i="2"/>
  <c r="N220" i="2"/>
  <c r="N208" i="2"/>
  <c r="N196" i="2"/>
  <c r="N184" i="2"/>
  <c r="N172" i="2"/>
  <c r="N160" i="2"/>
  <c r="N148" i="2"/>
  <c r="N136" i="2"/>
  <c r="N124" i="2"/>
  <c r="N112" i="2"/>
  <c r="N100" i="2"/>
  <c r="N88" i="2"/>
  <c r="N76" i="2"/>
  <c r="N64" i="2"/>
  <c r="N52" i="2"/>
  <c r="N40" i="2"/>
  <c r="N28" i="2"/>
  <c r="N16" i="2"/>
  <c r="N927" i="2"/>
  <c r="N915" i="2"/>
  <c r="N903" i="2"/>
  <c r="N891" i="2"/>
  <c r="N879" i="2"/>
  <c r="N867" i="2"/>
  <c r="N855" i="2"/>
  <c r="N843" i="2"/>
  <c r="N831" i="2"/>
  <c r="N819" i="2"/>
  <c r="N807" i="2"/>
  <c r="N795" i="2"/>
  <c r="N783" i="2"/>
  <c r="N771" i="2"/>
  <c r="N759" i="2"/>
  <c r="N747" i="2"/>
  <c r="N735" i="2"/>
  <c r="N723" i="2"/>
  <c r="N711" i="2"/>
  <c r="N699" i="2"/>
  <c r="N687" i="2"/>
  <c r="N675" i="2"/>
  <c r="N663" i="2"/>
  <c r="N651" i="2"/>
  <c r="N639" i="2"/>
  <c r="N627" i="2"/>
  <c r="N615" i="2"/>
  <c r="N603" i="2"/>
  <c r="N591" i="2"/>
  <c r="N579" i="2"/>
  <c r="N567" i="2"/>
  <c r="N555" i="2"/>
  <c r="N543" i="2"/>
  <c r="N531" i="2"/>
  <c r="N519" i="2"/>
  <c r="N507" i="2"/>
  <c r="N495" i="2"/>
  <c r="N483" i="2"/>
  <c r="N471" i="2"/>
  <c r="N459" i="2"/>
  <c r="N447" i="2"/>
  <c r="N435" i="2"/>
  <c r="N423" i="2"/>
  <c r="N411" i="2"/>
  <c r="N399" i="2"/>
  <c r="N387" i="2"/>
  <c r="N375" i="2"/>
  <c r="N363" i="2"/>
  <c r="N351" i="2"/>
  <c r="N339" i="2"/>
  <c r="N327" i="2"/>
  <c r="N315" i="2"/>
  <c r="N303" i="2"/>
  <c r="N291" i="2"/>
  <c r="N279" i="2"/>
  <c r="N267" i="2"/>
  <c r="N255" i="2"/>
  <c r="N243" i="2"/>
  <c r="N231" i="2"/>
  <c r="N219" i="2"/>
  <c r="N207" i="2"/>
  <c r="N195" i="2"/>
  <c r="N183" i="2"/>
  <c r="N171" i="2"/>
  <c r="N159" i="2"/>
  <c r="N147" i="2"/>
  <c r="N135" i="2"/>
  <c r="N123" i="2"/>
  <c r="N111" i="2"/>
  <c r="N99" i="2"/>
  <c r="N87" i="2"/>
  <c r="N75" i="2"/>
  <c r="N63" i="2"/>
  <c r="N51" i="2"/>
  <c r="N39" i="2"/>
  <c r="N27" i="2"/>
  <c r="N15" i="2"/>
  <c r="N1022" i="2"/>
  <c r="N1010" i="2"/>
  <c r="N998" i="2"/>
  <c r="N986" i="2"/>
  <c r="N974" i="2"/>
  <c r="N962" i="2"/>
  <c r="N950" i="2"/>
  <c r="N938" i="2"/>
  <c r="N926" i="2"/>
  <c r="N914" i="2"/>
  <c r="N902" i="2"/>
  <c r="N890" i="2"/>
  <c r="N878" i="2"/>
  <c r="N866" i="2"/>
  <c r="N854" i="2"/>
  <c r="N842" i="2"/>
  <c r="N830" i="2"/>
  <c r="N818" i="2"/>
  <c r="N806" i="2"/>
  <c r="N794" i="2"/>
  <c r="N782" i="2"/>
  <c r="N770" i="2"/>
  <c r="N758" i="2"/>
  <c r="N746" i="2"/>
  <c r="N734" i="2"/>
  <c r="N722" i="2"/>
  <c r="N710" i="2"/>
  <c r="N698" i="2"/>
  <c r="N686" i="2"/>
  <c r="N674" i="2"/>
  <c r="N662" i="2"/>
  <c r="N650" i="2"/>
  <c r="N638" i="2"/>
  <c r="N626" i="2"/>
  <c r="N614" i="2"/>
  <c r="N602" i="2"/>
  <c r="N590" i="2"/>
  <c r="N578" i="2"/>
  <c r="N566" i="2"/>
  <c r="N554" i="2"/>
  <c r="N542" i="2"/>
  <c r="N530" i="2"/>
  <c r="N518" i="2"/>
  <c r="N506" i="2"/>
  <c r="N494" i="2"/>
  <c r="N482" i="2"/>
  <c r="N470" i="2"/>
  <c r="N458" i="2"/>
  <c r="N446" i="2"/>
  <c r="N434" i="2"/>
  <c r="N422" i="2"/>
  <c r="N410" i="2"/>
  <c r="N398" i="2"/>
  <c r="N386" i="2"/>
  <c r="N374" i="2"/>
  <c r="N362" i="2"/>
  <c r="N350" i="2"/>
  <c r="N338" i="2"/>
  <c r="N326" i="2"/>
  <c r="N314" i="2"/>
  <c r="N302" i="2"/>
  <c r="N290" i="2"/>
  <c r="N278" i="2"/>
  <c r="N266" i="2"/>
  <c r="N254" i="2"/>
  <c r="N242" i="2"/>
  <c r="N230" i="2"/>
  <c r="N218" i="2"/>
  <c r="N206" i="2"/>
  <c r="N194" i="2"/>
  <c r="N182" i="2"/>
  <c r="N170" i="2"/>
  <c r="N158" i="2"/>
  <c r="N146" i="2"/>
  <c r="N134" i="2"/>
  <c r="N122" i="2"/>
  <c r="N110" i="2"/>
  <c r="N98" i="2"/>
  <c r="N86" i="2"/>
  <c r="N74" i="2"/>
  <c r="N62" i="2"/>
  <c r="N50" i="2"/>
  <c r="N38" i="2"/>
  <c r="N26" i="2"/>
  <c r="N14" i="2"/>
  <c r="N8" i="2"/>
  <c r="N7" i="2"/>
  <c r="N126" i="2"/>
  <c r="N114" i="2"/>
  <c r="N102" i="2"/>
  <c r="N90" i="2"/>
  <c r="N78" i="2"/>
  <c r="N66" i="2"/>
  <c r="N54" i="2"/>
  <c r="N42" i="2"/>
  <c r="N30" i="2"/>
  <c r="N18" i="2"/>
  <c r="N6" i="2"/>
  <c r="N5" i="2"/>
  <c r="N4" i="2"/>
  <c r="N3" i="2"/>
  <c r="N49" i="2"/>
  <c r="N37" i="2"/>
  <c r="N25" i="2"/>
  <c r="N13" i="2"/>
  <c r="N36" i="2"/>
  <c r="N24" i="2"/>
  <c r="N12" i="2"/>
  <c r="N167" i="2"/>
  <c r="N155" i="2"/>
  <c r="N143" i="2"/>
  <c r="N131" i="2"/>
  <c r="N119" i="2"/>
  <c r="N107" i="2"/>
  <c r="N95" i="2"/>
  <c r="N83" i="2"/>
  <c r="N71" i="2"/>
  <c r="N59" i="2"/>
  <c r="N47" i="2"/>
  <c r="N35" i="2"/>
  <c r="N23" i="2"/>
  <c r="N11" i="2"/>
  <c r="N22" i="2"/>
  <c r="N10"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<sst xmlns="http://schemas.openxmlformats.org/spreadsheetml/2006/main" count="173" uniqueCount="95">
  <si>
    <t>YR_MO</t>
  </si>
  <si>
    <t>METRIC</t>
  </si>
  <si>
    <t>METRIC_t</t>
  </si>
  <si>
    <t>TARGET</t>
  </si>
  <si>
    <t>AHT</t>
  </si>
  <si>
    <t>AHT_T</t>
  </si>
  <si>
    <t>CALL_REGEN</t>
  </si>
  <si>
    <t>CALL_REGEN_T</t>
  </si>
  <si>
    <t>TRANSFERS</t>
  </si>
  <si>
    <t>TRANSFERS_T</t>
  </si>
  <si>
    <t>8%</t>
  </si>
  <si>
    <t>APPLIED_PER_CALL</t>
  </si>
  <si>
    <t>APPLIED_PER_CALL_T</t>
  </si>
  <si>
    <t>51%</t>
  </si>
  <si>
    <t>BREAKAGE</t>
  </si>
  <si>
    <t>BREAKAGE_T</t>
  </si>
  <si>
    <t>20%</t>
  </si>
  <si>
    <t>CALLS_OFFER_APPLIED</t>
  </si>
  <si>
    <t>CALLS_WITH_ACCEPT</t>
  </si>
  <si>
    <t>CALLS_WITH_OFFER</t>
  </si>
  <si>
    <t>HANDLE_TIME</t>
  </si>
  <si>
    <t>CALLS</t>
  </si>
  <si>
    <t>AGENT_KEY</t>
  </si>
  <si>
    <t>CALL_DATE</t>
  </si>
  <si>
    <t>Williamburg</t>
  </si>
  <si>
    <t>Oferten, Quinton</t>
  </si>
  <si>
    <t>Pulaski, Peter</t>
  </si>
  <si>
    <t>Abacus, Aaron</t>
  </si>
  <si>
    <t>Zwilowski, Zane</t>
  </si>
  <si>
    <t>Younger, Yeti</t>
  </si>
  <si>
    <t>Williamson, Wilma</t>
  </si>
  <si>
    <t>Vindictive, Vinny</t>
  </si>
  <si>
    <t>Uvaldon, Ursala</t>
  </si>
  <si>
    <t>Thomas, Ted</t>
  </si>
  <si>
    <t>Sanders, Sammi</t>
  </si>
  <si>
    <t>Jimson, Bill</t>
  </si>
  <si>
    <t>Rank, Richelle</t>
  </si>
  <si>
    <t>Ohlson, Octavius</t>
  </si>
  <si>
    <t>Nichols, Nana</t>
  </si>
  <si>
    <t>Myers, Matt</t>
  </si>
  <si>
    <t>Lipp, Larry</t>
  </si>
  <si>
    <t>Kippers, Kat</t>
  </si>
  <si>
    <t>Jeffries, Johnna</t>
  </si>
  <si>
    <t>Ivanski, Igor</t>
  </si>
  <si>
    <t>Winnerson, Aceona</t>
  </si>
  <si>
    <t>Harrison, Harold</t>
  </si>
  <si>
    <t>Gee, Garry</t>
  </si>
  <si>
    <t>Filipsano, Fiona</t>
  </si>
  <si>
    <t>Edgerton, Ethan</t>
  </si>
  <si>
    <t>Davenport, Davina</t>
  </si>
  <si>
    <t>Centerville, Cece</t>
  </si>
  <si>
    <t>Binning, Bart</t>
  </si>
  <si>
    <t>Anderson, Albert</t>
  </si>
  <si>
    <t>CALL_CENTER</t>
  </si>
  <si>
    <t>TEAM_LEAD_NAME</t>
  </si>
  <si>
    <t>TEAM_LEAD_ID</t>
  </si>
  <si>
    <t>AGENT_NAME</t>
  </si>
  <si>
    <t>AGENT_ID</t>
  </si>
  <si>
    <t>TERM_DT</t>
  </si>
  <si>
    <t>EFF_DT</t>
  </si>
  <si>
    <t>Agent_Name</t>
  </si>
  <si>
    <t>Team_Leader_Name</t>
  </si>
  <si>
    <t>average</t>
  </si>
  <si>
    <t>Call_Handled</t>
  </si>
  <si>
    <t>transfer%</t>
  </si>
  <si>
    <t>offer%</t>
  </si>
  <si>
    <t>offer accepted</t>
  </si>
  <si>
    <t>offer applied</t>
  </si>
  <si>
    <t>breakage%</t>
  </si>
  <si>
    <t>CALL_REGEN_Target</t>
  </si>
  <si>
    <t>call_regen_%age</t>
  </si>
  <si>
    <t>Applied_per_call</t>
  </si>
  <si>
    <t>APPLIED_PER_CALL_Target</t>
  </si>
  <si>
    <t>BREAKAGE_Target</t>
  </si>
  <si>
    <t>TRANSFERS_Target</t>
  </si>
  <si>
    <t>Column1</t>
  </si>
  <si>
    <t>Calls_Handled_monthly</t>
  </si>
  <si>
    <t>target_qualifier</t>
  </si>
  <si>
    <t>Values</t>
  </si>
  <si>
    <t xml:space="preserve">AHT </t>
  </si>
  <si>
    <t>AHT Target</t>
  </si>
  <si>
    <t xml:space="preserve">Transfer% </t>
  </si>
  <si>
    <t>Transfer_Target</t>
  </si>
  <si>
    <t>Offer Applied_per_call</t>
  </si>
  <si>
    <t>Offer Applied_Target</t>
  </si>
  <si>
    <t>Call_Regen_%</t>
  </si>
  <si>
    <t>Call Regen Target</t>
  </si>
  <si>
    <t>Target Attainment</t>
  </si>
  <si>
    <t>Payment</t>
  </si>
  <si>
    <t>Compensation</t>
  </si>
  <si>
    <t>Call Qualifier Range</t>
  </si>
  <si>
    <t xml:space="preserve">Calls </t>
  </si>
  <si>
    <t>Call Centre</t>
  </si>
  <si>
    <t>Metrics</t>
  </si>
  <si>
    <t xml:space="preserve">    Agent Compensation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</si>
</sst>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yyyy\-mm\-dd"/>
    <numFmt numFmtId="165" formatCode="0.000"/>
    <numFmt numFmtId="166" formatCode="0.0"/>
    <numFmt numFmtId="167" formatCode="&quot;$&quot;#,##0"/>
  </numFmts>
  <fonts count="7" x14ac:knownFonts="1">
    <font>
      <sz val="10"/>
      <name val="Arial"/>
      <family val="2"/>
    </font>
    <font>
      <sz val="10"/>
      <name val="Arial"/>
      <family val="2"/>
    </font>
    <font>
      <sz val="10"/>
      <color theme="1"/>
      <name val="Arial"/>
      <family val="2"/>
    </font>
    <font>
      <b/>
      <sz val="10"/>
      <color theme="1"/>
      <name val="Arial"/>
      <family val="2"/>
    </font>
    <font>
      <b/>
      <sz val="10"/>
      <name val="Arial"/>
      <family val="2"/>
    </font>
    <font>
      <b/>
      <sz val="10"/>
      <color theme="1" tint="4.9989318521683403E-2"/>
      <name val="Arial"/>
      <family val="2"/>
    </font>
    <font>
      <b/>
      <sz val="11"/>
      <name val="Arial"/>
      <family val="2"/>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1">
    <border>
      <left/>
      <right/>
      <top/>
      <bottom/>
      <diagonal/>
    </border>
  </borders>
  <cellStyleXfs count="3">
    <xf numFmtId="0" fontId="0" fillId="0" borderId="0"/>
    <xf numFmtId="9" fontId="1" fillId="0" borderId="0" applyBorder="0" applyAlignment="0" applyProtection="0"/>
    <xf numFmtId="44" fontId="1" fillId="0" borderId="0" applyFont="0" applyFill="0" applyBorder="0" applyAlignment="0" applyProtection="0"/>
  </cellStyleXfs>
  <cellXfs count="22">
    <xf numFmtId="0" fontId="0" fillId="0" borderId="0" xfId="0"/>
    <xf numFmtId="164" fontId="0" fillId="0" borderId="0" xfId="0" applyNumberFormat="1"/>
    <xf numFmtId="165" fontId="0" fillId="0" borderId="0" xfId="0" applyNumberFormat="1"/>
    <xf numFmtId="2" fontId="0" fillId="0" borderId="0" xfId="0" applyNumberFormat="1"/>
    <xf numFmtId="2" fontId="1" fillId="0" borderId="0" xfId="1" applyNumberFormat="1"/>
    <xf numFmtId="10" fontId="0" fillId="0" borderId="0" xfId="0" applyNumberFormat="1"/>
    <xf numFmtId="9" fontId="1" fillId="0" borderId="0" xfId="1"/>
    <xf numFmtId="166" fontId="0" fillId="0" borderId="0" xfId="0" applyNumberFormat="1"/>
    <xf numFmtId="0" fontId="0" fillId="2" borderId="0" xfId="0" applyFill="1"/>
    <xf numFmtId="0" fontId="0" fillId="0" borderId="0" xfId="0" applyAlignment="1">
      <alignment horizontal="right"/>
    </xf>
    <xf numFmtId="0" fontId="0" fillId="3" borderId="0" xfId="0" applyFill="1"/>
    <xf numFmtId="2" fontId="0" fillId="3" borderId="0" xfId="0" applyNumberFormat="1" applyFill="1"/>
    <xf numFmtId="0" fontId="6" fillId="3" borderId="0" xfId="0" applyFont="1" applyFill="1"/>
    <xf numFmtId="0" fontId="2" fillId="3" borderId="0" xfId="0" applyFont="1" applyFill="1"/>
    <xf numFmtId="1" fontId="0" fillId="3" borderId="0" xfId="0" applyNumberFormat="1" applyFill="1" applyAlignment="1">
      <alignment horizontal="right"/>
    </xf>
    <xf numFmtId="2" fontId="0" fillId="3" borderId="0" xfId="0" applyNumberFormat="1" applyFill="1" applyAlignment="1">
      <alignment horizontal="left"/>
    </xf>
    <xf numFmtId="0" fontId="4" fillId="3" borderId="0" xfId="0" applyFont="1" applyFill="1" applyAlignment="1">
      <alignment horizontal="center"/>
    </xf>
    <xf numFmtId="0" fontId="3" fillId="3" borderId="0" xfId="0" applyFont="1" applyFill="1"/>
    <xf numFmtId="2" fontId="3" fillId="3" borderId="0" xfId="0" applyNumberFormat="1" applyFont="1" applyFill="1"/>
    <xf numFmtId="167" fontId="0" fillId="3" borderId="0" xfId="2" applyNumberFormat="1" applyFont="1" applyFill="1"/>
    <xf numFmtId="0" fontId="5" fillId="3" borderId="0" xfId="0" applyFont="1" applyFill="1"/>
    <xf numFmtId="167" fontId="0" fillId="3" borderId="0" xfId="0" applyNumberFormat="1" applyFill="1"/>
  </cellXfs>
  <cellStyles count="3">
    <cellStyle name="Currency" xfId="2" builtinId="4"/>
    <cellStyle name="Normal" xfId="0" builtinId="0"/>
    <cellStyle name="Percent" xfId="1" builtinId="5"/>
  </cellStyles>
  <dxfs count="226">
    <dxf>
      <numFmt numFmtId="2" formatCode="0.00"/>
    </dxf>
    <dxf>
      <numFmt numFmtId="2" formatCode="0.00"/>
    </dxf>
    <dxf>
      <numFmt numFmtId="166" formatCode="0.0"/>
    </dxf>
    <dxf>
      <font>
        <b/>
        <color theme="1"/>
      </font>
      <fill>
        <patternFill patternType="solid">
          <fgColor indexed="64"/>
          <bgColor theme="5" tint="0.39997558519241921"/>
        </patternFill>
      </fill>
    </dxf>
    <dxf>
      <font>
        <b/>
        <color theme="1"/>
      </font>
      <fill>
        <patternFill patternType="solid">
          <fgColor indexed="64"/>
          <bgColor theme="5" tint="0.39997558519241921"/>
        </patternFill>
      </fill>
    </dxf>
    <dxf>
      <fill>
        <patternFill>
          <bgColor theme="7" tint="0.79998168889431442"/>
        </patternFill>
      </fill>
    </dxf>
    <dxf>
      <fill>
        <patternFill>
          <bgColor theme="7" tint="0.79998168889431442"/>
        </patternFill>
      </fill>
    </dxf>
    <dxf>
      <fill>
        <patternFill>
          <fgColor indexed="64"/>
          <bgColor theme="4" tint="0.39997558519241921"/>
        </patternFill>
      </fill>
    </dxf>
    <dxf>
      <fill>
        <patternFill>
          <fgColor indexed="64"/>
          <bgColor theme="4" tint="0.39997558519241921"/>
        </patternFill>
      </fill>
    </dxf>
    <dxf>
      <numFmt numFmtId="2" formatCode="0.00"/>
    </dxf>
    <dxf>
      <numFmt numFmtId="2" formatCode="0.00"/>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numFmt numFmtId="1" formatCode="0"/>
    </dxf>
    <dxf>
      <numFmt numFmtId="1" formatCode="0"/>
    </dxf>
    <dxf>
      <numFmt numFmtId="1" formatCode="0"/>
    </dxf>
    <dxf>
      <alignment horizontal="left"/>
    </dxf>
    <dxf>
      <alignment horizontal="left"/>
    </dxf>
    <dxf>
      <numFmt numFmtId="1" formatCode="0"/>
    </dxf>
    <dxf>
      <font>
        <color theme="1"/>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numFmt numFmtId="2" formatCode="0.00"/>
    </dxf>
    <dxf>
      <numFmt numFmtId="1" formatCode="0"/>
    </dxf>
    <dxf>
      <alignment horizontal="right"/>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numFmt numFmtId="2" formatCode="0.00"/>
    </dxf>
    <dxf>
      <numFmt numFmtId="2" formatCode="0.00"/>
    </dxf>
    <dxf>
      <numFmt numFmtId="166" formatCode="0.0"/>
    </dxf>
    <dxf>
      <font>
        <b/>
        <color theme="1"/>
      </font>
      <fill>
        <patternFill patternType="solid">
          <fgColor indexed="64"/>
          <bgColor theme="5" tint="0.39997558519241921"/>
        </patternFill>
      </fill>
    </dxf>
    <dxf>
      <font>
        <b/>
        <color theme="1"/>
      </font>
      <fill>
        <patternFill patternType="solid">
          <fgColor indexed="64"/>
          <bgColor theme="5" tint="0.39997558519241921"/>
        </patternFill>
      </fill>
    </dxf>
    <dxf>
      <fill>
        <patternFill>
          <bgColor theme="7" tint="0.79998168889431442"/>
        </patternFill>
      </fill>
    </dxf>
    <dxf>
      <fill>
        <patternFill>
          <bgColor theme="7" tint="0.79998168889431442"/>
        </patternFill>
      </fill>
    </dxf>
    <dxf>
      <fill>
        <patternFill>
          <fgColor indexed="64"/>
          <bgColor theme="4" tint="0.39997558519241921"/>
        </patternFill>
      </fill>
    </dxf>
    <dxf>
      <fill>
        <patternFill>
          <fgColor indexed="64"/>
          <bgColor theme="4" tint="0.39997558519241921"/>
        </patternFill>
      </fill>
    </dxf>
    <dxf>
      <numFmt numFmtId="2" formatCode="0.00"/>
    </dxf>
    <dxf>
      <numFmt numFmtId="2" formatCode="0.00"/>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numFmt numFmtId="1" formatCode="0"/>
    </dxf>
    <dxf>
      <numFmt numFmtId="1" formatCode="0"/>
    </dxf>
    <dxf>
      <numFmt numFmtId="1" formatCode="0"/>
    </dxf>
    <dxf>
      <alignment horizontal="left"/>
    </dxf>
    <dxf>
      <alignment horizontal="left"/>
    </dxf>
    <dxf>
      <numFmt numFmtId="1" formatCode="0"/>
    </dxf>
    <dxf>
      <font>
        <color theme="1"/>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numFmt numFmtId="2" formatCode="0.00"/>
    </dxf>
    <dxf>
      <numFmt numFmtId="1" formatCode="0"/>
    </dxf>
    <dxf>
      <alignment horizontal="right"/>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numFmt numFmtId="2" formatCode="0.00"/>
    </dxf>
    <dxf>
      <numFmt numFmtId="2" formatCode="0.00"/>
    </dxf>
    <dxf>
      <numFmt numFmtId="166" formatCode="0.0"/>
    </dxf>
    <dxf>
      <font>
        <b/>
        <color theme="1"/>
      </font>
      <fill>
        <patternFill patternType="solid">
          <fgColor indexed="64"/>
          <bgColor theme="5" tint="0.39997558519241921"/>
        </patternFill>
      </fill>
    </dxf>
    <dxf>
      <font>
        <b/>
        <color theme="1"/>
      </font>
      <fill>
        <patternFill patternType="solid">
          <fgColor indexed="64"/>
          <bgColor theme="5" tint="0.39997558519241921"/>
        </patternFill>
      </fill>
    </dxf>
    <dxf>
      <fill>
        <patternFill>
          <bgColor theme="7" tint="0.79998168889431442"/>
        </patternFill>
      </fill>
    </dxf>
    <dxf>
      <fill>
        <patternFill>
          <bgColor theme="7" tint="0.79998168889431442"/>
        </patternFill>
      </fill>
    </dxf>
    <dxf>
      <fill>
        <patternFill>
          <fgColor indexed="64"/>
          <bgColor theme="4" tint="0.39997558519241921"/>
        </patternFill>
      </fill>
    </dxf>
    <dxf>
      <fill>
        <patternFill>
          <fgColor indexed="64"/>
          <bgColor theme="4" tint="0.39997558519241921"/>
        </patternFill>
      </fill>
    </dxf>
    <dxf>
      <numFmt numFmtId="2" formatCode="0.00"/>
    </dxf>
    <dxf>
      <numFmt numFmtId="2" formatCode="0.00"/>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numFmt numFmtId="1" formatCode="0"/>
    </dxf>
    <dxf>
      <numFmt numFmtId="1" formatCode="0"/>
    </dxf>
    <dxf>
      <numFmt numFmtId="1" formatCode="0"/>
    </dxf>
    <dxf>
      <alignment horizontal="left"/>
    </dxf>
    <dxf>
      <alignment horizontal="left"/>
    </dxf>
    <dxf>
      <numFmt numFmtId="1" formatCode="0"/>
    </dxf>
    <dxf>
      <font>
        <color theme="1"/>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numFmt numFmtId="2" formatCode="0.00"/>
    </dxf>
    <dxf>
      <numFmt numFmtId="1" formatCode="0"/>
    </dxf>
    <dxf>
      <alignment horizontal="right"/>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alignment horizontal="right"/>
    </dxf>
    <dxf>
      <numFmt numFmtId="1" formatCode="0"/>
    </dxf>
    <dxf>
      <numFmt numFmtId="2" formatCode="0.00"/>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ont>
        <color theme="1"/>
      </font>
    </dxf>
    <dxf>
      <numFmt numFmtId="1" formatCode="0"/>
    </dxf>
    <dxf>
      <alignment horizontal="left"/>
    </dxf>
    <dxf>
      <alignment horizontal="left"/>
    </dxf>
    <dxf>
      <numFmt numFmtId="1" formatCode="0"/>
    </dxf>
    <dxf>
      <numFmt numFmtId="1" formatCode="0"/>
    </dxf>
    <dxf>
      <numFmt numFmtId="1" formatCode="0"/>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numFmt numFmtId="2" formatCode="0.00"/>
    </dxf>
    <dxf>
      <numFmt numFmtId="2" formatCode="0.00"/>
    </dxf>
    <dxf>
      <fill>
        <patternFill>
          <fgColor indexed="64"/>
          <bgColor theme="4" tint="0.39997558519241921"/>
        </patternFill>
      </fill>
    </dxf>
    <dxf>
      <fill>
        <patternFill>
          <fgColor indexed="64"/>
          <bgColor theme="4" tint="0.39997558519241921"/>
        </patternFill>
      </fill>
    </dxf>
    <dxf>
      <fill>
        <patternFill>
          <bgColor theme="7" tint="0.79998168889431442"/>
        </patternFill>
      </fill>
    </dxf>
    <dxf>
      <fill>
        <patternFill>
          <bgColor theme="7" tint="0.79998168889431442"/>
        </patternFill>
      </fill>
    </dxf>
    <dxf>
      <font>
        <b/>
        <color theme="1"/>
      </font>
      <fill>
        <patternFill patternType="solid">
          <fgColor indexed="64"/>
          <bgColor theme="5" tint="0.39997558519241921"/>
        </patternFill>
      </fill>
    </dxf>
    <dxf>
      <font>
        <b/>
        <color theme="1"/>
      </font>
      <fill>
        <patternFill patternType="solid">
          <fgColor indexed="64"/>
          <bgColor theme="5" tint="0.39997558519241921"/>
        </patternFill>
      </fill>
    </dxf>
    <dxf>
      <numFmt numFmtId="166" formatCode="0.0"/>
    </dxf>
    <dxf>
      <numFmt numFmtId="2" formatCode="0.00"/>
    </dxf>
    <dxf>
      <numFmt numFmtId="2" formatCode="0.00"/>
    </dxf>
    <dxf>
      <fill>
        <patternFill>
          <bgColor theme="0"/>
        </patternFill>
      </fill>
      <border>
        <left style="thin">
          <color auto="1"/>
        </left>
        <right style="thin">
          <color auto="1"/>
        </right>
        <top style="thin">
          <color auto="1"/>
        </top>
        <bottom style="thin">
          <color auto="1"/>
        </bottom>
        <horizontal style="thin">
          <color auto="1"/>
        </horizontal>
      </border>
    </dxf>
    <dxf>
      <fill>
        <patternFill>
          <bgColor theme="5" tint="0.39994506668294322"/>
        </patternFill>
      </fill>
    </dxf>
  </dxfs>
  <tableStyles count="3" defaultTableStyle="TableStyleMedium2" defaultPivotStyle="PivotStyleLight16">
    <tableStyle name="Slicer Style 1" pivot="0" table="0" count="0" xr9:uid="{38DD89AE-A368-4805-84DA-2078427DFD62}"/>
    <tableStyle name="Slicer Style 2" pivot="0" table="0" count="1" xr9:uid="{B0EDDCE4-D3F3-4421-A21A-97DA41596CCE}">
      <tableStyleElement type="wholeTable" dxfId="225"/>
    </tableStyle>
    <tableStyle name="Slicer Style 3" pivot="0" table="0" count="2" xr9:uid="{8D4B4B6D-335E-4C2E-AEBA-6961EEA81B7B}">
      <tableStyleElement type="wholeTable" dxfId="224"/>
    </tableStyle>
  </tableStyles>
  <colors>
    <mruColors>
      <color rgb="FFFF5050"/>
      <color rgb="FFF75535"/>
      <color rgb="FFFF0000"/>
    </mruColors>
  </colors>
  <extLst>
    <ext xmlns:x14="http://schemas.microsoft.com/office/spreadsheetml/2009/9/main" uri="{46F421CA-312F-682f-3DD2-61675219B42D}">
      <x14:dxfs count="1">
        <dxf>
          <fill>
            <patternFill>
              <bgColor theme="5" tint="0.39994506668294322"/>
            </patternFill>
          </fill>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2</xdr:col>
      <xdr:colOff>733424</xdr:colOff>
      <xdr:row>1</xdr:row>
      <xdr:rowOff>66674</xdr:rowOff>
    </xdr:from>
    <xdr:to>
      <xdr:col>4</xdr:col>
      <xdr:colOff>952499</xdr:colOff>
      <xdr:row>5</xdr:row>
      <xdr:rowOff>66675</xdr:rowOff>
    </xdr:to>
    <mc:AlternateContent xmlns:mc="http://schemas.openxmlformats.org/markup-compatibility/2006" xmlns:a14="http://schemas.microsoft.com/office/drawing/2010/main">
      <mc:Choice Requires="a14">
        <xdr:graphicFrame macro="">
          <xdr:nvGraphicFramePr>
            <xdr:cNvPr id="2" name="YR_MO">
              <a:extLst>
                <a:ext uri="{FF2B5EF4-FFF2-40B4-BE49-F238E27FC236}">
                  <a16:creationId xmlns:a16="http://schemas.microsoft.com/office/drawing/2014/main" id="{A43C57B7-A4C2-9BC4-05B8-C3C8EB96C5ED}"/>
                </a:ext>
              </a:extLst>
            </xdr:cNvPr>
            <xdr:cNvGraphicFramePr/>
          </xdr:nvGraphicFramePr>
          <xdr:xfrm>
            <a:off x="0" y="0"/>
            <a:ext cx="0" cy="0"/>
          </xdr:xfrm>
          <a:graphic>
            <a:graphicData uri="http://schemas.microsoft.com/office/drawing/2010/slicer">
              <sle:slicer xmlns:sle="http://schemas.microsoft.com/office/drawing/2010/slicer" name="YR_MO"/>
            </a:graphicData>
          </a:graphic>
        </xdr:graphicFrame>
      </mc:Choice>
      <mc:Fallback xmlns="">
        <xdr:sp macro="" textlink="">
          <xdr:nvSpPr>
            <xdr:cNvPr id="0" name=""/>
            <xdr:cNvSpPr>
              <a:spLocks noTextEdit="1"/>
            </xdr:cNvSpPr>
          </xdr:nvSpPr>
          <xdr:spPr>
            <a:xfrm>
              <a:off x="3724275" y="66674"/>
              <a:ext cx="2076450" cy="6762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219074</xdr:colOff>
      <xdr:row>6</xdr:row>
      <xdr:rowOff>95249</xdr:rowOff>
    </xdr:from>
    <xdr:to>
      <xdr:col>1</xdr:col>
      <xdr:colOff>1095375</xdr:colOff>
      <xdr:row>25</xdr:row>
      <xdr:rowOff>142874</xdr:rowOff>
    </xdr:to>
    <mc:AlternateContent xmlns:mc="http://schemas.openxmlformats.org/markup-compatibility/2006" xmlns:a14="http://schemas.microsoft.com/office/drawing/2010/main">
      <mc:Choice Requires="a14">
        <xdr:graphicFrame macro="">
          <xdr:nvGraphicFramePr>
            <xdr:cNvPr id="6" name="Agent_Name">
              <a:extLst>
                <a:ext uri="{FF2B5EF4-FFF2-40B4-BE49-F238E27FC236}">
                  <a16:creationId xmlns:a16="http://schemas.microsoft.com/office/drawing/2014/main" id="{0CBD99E6-53EF-2C19-1C19-46B9F1D49479}"/>
                </a:ext>
              </a:extLst>
            </xdr:cNvPr>
            <xdr:cNvGraphicFramePr/>
          </xdr:nvGraphicFramePr>
          <xdr:xfrm>
            <a:off x="0" y="0"/>
            <a:ext cx="0" cy="0"/>
          </xdr:xfrm>
          <a:graphic>
            <a:graphicData uri="http://schemas.microsoft.com/office/drawing/2010/slicer">
              <sle:slicer xmlns:sle="http://schemas.microsoft.com/office/drawing/2010/slicer" name="Agent_Name"/>
            </a:graphicData>
          </a:graphic>
        </xdr:graphicFrame>
      </mc:Choice>
      <mc:Fallback xmlns="">
        <xdr:sp macro="" textlink="">
          <xdr:nvSpPr>
            <xdr:cNvPr id="0" name=""/>
            <xdr:cNvSpPr>
              <a:spLocks noTextEdit="1"/>
            </xdr:cNvSpPr>
          </xdr:nvSpPr>
          <xdr:spPr>
            <a:xfrm>
              <a:off x="219074" y="1114202"/>
              <a:ext cx="2371504" cy="32041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1013859</xdr:colOff>
      <xdr:row>1</xdr:row>
      <xdr:rowOff>69778</xdr:rowOff>
    </xdr:from>
    <xdr:to>
      <xdr:col>8</xdr:col>
      <xdr:colOff>98351</xdr:colOff>
      <xdr:row>5</xdr:row>
      <xdr:rowOff>69777</xdr:rowOff>
    </xdr:to>
    <mc:AlternateContent xmlns:mc="http://schemas.openxmlformats.org/markup-compatibility/2006" xmlns:a14="http://schemas.microsoft.com/office/drawing/2010/main">
      <mc:Choice Requires="a14">
        <xdr:graphicFrame macro="">
          <xdr:nvGraphicFramePr>
            <xdr:cNvPr id="7" name="Team_Leader_Name">
              <a:extLst>
                <a:ext uri="{FF2B5EF4-FFF2-40B4-BE49-F238E27FC236}">
                  <a16:creationId xmlns:a16="http://schemas.microsoft.com/office/drawing/2014/main" id="{96D54CC7-4D76-3096-97CF-BD9ED8D5DBC1}"/>
                </a:ext>
              </a:extLst>
            </xdr:cNvPr>
            <xdr:cNvGraphicFramePr/>
          </xdr:nvGraphicFramePr>
          <xdr:xfrm>
            <a:off x="0" y="0"/>
            <a:ext cx="0" cy="0"/>
          </xdr:xfrm>
          <a:graphic>
            <a:graphicData uri="http://schemas.microsoft.com/office/drawing/2010/slicer">
              <sle:slicer xmlns:sle="http://schemas.microsoft.com/office/drawing/2010/slicer" name="Team_Leader_Name"/>
            </a:graphicData>
          </a:graphic>
        </xdr:graphicFrame>
      </mc:Choice>
      <mc:Fallback xmlns="">
        <xdr:sp macro="" textlink="">
          <xdr:nvSpPr>
            <xdr:cNvPr id="0" name=""/>
            <xdr:cNvSpPr>
              <a:spLocks noTextEdit="1"/>
            </xdr:cNvSpPr>
          </xdr:nvSpPr>
          <xdr:spPr>
            <a:xfrm>
              <a:off x="6064324" y="235912"/>
              <a:ext cx="2540074" cy="6866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342900</xdr:colOff>
      <xdr:row>1</xdr:row>
      <xdr:rowOff>57150</xdr:rowOff>
    </xdr:from>
    <xdr:to>
      <xdr:col>2</xdr:col>
      <xdr:colOff>676275</xdr:colOff>
      <xdr:row>5</xdr:row>
      <xdr:rowOff>57150</xdr:rowOff>
    </xdr:to>
    <mc:AlternateContent xmlns:mc="http://schemas.openxmlformats.org/markup-compatibility/2006" xmlns:a14="http://schemas.microsoft.com/office/drawing/2010/main">
      <mc:Choice Requires="a14">
        <xdr:graphicFrame macro="">
          <xdr:nvGraphicFramePr>
            <xdr:cNvPr id="9" name="Call Centre">
              <a:extLst>
                <a:ext uri="{FF2B5EF4-FFF2-40B4-BE49-F238E27FC236}">
                  <a16:creationId xmlns:a16="http://schemas.microsoft.com/office/drawing/2014/main" id="{0498CD93-2196-0611-1993-E7CF4649475F}"/>
                </a:ext>
              </a:extLst>
            </xdr:cNvPr>
            <xdr:cNvGraphicFramePr/>
          </xdr:nvGraphicFramePr>
          <xdr:xfrm>
            <a:off x="0" y="0"/>
            <a:ext cx="0" cy="0"/>
          </xdr:xfrm>
          <a:graphic>
            <a:graphicData uri="http://schemas.microsoft.com/office/drawing/2010/slicer">
              <sle:slicer xmlns:sle="http://schemas.microsoft.com/office/drawing/2010/slicer" name="Call Centre"/>
            </a:graphicData>
          </a:graphic>
        </xdr:graphicFrame>
      </mc:Choice>
      <mc:Fallback xmlns="">
        <xdr:sp macro="" textlink="">
          <xdr:nvSpPr>
            <xdr:cNvPr id="0" name=""/>
            <xdr:cNvSpPr>
              <a:spLocks noTextEdit="1"/>
            </xdr:cNvSpPr>
          </xdr:nvSpPr>
          <xdr:spPr>
            <a:xfrm>
              <a:off x="1838325" y="57150"/>
              <a:ext cx="1828800" cy="676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39.93950659722" createdVersion="8" refreshedVersion="8" minRefreshableVersion="3" recordCount="1525" xr:uid="{35ADC87B-4E5D-D541-ADAC-67B0A6FA0168}">
  <cacheSource type="worksheet">
    <worksheetSource ref="A1:AD1526" sheet="Call_Data"/>
  </cacheSource>
  <cacheFields count="32">
    <cacheField name="YR_MO" numFmtId="0">
      <sharedItems containsSemiMixedTypes="0" containsString="0" containsNumber="1" containsInteger="1" minValue="201706" maxValue="201708" count="3">
        <n v="201706"/>
        <n v="201707"/>
        <n v="201708"/>
      </sharedItems>
    </cacheField>
    <cacheField name="CALL_DATE" numFmtId="164">
      <sharedItems containsSemiMixedTypes="0" containsNonDate="0" containsDate="1" containsString="0" minDate="2017-06-01T00:00:00" maxDate="2017-09-01T00:00:00"/>
    </cacheField>
    <cacheField name="AGENT_KEY" numFmtId="0">
      <sharedItems containsSemiMixedTypes="0" containsString="0" containsNumber="1" containsInteger="1" minValue="12465" maxValue="12490" count="26">
        <n v="12465"/>
        <n v="12466"/>
        <n v="12467"/>
        <n v="12468"/>
        <n v="12469"/>
        <n v="12470"/>
        <n v="12471"/>
        <n v="12472"/>
        <n v="12482"/>
        <n v="12483"/>
        <n v="12484"/>
        <n v="12485"/>
        <n v="12486"/>
        <n v="12487"/>
        <n v="12488"/>
        <n v="12489"/>
        <n v="12473"/>
        <n v="12474"/>
        <n v="12475"/>
        <n v="12476"/>
        <n v="12477"/>
        <n v="12478"/>
        <n v="12479"/>
        <n v="12480"/>
        <n v="12481"/>
        <n v="12490"/>
      </sharedItems>
    </cacheField>
    <cacheField name="Agent_Name" numFmtId="0">
      <sharedItems count="25">
        <s v="Anderson, Albert"/>
        <s v="Binning, Bart"/>
        <s v="Centerville, Cece"/>
        <s v="Davenport, Davina"/>
        <s v="Edgerton, Ethan"/>
        <s v="Filipsano, Fiona"/>
        <s v="Gee, Garry"/>
        <s v="Harrison, Harold"/>
        <s v="Sanders, Sammi"/>
        <s v="Thomas, Ted"/>
        <s v="Uvaldon, Ursala"/>
        <s v="Vindictive, Vinny"/>
        <s v="Williamson, Wilma"/>
        <s v="Younger, Yeti"/>
        <s v="Zwilowski, Zane"/>
        <s v="Abacus, Aaron"/>
        <s v="Ivanski, Igor"/>
        <s v="Jeffries, Johnna"/>
        <s v="Kippers, Kat"/>
        <s v="Lipp, Larry"/>
        <s v="Myers, Matt"/>
        <s v="Nichols, Nana"/>
        <s v="Ohlson, Octavius"/>
        <s v="Pulaski, Peter"/>
        <s v="Rank, Richelle"/>
      </sharedItems>
    </cacheField>
    <cacheField name="Team_Leader_Name" numFmtId="0">
      <sharedItems count="3">
        <s v="Winnerson, Aceona"/>
        <s v="Oferten, Quinton"/>
        <s v="Jimson, Bill"/>
      </sharedItems>
    </cacheField>
    <cacheField name="Call Centre" numFmtId="0">
      <sharedItems count="1">
        <s v="Williamburg"/>
      </sharedItems>
    </cacheField>
    <cacheField name="CALLS" numFmtId="0">
      <sharedItems containsSemiMixedTypes="0" containsString="0" containsNumber="1" containsInteger="1" minValue="28" maxValue="40"/>
    </cacheField>
    <cacheField name="HANDLE_TIME" numFmtId="0">
      <sharedItems containsSemiMixedTypes="0" containsString="0" containsNumber="1" containsInteger="1" minValue="24000" maxValue="26000"/>
    </cacheField>
    <cacheField name="CALL_REGEN" numFmtId="0">
      <sharedItems containsSemiMixedTypes="0" containsString="0" containsNumber="1" containsInteger="1" minValue="3" maxValue="10"/>
    </cacheField>
    <cacheField name="CALLS_WITH_OFFER" numFmtId="0">
      <sharedItems containsSemiMixedTypes="0" containsString="0" containsNumber="1" containsInteger="1" minValue="24" maxValue="40"/>
    </cacheField>
    <cacheField name="CALLS_WITH_ACCEPT" numFmtId="0">
      <sharedItems containsSemiMixedTypes="0" containsString="0" containsNumber="1" containsInteger="1" minValue="14" maxValue="35"/>
    </cacheField>
    <cacheField name="CALLS_OFFER_APPLIED" numFmtId="0">
      <sharedItems containsSemiMixedTypes="0" containsString="0" containsNumber="1" containsInteger="1" minValue="7" maxValue="30"/>
    </cacheField>
    <cacheField name="TRANSFERS" numFmtId="0">
      <sharedItems containsSemiMixedTypes="0" containsString="0" containsNumber="1" containsInteger="1" minValue="1" maxValue="4"/>
    </cacheField>
    <cacheField name="Call_Handled" numFmtId="0">
      <sharedItems containsSemiMixedTypes="0" containsString="0" containsNumber="1" containsInteger="1" minValue="1090" maxValue="2402"/>
    </cacheField>
    <cacheField name="Calls_Handled_monthly" numFmtId="0">
      <sharedItems containsSemiMixedTypes="0" containsString="0" containsNumber="1" containsInteger="1" minValue="393" maxValue="811"/>
    </cacheField>
    <cacheField name="average" numFmtId="2">
      <sharedItems containsSemiMixedTypes="0" containsString="0" containsNumber="1" minValue="600.67499999999995" maxValue="928.14285714285711"/>
    </cacheField>
    <cacheField name="AHT" numFmtId="0">
      <sharedItems containsSemiMixedTypes="0" containsString="0" containsNumber="1" containsInteger="1" minValue="775" maxValue="783"/>
    </cacheField>
    <cacheField name="TRANSFERS_Target" numFmtId="10">
      <sharedItems containsSemiMixedTypes="0" containsString="0" containsNumber="1" minValue="7.4999999999999997E-2" maxValue="8.1000000000000003E-2"/>
    </cacheField>
    <cacheField name="transfer%" numFmtId="165">
      <sharedItems containsSemiMixedTypes="0" containsString="0" containsNumber="1" minValue="2.5" maxValue="14.285714285714285"/>
    </cacheField>
    <cacheField name="target_qualifier" numFmtId="165">
      <sharedItems containsSemiMixedTypes="0" containsString="0" containsNumber="1" minValue="30.864197530864196" maxValue="190.47619047619048"/>
    </cacheField>
    <cacheField name="Column1" numFmtId="166">
      <sharedItems containsSemiMixedTypes="0" containsString="0" containsNumber="1" containsInteger="1" minValue="0" maxValue="250"/>
    </cacheField>
    <cacheField name="offer%" numFmtId="9">
      <sharedItems containsSemiMixedTypes="0" containsString="0" containsNumber="1" minValue="0.83870967741935487" maxValue="1"/>
    </cacheField>
    <cacheField name="offer accepted" numFmtId="9">
      <sharedItems containsSemiMixedTypes="0" containsString="0" containsNumber="1" minValue="0.58333333333333337" maxValue="0.91428571428571426"/>
    </cacheField>
    <cacheField name="offer applied" numFmtId="9">
      <sharedItems containsSemiMixedTypes="0" containsString="0" containsNumber="1" minValue="0.38095238095238093" maxValue="0.91666666666666663"/>
    </cacheField>
    <cacheField name="APPLIED_PER_CALL_Target" numFmtId="9">
      <sharedItems containsSemiMixedTypes="0" containsString="0" containsNumber="1" minValue="0.50900000000000001" maxValue="0.51100000000000001"/>
    </cacheField>
    <cacheField name="Applied_per_call" numFmtId="9">
      <sharedItems containsSemiMixedTypes="0" containsString="0" containsNumber="1" minValue="0.21875" maxValue="0.80555555555555558"/>
    </cacheField>
    <cacheField name="BREAKAGE_Target" numFmtId="9">
      <sharedItems containsSemiMixedTypes="0" containsString="0" containsNumber="1" minValue="0.19800000000000001" maxValue="0.2"/>
    </cacheField>
    <cacheField name="breakage%" numFmtId="9">
      <sharedItems containsSemiMixedTypes="0" containsString="0" containsNumber="1" minValue="13.357142857142858" maxValue="34.285714285714285"/>
    </cacheField>
    <cacheField name="CALL_REGEN_Target" numFmtId="9">
      <sharedItems containsSemiMixedTypes="0" containsString="0" containsNumber="1" minValue="0.159" maxValue="0.17"/>
    </cacheField>
    <cacheField name="call_regen_%age" numFmtId="9">
      <sharedItems containsSemiMixedTypes="0" containsString="0" containsNumber="1" minValue="8.8235294117647065E-2" maxValue="0.3125"/>
    </cacheField>
    <cacheField name="CALL QUALIFIER" numFmtId="0" formula="IF(CALLS&gt;300,&quot;QUALIFIED&quot;,&quot;NOT QUALIFIED&quot;)" databaseField="0"/>
    <cacheField name="QUALIFIER" numFmtId="0" formula="300" databaseField="0"/>
  </cacheFields>
  <extLst>
    <ext xmlns:x14="http://schemas.microsoft.com/office/spreadsheetml/2009/9/main" uri="{725AE2AE-9491-48be-B2B4-4EB974FC3084}">
      <x14:pivotCacheDefinition pivotCacheId="18075968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5">
  <r>
    <x v="0"/>
    <d v="2017-06-01T00:00:00"/>
    <x v="0"/>
    <x v="0"/>
    <x v="0"/>
    <x v="0"/>
    <n v="34"/>
    <n v="25710"/>
    <n v="5"/>
    <n v="31"/>
    <n v="22"/>
    <n v="19"/>
    <n v="2"/>
    <n v="2149"/>
    <n v="797"/>
    <n v="756.17647058823525"/>
    <n v="780"/>
    <n v="0.08"/>
    <n v="5.8823529411764701"/>
    <n v="73.52941176470587"/>
    <n v="0"/>
    <n v="0.91176470588235292"/>
    <n v="0.70967741935483875"/>
    <n v="0.86363636363636365"/>
    <n v="0.51"/>
    <n v="0.55882352941176472"/>
    <n v="0.2"/>
    <n v="21.136363636363637"/>
    <n v="0.17"/>
    <n v="0.14705882352941177"/>
  </r>
  <r>
    <x v="0"/>
    <d v="2017-06-01T00:00:00"/>
    <x v="1"/>
    <x v="1"/>
    <x v="0"/>
    <x v="0"/>
    <n v="35"/>
    <n v="25039"/>
    <n v="4"/>
    <n v="34"/>
    <n v="29"/>
    <n v="26"/>
    <n v="2"/>
    <n v="2347"/>
    <n v="783"/>
    <n v="715.4"/>
    <n v="780"/>
    <n v="0.08"/>
    <n v="5.7142857142857144"/>
    <n v="71.428571428571431"/>
    <n v="0"/>
    <n v="0.97142857142857142"/>
    <n v="0.8529411764705882"/>
    <n v="0.89655172413793105"/>
    <n v="0.51"/>
    <n v="0.74285714285714288"/>
    <n v="0.2"/>
    <n v="28.103448275862068"/>
    <n v="0.17"/>
    <n v="0.11428571428571428"/>
  </r>
  <r>
    <x v="0"/>
    <d v="2017-06-01T00:00:00"/>
    <x v="2"/>
    <x v="2"/>
    <x v="0"/>
    <x v="0"/>
    <n v="38"/>
    <n v="24436"/>
    <n v="6"/>
    <n v="36"/>
    <n v="32"/>
    <n v="28"/>
    <n v="3"/>
    <n v="2319"/>
    <n v="784"/>
    <n v="643.0526315789474"/>
    <n v="780"/>
    <n v="0.08"/>
    <n v="7.8947368421052628"/>
    <n v="98.68421052631578"/>
    <n v="50"/>
    <n v="0.94736842105263153"/>
    <n v="0.88888888888888884"/>
    <n v="0.875"/>
    <n v="0.51"/>
    <n v="0.73684210526315785"/>
    <n v="0.2"/>
    <n v="31.125"/>
    <n v="0.17"/>
    <n v="0.15789473684210525"/>
  </r>
  <r>
    <x v="0"/>
    <d v="2017-06-01T00:00:00"/>
    <x v="3"/>
    <x v="3"/>
    <x v="0"/>
    <x v="0"/>
    <n v="38"/>
    <n v="24923"/>
    <n v="5"/>
    <n v="37"/>
    <n v="32"/>
    <n v="25"/>
    <n v="2"/>
    <n v="2282"/>
    <n v="730"/>
    <n v="655.86842105263156"/>
    <n v="780"/>
    <n v="0.08"/>
    <n v="5.2631578947368416"/>
    <n v="65.78947368421052"/>
    <n v="0"/>
    <n v="0.97368421052631582"/>
    <n v="0.86486486486486491"/>
    <n v="0.78125"/>
    <n v="0.51"/>
    <n v="0.65789473684210531"/>
    <n v="0.2"/>
    <n v="31.21875"/>
    <n v="0.17"/>
    <n v="0.13157894736842105"/>
  </r>
  <r>
    <x v="0"/>
    <d v="2017-06-01T00:00:00"/>
    <x v="4"/>
    <x v="4"/>
    <x v="0"/>
    <x v="0"/>
    <n v="34"/>
    <n v="24371"/>
    <n v="4"/>
    <n v="32"/>
    <n v="25"/>
    <n v="22"/>
    <n v="2"/>
    <n v="2288"/>
    <n v="777"/>
    <n v="716.79411764705878"/>
    <n v="780"/>
    <n v="0.08"/>
    <n v="5.8823529411764701"/>
    <n v="73.52941176470587"/>
    <n v="0"/>
    <n v="0.94117647058823528"/>
    <n v="0.78125"/>
    <n v="0.88"/>
    <n v="0.51"/>
    <n v="0.6470588235294118"/>
    <n v="0.2"/>
    <n v="24.12"/>
    <n v="0.17"/>
    <n v="0.11764705882352941"/>
  </r>
  <r>
    <x v="0"/>
    <d v="2017-06-01T00:00:00"/>
    <x v="5"/>
    <x v="5"/>
    <x v="0"/>
    <x v="0"/>
    <n v="33"/>
    <n v="25378"/>
    <n v="5"/>
    <n v="32"/>
    <n v="28"/>
    <n v="22"/>
    <n v="2"/>
    <n v="2312"/>
    <n v="736"/>
    <n v="769.030303030303"/>
    <n v="780"/>
    <n v="0.08"/>
    <n v="6.0606060606060606"/>
    <n v="75.757575757575751"/>
    <n v="0"/>
    <n v="0.96969696969696972"/>
    <n v="0.875"/>
    <n v="0.7857142857142857"/>
    <n v="0.51"/>
    <n v="0.66666666666666663"/>
    <n v="0.2"/>
    <n v="27.214285714285715"/>
    <n v="0.17"/>
    <n v="0.15151515151515152"/>
  </r>
  <r>
    <x v="0"/>
    <d v="2017-06-01T00:00:00"/>
    <x v="6"/>
    <x v="6"/>
    <x v="0"/>
    <x v="0"/>
    <n v="37"/>
    <n v="25105"/>
    <n v="4"/>
    <n v="34"/>
    <n v="25"/>
    <n v="20"/>
    <n v="3"/>
    <n v="2402"/>
    <n v="798"/>
    <n v="678.51351351351354"/>
    <n v="780"/>
    <n v="0.08"/>
    <n v="8.1081081081081088"/>
    <n v="101.35135135135135"/>
    <n v="100"/>
    <n v="0.91891891891891897"/>
    <n v="0.73529411764705888"/>
    <n v="0.8"/>
    <n v="0.51"/>
    <n v="0.54054054054054057"/>
    <n v="0.2"/>
    <n v="24.2"/>
    <n v="0.17"/>
    <n v="0.10810810810810811"/>
  </r>
  <r>
    <x v="0"/>
    <d v="2017-06-01T00:00:00"/>
    <x v="7"/>
    <x v="7"/>
    <x v="0"/>
    <x v="0"/>
    <n v="37"/>
    <n v="25938"/>
    <n v="7"/>
    <n v="33"/>
    <n v="28"/>
    <n v="24"/>
    <n v="2"/>
    <n v="2134"/>
    <n v="707"/>
    <n v="701.02702702702697"/>
    <n v="780"/>
    <n v="0.08"/>
    <n v="5.4054054054054053"/>
    <n v="67.567567567567565"/>
    <n v="0"/>
    <n v="0.89189189189189189"/>
    <n v="0.84848484848484851"/>
    <n v="0.8571428571428571"/>
    <n v="0.51"/>
    <n v="0.64864864864864868"/>
    <n v="0.2"/>
    <n v="27.142857142857142"/>
    <n v="0.17"/>
    <n v="0.1891891891891892"/>
  </r>
  <r>
    <x v="0"/>
    <d v="2017-06-01T00:00:00"/>
    <x v="8"/>
    <x v="8"/>
    <x v="1"/>
    <x v="0"/>
    <n v="32"/>
    <n v="24269"/>
    <n v="6"/>
    <n v="27"/>
    <n v="17"/>
    <n v="10"/>
    <n v="4"/>
    <n v="1764"/>
    <n v="577"/>
    <n v="758.40625"/>
    <n v="780"/>
    <n v="0.08"/>
    <n v="12.5"/>
    <n v="156.25"/>
    <n v="250"/>
    <n v="0.84375"/>
    <n v="0.62962962962962965"/>
    <n v="0.58823529411764708"/>
    <n v="0.51"/>
    <n v="0.3125"/>
    <n v="0.2"/>
    <n v="16.411764705882351"/>
    <n v="0.17"/>
    <n v="0.1875"/>
  </r>
  <r>
    <x v="0"/>
    <d v="2017-06-01T00:00:00"/>
    <x v="9"/>
    <x v="9"/>
    <x v="1"/>
    <x v="0"/>
    <n v="32"/>
    <n v="24107"/>
    <n v="9"/>
    <n v="28"/>
    <n v="21"/>
    <n v="9"/>
    <n v="3"/>
    <n v="1918"/>
    <n v="652"/>
    <n v="753.34375"/>
    <n v="780"/>
    <n v="0.08"/>
    <n v="9.375"/>
    <n v="117.1875"/>
    <n v="150"/>
    <n v="0.875"/>
    <n v="0.75"/>
    <n v="0.42857142857142855"/>
    <n v="0.51"/>
    <n v="0.28125"/>
    <n v="0.2"/>
    <n v="20.571428571428573"/>
    <n v="0.17"/>
    <n v="0.28125"/>
  </r>
  <r>
    <x v="0"/>
    <d v="2017-06-01T00:00:00"/>
    <x v="10"/>
    <x v="10"/>
    <x v="1"/>
    <x v="0"/>
    <n v="30"/>
    <n v="24842"/>
    <n v="7"/>
    <n v="27"/>
    <n v="18"/>
    <n v="8"/>
    <n v="3"/>
    <n v="1913"/>
    <n v="629"/>
    <n v="828.06666666666672"/>
    <n v="780"/>
    <n v="0.08"/>
    <n v="10"/>
    <n v="125"/>
    <n v="250"/>
    <n v="0.9"/>
    <n v="0.66666666666666663"/>
    <n v="0.44444444444444442"/>
    <n v="0.51"/>
    <n v="0.26666666666666666"/>
    <n v="0.2"/>
    <n v="17.555555555555557"/>
    <n v="0.17"/>
    <n v="0.23333333333333334"/>
  </r>
  <r>
    <x v="0"/>
    <d v="2017-06-01T00:00:00"/>
    <x v="11"/>
    <x v="11"/>
    <x v="1"/>
    <x v="0"/>
    <n v="29"/>
    <n v="25402"/>
    <n v="7"/>
    <n v="26"/>
    <n v="19"/>
    <n v="12"/>
    <n v="3"/>
    <n v="1894"/>
    <n v="644"/>
    <n v="875.93103448275861"/>
    <n v="780"/>
    <n v="0.08"/>
    <n v="10.344827586206897"/>
    <n v="129.31034482758622"/>
    <n v="250"/>
    <n v="0.89655172413793105"/>
    <n v="0.73076923076923073"/>
    <n v="0.63157894736842102"/>
    <n v="0.51"/>
    <n v="0.41379310344827586"/>
    <n v="0.2"/>
    <n v="18.368421052631579"/>
    <n v="0.17"/>
    <n v="0.2413793103448276"/>
  </r>
  <r>
    <x v="0"/>
    <d v="2017-06-01T00:00:00"/>
    <x v="12"/>
    <x v="12"/>
    <x v="1"/>
    <x v="0"/>
    <n v="29"/>
    <n v="25429"/>
    <n v="8"/>
    <n v="26"/>
    <n v="20"/>
    <n v="12"/>
    <n v="3"/>
    <n v="1992"/>
    <n v="649"/>
    <n v="876.86206896551721"/>
    <n v="780"/>
    <n v="0.08"/>
    <n v="10.344827586206897"/>
    <n v="129.31034482758622"/>
    <n v="250"/>
    <n v="0.89655172413793105"/>
    <n v="0.76923076923076927"/>
    <n v="0.6"/>
    <n v="0.51"/>
    <n v="0.41379310344827586"/>
    <n v="0.2"/>
    <n v="19.399999999999999"/>
    <n v="0.17"/>
    <n v="0.27586206896551724"/>
  </r>
  <r>
    <x v="0"/>
    <d v="2017-06-01T00:00:00"/>
    <x v="13"/>
    <x v="13"/>
    <x v="1"/>
    <x v="0"/>
    <n v="33"/>
    <n v="24917"/>
    <n v="7"/>
    <n v="28"/>
    <n v="22"/>
    <n v="11"/>
    <n v="4"/>
    <n v="1939"/>
    <n v="611"/>
    <n v="755.06060606060601"/>
    <n v="780"/>
    <n v="0.08"/>
    <n v="12.121212121212121"/>
    <n v="151.5151515151515"/>
    <n v="250"/>
    <n v="0.84848484848484851"/>
    <n v="0.7857142857142857"/>
    <n v="0.5"/>
    <n v="0.51"/>
    <n v="0.33333333333333331"/>
    <n v="0.2"/>
    <n v="21.5"/>
    <n v="0.17"/>
    <n v="0.21212121212121213"/>
  </r>
  <r>
    <x v="0"/>
    <d v="2017-06-01T00:00:00"/>
    <x v="14"/>
    <x v="14"/>
    <x v="1"/>
    <x v="0"/>
    <n v="32"/>
    <n v="24700"/>
    <n v="9"/>
    <n v="28"/>
    <n v="22"/>
    <n v="9"/>
    <n v="4"/>
    <n v="2000"/>
    <n v="653"/>
    <n v="771.875"/>
    <n v="780"/>
    <n v="0.08"/>
    <n v="12.5"/>
    <n v="156.25"/>
    <n v="250"/>
    <n v="0.875"/>
    <n v="0.7857142857142857"/>
    <n v="0.40909090909090912"/>
    <n v="0.51"/>
    <n v="0.28125"/>
    <n v="0.2"/>
    <n v="21.59090909090909"/>
    <n v="0.17"/>
    <n v="0.28125"/>
  </r>
  <r>
    <x v="0"/>
    <d v="2017-06-01T00:00:00"/>
    <x v="15"/>
    <x v="15"/>
    <x v="1"/>
    <x v="0"/>
    <n v="32"/>
    <n v="24876"/>
    <n v="9"/>
    <n v="29"/>
    <n v="18"/>
    <n v="7"/>
    <n v="4"/>
    <n v="1858"/>
    <n v="490"/>
    <n v="777.375"/>
    <n v="780"/>
    <n v="0.08"/>
    <n v="12.5"/>
    <n v="156.25"/>
    <n v="250"/>
    <n v="0.90625"/>
    <n v="0.62068965517241381"/>
    <n v="0.3888888888888889"/>
    <n v="0.51"/>
    <n v="0.21875"/>
    <n v="0.2"/>
    <n v="17.611111111111111"/>
    <n v="0.17"/>
    <n v="0.28125"/>
  </r>
  <r>
    <x v="0"/>
    <d v="2017-06-02T00:00:00"/>
    <x v="0"/>
    <x v="0"/>
    <x v="0"/>
    <x v="0"/>
    <n v="37"/>
    <n v="24506"/>
    <n v="4"/>
    <n v="34"/>
    <n v="27"/>
    <n v="19"/>
    <n v="3"/>
    <n v="2149"/>
    <n v="797"/>
    <n v="662.32432432432438"/>
    <n v="780"/>
    <n v="0.08"/>
    <n v="8.1081081081081088"/>
    <n v="101.35135135135135"/>
    <n v="100"/>
    <n v="0.91891891891891897"/>
    <n v="0.79411764705882348"/>
    <n v="0.70370370370370372"/>
    <n v="0.51"/>
    <n v="0.51351351351351349"/>
    <n v="0.2"/>
    <n v="26.296296296296298"/>
    <n v="0.17"/>
    <n v="0.10810810810810811"/>
  </r>
  <r>
    <x v="0"/>
    <d v="2017-06-02T00:00:00"/>
    <x v="1"/>
    <x v="1"/>
    <x v="0"/>
    <x v="0"/>
    <n v="35"/>
    <n v="24330"/>
    <n v="4"/>
    <n v="33"/>
    <n v="30"/>
    <n v="22"/>
    <n v="2"/>
    <n v="2347"/>
    <n v="783"/>
    <n v="695.14285714285711"/>
    <n v="780"/>
    <n v="0.08"/>
    <n v="5.7142857142857144"/>
    <n v="71.428571428571431"/>
    <n v="0"/>
    <n v="0.94285714285714284"/>
    <n v="0.90909090909090906"/>
    <n v="0.73333333333333328"/>
    <n v="0.51"/>
    <n v="0.62857142857142856"/>
    <n v="0.2"/>
    <n v="29.266666666666666"/>
    <n v="0.17"/>
    <n v="0.11428571428571428"/>
  </r>
  <r>
    <x v="0"/>
    <d v="2017-06-02T00:00:00"/>
    <x v="2"/>
    <x v="2"/>
    <x v="0"/>
    <x v="0"/>
    <n v="34"/>
    <n v="24415"/>
    <n v="5"/>
    <n v="31"/>
    <n v="27"/>
    <n v="20"/>
    <n v="2"/>
    <n v="2319"/>
    <n v="784"/>
    <n v="718.08823529411768"/>
    <n v="780"/>
    <n v="0.08"/>
    <n v="5.8823529411764701"/>
    <n v="73.52941176470587"/>
    <n v="0"/>
    <n v="0.91176470588235292"/>
    <n v="0.87096774193548387"/>
    <n v="0.7407407407407407"/>
    <n v="0.51"/>
    <n v="0.58823529411764708"/>
    <n v="0.2"/>
    <n v="26.25925925925926"/>
    <n v="0.17"/>
    <n v="0.14705882352941177"/>
  </r>
  <r>
    <x v="0"/>
    <d v="2017-06-02T00:00:00"/>
    <x v="3"/>
    <x v="3"/>
    <x v="0"/>
    <x v="0"/>
    <n v="40"/>
    <n v="24096"/>
    <n v="7"/>
    <n v="36"/>
    <n v="28"/>
    <n v="21"/>
    <n v="3"/>
    <n v="2282"/>
    <n v="730"/>
    <n v="602.4"/>
    <n v="780"/>
    <n v="0.08"/>
    <n v="7.5"/>
    <n v="93.75"/>
    <n v="50"/>
    <n v="0.9"/>
    <n v="0.77777777777777779"/>
    <n v="0.75"/>
    <n v="0.51"/>
    <n v="0.52500000000000002"/>
    <n v="0.2"/>
    <n v="27.25"/>
    <n v="0.17"/>
    <n v="0.17499999999999999"/>
  </r>
  <r>
    <x v="0"/>
    <d v="2017-06-02T00:00:00"/>
    <x v="4"/>
    <x v="4"/>
    <x v="0"/>
    <x v="0"/>
    <n v="32"/>
    <n v="25167"/>
    <n v="4"/>
    <n v="30"/>
    <n v="25"/>
    <n v="22"/>
    <n v="2"/>
    <n v="2288"/>
    <n v="777"/>
    <n v="786.46875"/>
    <n v="780"/>
    <n v="0.08"/>
    <n v="6.25"/>
    <n v="78.125"/>
    <n v="0"/>
    <n v="0.9375"/>
    <n v="0.83333333333333337"/>
    <n v="0.88"/>
    <n v="0.51"/>
    <n v="0.6875"/>
    <n v="0.2"/>
    <n v="24.12"/>
    <n v="0.17"/>
    <n v="0.125"/>
  </r>
  <r>
    <x v="0"/>
    <d v="2017-06-02T00:00:00"/>
    <x v="5"/>
    <x v="5"/>
    <x v="0"/>
    <x v="0"/>
    <n v="37"/>
    <n v="24323"/>
    <n v="7"/>
    <n v="34"/>
    <n v="30"/>
    <n v="23"/>
    <n v="2"/>
    <n v="2312"/>
    <n v="736"/>
    <n v="657.37837837837833"/>
    <n v="780"/>
    <n v="0.08"/>
    <n v="5.4054054054054053"/>
    <n v="67.567567567567565"/>
    <n v="0"/>
    <n v="0.91891891891891897"/>
    <n v="0.88235294117647056"/>
    <n v="0.76666666666666672"/>
    <n v="0.51"/>
    <n v="0.6216216216216216"/>
    <n v="0.2"/>
    <n v="29.233333333333334"/>
    <n v="0.17"/>
    <n v="0.1891891891891892"/>
  </r>
  <r>
    <x v="0"/>
    <d v="2017-06-02T00:00:00"/>
    <x v="6"/>
    <x v="6"/>
    <x v="0"/>
    <x v="0"/>
    <n v="33"/>
    <n v="24678"/>
    <n v="6"/>
    <n v="33"/>
    <n v="24"/>
    <n v="19"/>
    <n v="2"/>
    <n v="2402"/>
    <n v="798"/>
    <n v="747.81818181818187"/>
    <n v="780"/>
    <n v="0.08"/>
    <n v="6.0606060606060606"/>
    <n v="75.757575757575751"/>
    <n v="0"/>
    <n v="1"/>
    <n v="0.72727272727272729"/>
    <n v="0.79166666666666663"/>
    <n v="0.51"/>
    <n v="0.5757575757575758"/>
    <n v="0.2"/>
    <n v="23.208333333333332"/>
    <n v="0.17"/>
    <n v="0.18181818181818182"/>
  </r>
  <r>
    <x v="0"/>
    <d v="2017-06-02T00:00:00"/>
    <x v="7"/>
    <x v="7"/>
    <x v="0"/>
    <x v="0"/>
    <n v="39"/>
    <n v="24376"/>
    <n v="7"/>
    <n v="39"/>
    <n v="31"/>
    <n v="28"/>
    <n v="3"/>
    <n v="2134"/>
    <n v="707"/>
    <n v="625.02564102564099"/>
    <n v="780"/>
    <n v="0.08"/>
    <n v="7.6923076923076925"/>
    <n v="96.15384615384616"/>
    <n v="50"/>
    <n v="1"/>
    <n v="0.79487179487179482"/>
    <n v="0.90322580645161288"/>
    <n v="0.51"/>
    <n v="0.71794871794871795"/>
    <n v="0.2"/>
    <n v="30.096774193548388"/>
    <n v="0.17"/>
    <n v="0.17948717948717949"/>
  </r>
  <r>
    <x v="0"/>
    <d v="2017-06-02T00:00:00"/>
    <x v="16"/>
    <x v="16"/>
    <x v="2"/>
    <x v="0"/>
    <n v="30"/>
    <n v="25472"/>
    <n v="5"/>
    <n v="27"/>
    <n v="18"/>
    <n v="14"/>
    <n v="2"/>
    <n v="2093"/>
    <n v="697"/>
    <n v="849.06666666666672"/>
    <n v="780"/>
    <n v="0.08"/>
    <n v="6.666666666666667"/>
    <n v="83.333333333333329"/>
    <n v="0"/>
    <n v="0.9"/>
    <n v="0.66666666666666663"/>
    <n v="0.77777777777777779"/>
    <n v="0.51"/>
    <n v="0.46666666666666667"/>
    <n v="0.2"/>
    <n v="17.222222222222221"/>
    <n v="0.17"/>
    <n v="0.16666666666666666"/>
  </r>
  <r>
    <x v="0"/>
    <d v="2017-06-02T00:00:00"/>
    <x v="17"/>
    <x v="17"/>
    <x v="2"/>
    <x v="0"/>
    <n v="35"/>
    <n v="25522"/>
    <n v="7"/>
    <n v="35"/>
    <n v="24"/>
    <n v="17"/>
    <n v="3"/>
    <n v="2135"/>
    <n v="697"/>
    <n v="729.2"/>
    <n v="780"/>
    <n v="0.08"/>
    <n v="8.5714285714285712"/>
    <n v="107.14285714285714"/>
    <n v="100"/>
    <n v="1"/>
    <n v="0.68571428571428572"/>
    <n v="0.70833333333333337"/>
    <n v="0.51"/>
    <n v="0.48571428571428571"/>
    <n v="0.2"/>
    <n v="23.291666666666668"/>
    <n v="0.17"/>
    <n v="0.2"/>
  </r>
  <r>
    <x v="0"/>
    <d v="2017-06-02T00:00:00"/>
    <x v="18"/>
    <x v="18"/>
    <x v="2"/>
    <x v="0"/>
    <n v="31"/>
    <n v="24940"/>
    <n v="5"/>
    <n v="29"/>
    <n v="19"/>
    <n v="15"/>
    <n v="2"/>
    <n v="2135"/>
    <n v="688"/>
    <n v="804.51612903225805"/>
    <n v="780"/>
    <n v="0.08"/>
    <n v="6.4516129032258061"/>
    <n v="80.645161290322577"/>
    <n v="0"/>
    <n v="0.93548387096774188"/>
    <n v="0.65517241379310343"/>
    <n v="0.78947368421052633"/>
    <n v="0.51"/>
    <n v="0.4838709677419355"/>
    <n v="0.2"/>
    <n v="18.210526315789473"/>
    <n v="0.17"/>
    <n v="0.16129032258064516"/>
  </r>
  <r>
    <x v="0"/>
    <d v="2017-06-02T00:00:00"/>
    <x v="19"/>
    <x v="19"/>
    <x v="2"/>
    <x v="0"/>
    <n v="31"/>
    <n v="25854"/>
    <n v="7"/>
    <n v="31"/>
    <n v="23"/>
    <n v="18"/>
    <n v="2"/>
    <n v="2065"/>
    <n v="697"/>
    <n v="834"/>
    <n v="780"/>
    <n v="0.08"/>
    <n v="6.4516129032258061"/>
    <n v="80.645161290322577"/>
    <n v="0"/>
    <n v="1"/>
    <n v="0.74193548387096775"/>
    <n v="0.78260869565217395"/>
    <n v="0.51"/>
    <n v="0.58064516129032262"/>
    <n v="0.2"/>
    <n v="22.217391304347824"/>
    <n v="0.17"/>
    <n v="0.22580645161290322"/>
  </r>
  <r>
    <x v="0"/>
    <d v="2017-06-02T00:00:00"/>
    <x v="20"/>
    <x v="20"/>
    <x v="2"/>
    <x v="0"/>
    <n v="35"/>
    <n v="25104"/>
    <n v="5"/>
    <n v="32"/>
    <n v="26"/>
    <n v="19"/>
    <n v="3"/>
    <n v="1978"/>
    <n v="701"/>
    <n v="717.25714285714287"/>
    <n v="780"/>
    <n v="0.08"/>
    <n v="8.5714285714285712"/>
    <n v="107.14285714285714"/>
    <n v="100"/>
    <n v="0.91428571428571426"/>
    <n v="0.8125"/>
    <n v="0.73076923076923073"/>
    <n v="0.51"/>
    <n v="0.54285714285714282"/>
    <n v="0.2"/>
    <n v="25.26923076923077"/>
    <n v="0.17"/>
    <n v="0.14285714285714285"/>
  </r>
  <r>
    <x v="0"/>
    <d v="2017-06-02T00:00:00"/>
    <x v="21"/>
    <x v="21"/>
    <x v="2"/>
    <x v="0"/>
    <n v="35"/>
    <n v="25651"/>
    <n v="8"/>
    <n v="31"/>
    <n v="21"/>
    <n v="14"/>
    <n v="3"/>
    <n v="1999"/>
    <n v="699"/>
    <n v="732.88571428571424"/>
    <n v="780"/>
    <n v="0.08"/>
    <n v="8.5714285714285712"/>
    <n v="107.14285714285714"/>
    <n v="100"/>
    <n v="0.88571428571428568"/>
    <n v="0.67741935483870963"/>
    <n v="0.66666666666666663"/>
    <n v="0.51"/>
    <n v="0.4"/>
    <n v="0.2"/>
    <n v="20.333333333333332"/>
    <n v="0.17"/>
    <n v="0.22857142857142856"/>
  </r>
  <r>
    <x v="0"/>
    <d v="2017-06-02T00:00:00"/>
    <x v="22"/>
    <x v="22"/>
    <x v="2"/>
    <x v="0"/>
    <n v="30"/>
    <n v="24910"/>
    <n v="7"/>
    <n v="30"/>
    <n v="23"/>
    <n v="14"/>
    <n v="2"/>
    <n v="1969"/>
    <n v="680"/>
    <n v="830.33333333333337"/>
    <n v="780"/>
    <n v="0.08"/>
    <n v="6.666666666666667"/>
    <n v="83.333333333333329"/>
    <n v="0"/>
    <n v="1"/>
    <n v="0.76666666666666672"/>
    <n v="0.60869565217391308"/>
    <n v="0.51"/>
    <n v="0.46666666666666667"/>
    <n v="0.2"/>
    <n v="22.391304347826086"/>
    <n v="0.17"/>
    <n v="0.23333333333333334"/>
  </r>
  <r>
    <x v="0"/>
    <d v="2017-06-02T00:00:00"/>
    <x v="23"/>
    <x v="23"/>
    <x v="2"/>
    <x v="0"/>
    <n v="35"/>
    <n v="25382"/>
    <n v="6"/>
    <n v="34"/>
    <n v="29"/>
    <n v="19"/>
    <n v="3"/>
    <n v="1507"/>
    <n v="615"/>
    <n v="725.2"/>
    <n v="780"/>
    <n v="0.08"/>
    <n v="8.5714285714285712"/>
    <n v="107.14285714285714"/>
    <n v="100"/>
    <n v="0.97142857142857142"/>
    <n v="0.8529411764705882"/>
    <n v="0.65517241379310343"/>
    <n v="0.51"/>
    <n v="0.54285714285714282"/>
    <n v="0.2"/>
    <n v="28.344827586206897"/>
    <n v="0.17"/>
    <n v="0.17142857142857143"/>
  </r>
  <r>
    <x v="0"/>
    <d v="2017-06-03T00:00:00"/>
    <x v="16"/>
    <x v="16"/>
    <x v="2"/>
    <x v="0"/>
    <n v="35"/>
    <n v="24988"/>
    <n v="7"/>
    <n v="33"/>
    <n v="27"/>
    <n v="19"/>
    <n v="3"/>
    <n v="2093"/>
    <n v="697"/>
    <n v="713.94285714285718"/>
    <n v="780"/>
    <n v="0.08"/>
    <n v="8.5714285714285712"/>
    <n v="107.14285714285714"/>
    <n v="100"/>
    <n v="0.94285714285714284"/>
    <n v="0.81818181818181823"/>
    <n v="0.70370370370370372"/>
    <n v="0.51"/>
    <n v="0.54285714285714282"/>
    <n v="0.2"/>
    <n v="26.296296296296298"/>
    <n v="0.17"/>
    <n v="0.2"/>
  </r>
  <r>
    <x v="0"/>
    <d v="2017-06-03T00:00:00"/>
    <x v="17"/>
    <x v="17"/>
    <x v="2"/>
    <x v="0"/>
    <n v="31"/>
    <n v="25292"/>
    <n v="7"/>
    <n v="28"/>
    <n v="23"/>
    <n v="18"/>
    <n v="2"/>
    <n v="2135"/>
    <n v="697"/>
    <n v="815.87096774193549"/>
    <n v="780"/>
    <n v="0.08"/>
    <n v="6.4516129032258061"/>
    <n v="80.645161290322577"/>
    <n v="0"/>
    <n v="0.90322580645161288"/>
    <n v="0.8214285714285714"/>
    <n v="0.78260869565217395"/>
    <n v="0.51"/>
    <n v="0.58064516129032262"/>
    <n v="0.2"/>
    <n v="22.217391304347824"/>
    <n v="0.17"/>
    <n v="0.22580645161290322"/>
  </r>
  <r>
    <x v="0"/>
    <d v="2017-06-03T00:00:00"/>
    <x v="18"/>
    <x v="18"/>
    <x v="2"/>
    <x v="0"/>
    <n v="31"/>
    <n v="24210"/>
    <n v="7"/>
    <n v="26"/>
    <n v="19"/>
    <n v="15"/>
    <n v="2"/>
    <n v="2135"/>
    <n v="688"/>
    <n v="780.9677419354839"/>
    <n v="780"/>
    <n v="0.08"/>
    <n v="6.4516129032258061"/>
    <n v="80.645161290322577"/>
    <n v="0"/>
    <n v="0.83870967741935487"/>
    <n v="0.73076923076923073"/>
    <n v="0.78947368421052633"/>
    <n v="0.51"/>
    <n v="0.4838709677419355"/>
    <n v="0.2"/>
    <n v="18.210526315789473"/>
    <n v="0.17"/>
    <n v="0.22580645161290322"/>
  </r>
  <r>
    <x v="0"/>
    <d v="2017-06-03T00:00:00"/>
    <x v="19"/>
    <x v="19"/>
    <x v="2"/>
    <x v="0"/>
    <n v="32"/>
    <n v="25276"/>
    <n v="7"/>
    <n v="31"/>
    <n v="23"/>
    <n v="17"/>
    <n v="3"/>
    <n v="2065"/>
    <n v="697"/>
    <n v="789.875"/>
    <n v="780"/>
    <n v="0.08"/>
    <n v="9.375"/>
    <n v="117.1875"/>
    <n v="150"/>
    <n v="0.96875"/>
    <n v="0.74193548387096775"/>
    <n v="0.73913043478260865"/>
    <n v="0.51"/>
    <n v="0.53125"/>
    <n v="0.2"/>
    <n v="22.260869565217391"/>
    <n v="0.17"/>
    <n v="0.21875"/>
  </r>
  <r>
    <x v="0"/>
    <d v="2017-06-03T00:00:00"/>
    <x v="20"/>
    <x v="20"/>
    <x v="2"/>
    <x v="0"/>
    <n v="36"/>
    <n v="24231"/>
    <n v="8"/>
    <n v="34"/>
    <n v="26"/>
    <n v="16"/>
    <n v="3"/>
    <n v="1978"/>
    <n v="701"/>
    <n v="673.08333333333337"/>
    <n v="780"/>
    <n v="0.08"/>
    <n v="8.3333333333333321"/>
    <n v="104.16666666666664"/>
    <n v="100"/>
    <n v="0.94444444444444442"/>
    <n v="0.76470588235294112"/>
    <n v="0.61538461538461542"/>
    <n v="0.51"/>
    <n v="0.44444444444444442"/>
    <n v="0.2"/>
    <n v="25.384615384615383"/>
    <n v="0.17"/>
    <n v="0.22222222222222221"/>
  </r>
  <r>
    <x v="0"/>
    <d v="2017-06-03T00:00:00"/>
    <x v="21"/>
    <x v="21"/>
    <x v="2"/>
    <x v="0"/>
    <n v="33"/>
    <n v="25034"/>
    <n v="5"/>
    <n v="31"/>
    <n v="26"/>
    <n v="17"/>
    <n v="2"/>
    <n v="1999"/>
    <n v="699"/>
    <n v="758.60606060606062"/>
    <n v="780"/>
    <n v="0.08"/>
    <n v="6.0606060606060606"/>
    <n v="75.757575757575751"/>
    <n v="0"/>
    <n v="0.93939393939393945"/>
    <n v="0.83870967741935487"/>
    <n v="0.65384615384615385"/>
    <n v="0.51"/>
    <n v="0.51515151515151514"/>
    <n v="0.2"/>
    <n v="25.346153846153847"/>
    <n v="0.17"/>
    <n v="0.15151515151515152"/>
  </r>
  <r>
    <x v="0"/>
    <d v="2017-06-03T00:00:00"/>
    <x v="22"/>
    <x v="22"/>
    <x v="2"/>
    <x v="0"/>
    <n v="33"/>
    <n v="24618"/>
    <n v="8"/>
    <n v="28"/>
    <n v="21"/>
    <n v="15"/>
    <n v="2"/>
    <n v="1969"/>
    <n v="680"/>
    <n v="746"/>
    <n v="780"/>
    <n v="0.08"/>
    <n v="6.0606060606060606"/>
    <n v="75.757575757575751"/>
    <n v="0"/>
    <n v="0.84848484848484851"/>
    <n v="0.75"/>
    <n v="0.7142857142857143"/>
    <n v="0.51"/>
    <n v="0.45454545454545453"/>
    <n v="0.2"/>
    <n v="20.285714285714285"/>
    <n v="0.17"/>
    <n v="0.24242424242424243"/>
  </r>
  <r>
    <x v="0"/>
    <d v="2017-06-03T00:00:00"/>
    <x v="23"/>
    <x v="23"/>
    <x v="2"/>
    <x v="0"/>
    <n v="36"/>
    <n v="25225"/>
    <n v="6"/>
    <n v="31"/>
    <n v="24"/>
    <n v="14"/>
    <n v="4"/>
    <n v="1507"/>
    <n v="615"/>
    <n v="700.69444444444446"/>
    <n v="780"/>
    <n v="0.08"/>
    <n v="11.111111111111111"/>
    <n v="138.88888888888889"/>
    <n v="250"/>
    <n v="0.86111111111111116"/>
    <n v="0.77419354838709675"/>
    <n v="0.58333333333333337"/>
    <n v="0.51"/>
    <n v="0.3888888888888889"/>
    <n v="0.2"/>
    <n v="23.416666666666668"/>
    <n v="0.17"/>
    <n v="0.16666666666666666"/>
  </r>
  <r>
    <x v="0"/>
    <d v="2017-06-03T00:00:00"/>
    <x v="8"/>
    <x v="8"/>
    <x v="1"/>
    <x v="0"/>
    <n v="28"/>
    <n v="25367"/>
    <n v="7"/>
    <n v="26"/>
    <n v="20"/>
    <n v="11"/>
    <n v="3"/>
    <n v="1764"/>
    <n v="577"/>
    <n v="905.96428571428567"/>
    <n v="780"/>
    <n v="0.08"/>
    <n v="10.714285714285714"/>
    <n v="133.92857142857142"/>
    <n v="250"/>
    <n v="0.9285714285714286"/>
    <n v="0.76923076923076927"/>
    <n v="0.55000000000000004"/>
    <n v="0.51"/>
    <n v="0.39285714285714285"/>
    <n v="0.2"/>
    <n v="19.45"/>
    <n v="0.17"/>
    <n v="0.25"/>
  </r>
  <r>
    <x v="0"/>
    <d v="2017-06-03T00:00:00"/>
    <x v="9"/>
    <x v="9"/>
    <x v="1"/>
    <x v="0"/>
    <n v="33"/>
    <n v="24788"/>
    <n v="8"/>
    <n v="29"/>
    <n v="18"/>
    <n v="11"/>
    <n v="4"/>
    <n v="1918"/>
    <n v="652"/>
    <n v="751.15151515151513"/>
    <n v="780"/>
    <n v="0.08"/>
    <n v="12.121212121212121"/>
    <n v="151.5151515151515"/>
    <n v="250"/>
    <n v="0.87878787878787878"/>
    <n v="0.62068965517241381"/>
    <n v="0.61111111111111116"/>
    <n v="0.51"/>
    <n v="0.33333333333333331"/>
    <n v="0.2"/>
    <n v="17.388888888888889"/>
    <n v="0.17"/>
    <n v="0.24242424242424243"/>
  </r>
  <r>
    <x v="0"/>
    <d v="2017-06-03T00:00:00"/>
    <x v="10"/>
    <x v="10"/>
    <x v="1"/>
    <x v="0"/>
    <n v="31"/>
    <n v="24869"/>
    <n v="7"/>
    <n v="28"/>
    <n v="22"/>
    <n v="13"/>
    <n v="3"/>
    <n v="1913"/>
    <n v="629"/>
    <n v="802.22580645161293"/>
    <n v="780"/>
    <n v="0.08"/>
    <n v="9.67741935483871"/>
    <n v="120.96774193548387"/>
    <n v="250"/>
    <n v="0.90322580645161288"/>
    <n v="0.7857142857142857"/>
    <n v="0.59090909090909094"/>
    <n v="0.51"/>
    <n v="0.41935483870967744"/>
    <n v="0.2"/>
    <n v="21.40909090909091"/>
    <n v="0.17"/>
    <n v="0.22580645161290322"/>
  </r>
  <r>
    <x v="0"/>
    <d v="2017-06-03T00:00:00"/>
    <x v="11"/>
    <x v="11"/>
    <x v="1"/>
    <x v="0"/>
    <n v="29"/>
    <n v="24267"/>
    <n v="7"/>
    <n v="27"/>
    <n v="19"/>
    <n v="10"/>
    <n v="3"/>
    <n v="1894"/>
    <n v="644"/>
    <n v="836.79310344827582"/>
    <n v="780"/>
    <n v="0.08"/>
    <n v="10.344827586206897"/>
    <n v="129.31034482758622"/>
    <n v="250"/>
    <n v="0.93103448275862066"/>
    <n v="0.70370370370370372"/>
    <n v="0.52631578947368418"/>
    <n v="0.51"/>
    <n v="0.34482758620689657"/>
    <n v="0.2"/>
    <n v="18.473684210526315"/>
    <n v="0.17"/>
    <n v="0.2413793103448276"/>
  </r>
  <r>
    <x v="0"/>
    <d v="2017-06-03T00:00:00"/>
    <x v="12"/>
    <x v="12"/>
    <x v="1"/>
    <x v="0"/>
    <n v="31"/>
    <n v="25962"/>
    <n v="9"/>
    <n v="27"/>
    <n v="17"/>
    <n v="9"/>
    <n v="3"/>
    <n v="1992"/>
    <n v="649"/>
    <n v="837.48387096774195"/>
    <n v="780"/>
    <n v="0.08"/>
    <n v="9.67741935483871"/>
    <n v="120.96774193548387"/>
    <n v="250"/>
    <n v="0.87096774193548387"/>
    <n v="0.62962962962962965"/>
    <n v="0.52941176470588236"/>
    <n v="0.51"/>
    <n v="0.29032258064516131"/>
    <n v="0.2"/>
    <n v="16.470588235294116"/>
    <n v="0.17"/>
    <n v="0.29032258064516131"/>
  </r>
  <r>
    <x v="0"/>
    <d v="2017-06-03T00:00:00"/>
    <x v="13"/>
    <x v="13"/>
    <x v="1"/>
    <x v="0"/>
    <n v="28"/>
    <n v="25406"/>
    <n v="7"/>
    <n v="25"/>
    <n v="17"/>
    <n v="8"/>
    <n v="3"/>
    <n v="1939"/>
    <n v="611"/>
    <n v="907.35714285714289"/>
    <n v="780"/>
    <n v="0.08"/>
    <n v="10.714285714285714"/>
    <n v="133.92857142857142"/>
    <n v="250"/>
    <n v="0.8928571428571429"/>
    <n v="0.68"/>
    <n v="0.47058823529411764"/>
    <n v="0.51"/>
    <n v="0.2857142857142857"/>
    <n v="0.2"/>
    <n v="16.529411764705884"/>
    <n v="0.17"/>
    <n v="0.25"/>
  </r>
  <r>
    <x v="0"/>
    <d v="2017-06-03T00:00:00"/>
    <x v="14"/>
    <x v="14"/>
    <x v="1"/>
    <x v="0"/>
    <n v="33"/>
    <n v="24662"/>
    <n v="7"/>
    <n v="30"/>
    <n v="20"/>
    <n v="12"/>
    <n v="4"/>
    <n v="2000"/>
    <n v="653"/>
    <n v="747.33333333333337"/>
    <n v="780"/>
    <n v="0.08"/>
    <n v="12.121212121212121"/>
    <n v="151.5151515151515"/>
    <n v="250"/>
    <n v="0.90909090909090906"/>
    <n v="0.66666666666666663"/>
    <n v="0.6"/>
    <n v="0.51"/>
    <n v="0.36363636363636365"/>
    <n v="0.2"/>
    <n v="19.399999999999999"/>
    <n v="0.17"/>
    <n v="0.21212121212121213"/>
  </r>
  <r>
    <x v="0"/>
    <d v="2017-06-03T00:00:00"/>
    <x v="15"/>
    <x v="15"/>
    <x v="1"/>
    <x v="0"/>
    <n v="32"/>
    <n v="24978"/>
    <n v="8"/>
    <n v="29"/>
    <n v="23"/>
    <n v="13"/>
    <n v="3"/>
    <n v="1858"/>
    <n v="490"/>
    <n v="780.5625"/>
    <n v="780"/>
    <n v="0.08"/>
    <n v="9.375"/>
    <n v="117.1875"/>
    <n v="150"/>
    <n v="0.90625"/>
    <n v="0.7931034482758621"/>
    <n v="0.56521739130434778"/>
    <n v="0.51"/>
    <n v="0.40625"/>
    <n v="0.2"/>
    <n v="22.434782608695652"/>
    <n v="0.17"/>
    <n v="0.25"/>
  </r>
  <r>
    <x v="0"/>
    <d v="2017-06-04T00:00:00"/>
    <x v="0"/>
    <x v="0"/>
    <x v="0"/>
    <x v="0"/>
    <n v="38"/>
    <n v="25249"/>
    <n v="5"/>
    <n v="35"/>
    <n v="27"/>
    <n v="23"/>
    <n v="2"/>
    <n v="2149"/>
    <n v="797"/>
    <n v="664.4473684210526"/>
    <n v="780"/>
    <n v="0.08"/>
    <n v="5.2631578947368416"/>
    <n v="65.78947368421052"/>
    <n v="0"/>
    <n v="0.92105263157894735"/>
    <n v="0.77142857142857146"/>
    <n v="0.85185185185185186"/>
    <n v="0.51"/>
    <n v="0.60526315789473684"/>
    <n v="0.2"/>
    <n v="26.148148148148149"/>
    <n v="0.17"/>
    <n v="0.13157894736842105"/>
  </r>
  <r>
    <x v="0"/>
    <d v="2017-06-04T00:00:00"/>
    <x v="1"/>
    <x v="1"/>
    <x v="0"/>
    <x v="0"/>
    <n v="39"/>
    <n v="24035"/>
    <n v="5"/>
    <n v="37"/>
    <n v="28"/>
    <n v="20"/>
    <n v="2"/>
    <n v="2347"/>
    <n v="783"/>
    <n v="616.28205128205127"/>
    <n v="780"/>
    <n v="0.08"/>
    <n v="5.1282051282051277"/>
    <n v="64.102564102564102"/>
    <n v="0"/>
    <n v="0.94871794871794868"/>
    <n v="0.7567567567567568"/>
    <n v="0.7142857142857143"/>
    <n v="0.51"/>
    <n v="0.51282051282051277"/>
    <n v="0.2"/>
    <n v="27.285714285714285"/>
    <n v="0.17"/>
    <n v="0.12820512820512819"/>
  </r>
  <r>
    <x v="0"/>
    <d v="2017-06-04T00:00:00"/>
    <x v="2"/>
    <x v="2"/>
    <x v="0"/>
    <x v="0"/>
    <n v="32"/>
    <n v="25637"/>
    <n v="4"/>
    <n v="31"/>
    <n v="26"/>
    <n v="21"/>
    <n v="2"/>
    <n v="2319"/>
    <n v="784"/>
    <n v="801.15625"/>
    <n v="780"/>
    <n v="0.08"/>
    <n v="6.25"/>
    <n v="78.125"/>
    <n v="0"/>
    <n v="0.96875"/>
    <n v="0.83870967741935487"/>
    <n v="0.80769230769230771"/>
    <n v="0.51"/>
    <n v="0.65625"/>
    <n v="0.2"/>
    <n v="25.192307692307693"/>
    <n v="0.17"/>
    <n v="0.125"/>
  </r>
  <r>
    <x v="0"/>
    <d v="2017-06-04T00:00:00"/>
    <x v="3"/>
    <x v="3"/>
    <x v="0"/>
    <x v="0"/>
    <n v="39"/>
    <n v="24214"/>
    <n v="6"/>
    <n v="35"/>
    <n v="25"/>
    <n v="20"/>
    <n v="2"/>
    <n v="2282"/>
    <n v="730"/>
    <n v="620.87179487179492"/>
    <n v="780"/>
    <n v="0.08"/>
    <n v="5.1282051282051277"/>
    <n v="64.102564102564102"/>
    <n v="0"/>
    <n v="0.89743589743589747"/>
    <n v="0.7142857142857143"/>
    <n v="0.8"/>
    <n v="0.51"/>
    <n v="0.51282051282051277"/>
    <n v="0.2"/>
    <n v="24.2"/>
    <n v="0.17"/>
    <n v="0.15384615384615385"/>
  </r>
  <r>
    <x v="0"/>
    <d v="2017-06-04T00:00:00"/>
    <x v="4"/>
    <x v="4"/>
    <x v="0"/>
    <x v="0"/>
    <n v="36"/>
    <n v="24205"/>
    <n v="7"/>
    <n v="34"/>
    <n v="27"/>
    <n v="23"/>
    <n v="2"/>
    <n v="2288"/>
    <n v="777"/>
    <n v="672.36111111111109"/>
    <n v="780"/>
    <n v="0.08"/>
    <n v="5.5555555555555554"/>
    <n v="69.444444444444443"/>
    <n v="0"/>
    <n v="0.94444444444444442"/>
    <n v="0.79411764705882348"/>
    <n v="0.85185185185185186"/>
    <n v="0.51"/>
    <n v="0.63888888888888884"/>
    <n v="0.2"/>
    <n v="26.148148148148149"/>
    <n v="0.17"/>
    <n v="0.19444444444444445"/>
  </r>
  <r>
    <x v="0"/>
    <d v="2017-06-04T00:00:00"/>
    <x v="5"/>
    <x v="5"/>
    <x v="0"/>
    <x v="0"/>
    <n v="34"/>
    <n v="24076"/>
    <n v="6"/>
    <n v="33"/>
    <n v="29"/>
    <n v="24"/>
    <n v="2"/>
    <n v="2312"/>
    <n v="736"/>
    <n v="708.11764705882354"/>
    <n v="780"/>
    <n v="0.08"/>
    <n v="5.8823529411764701"/>
    <n v="73.52941176470587"/>
    <n v="0"/>
    <n v="0.97058823529411764"/>
    <n v="0.87878787878787878"/>
    <n v="0.82758620689655171"/>
    <n v="0.51"/>
    <n v="0.70588235294117652"/>
    <n v="0.2"/>
    <n v="28.172413793103448"/>
    <n v="0.17"/>
    <n v="0.17647058823529413"/>
  </r>
  <r>
    <x v="0"/>
    <d v="2017-06-04T00:00:00"/>
    <x v="6"/>
    <x v="6"/>
    <x v="0"/>
    <x v="0"/>
    <n v="39"/>
    <n v="25515"/>
    <n v="5"/>
    <n v="39"/>
    <n v="34"/>
    <n v="29"/>
    <n v="3"/>
    <n v="2402"/>
    <n v="798"/>
    <n v="654.23076923076928"/>
    <n v="780"/>
    <n v="0.08"/>
    <n v="7.6923076923076925"/>
    <n v="96.15384615384616"/>
    <n v="50"/>
    <n v="1"/>
    <n v="0.87179487179487181"/>
    <n v="0.8529411764705882"/>
    <n v="0.51"/>
    <n v="0.74358974358974361"/>
    <n v="0.2"/>
    <n v="33.147058823529413"/>
    <n v="0.17"/>
    <n v="0.12820512820512819"/>
  </r>
  <r>
    <x v="0"/>
    <d v="2017-06-04T00:00:00"/>
    <x v="7"/>
    <x v="7"/>
    <x v="0"/>
    <x v="0"/>
    <n v="37"/>
    <n v="25783"/>
    <n v="5"/>
    <n v="33"/>
    <n v="28"/>
    <n v="25"/>
    <n v="2"/>
    <n v="2134"/>
    <n v="707"/>
    <n v="696.83783783783781"/>
    <n v="780"/>
    <n v="0.08"/>
    <n v="5.4054054054054053"/>
    <n v="67.567567567567565"/>
    <n v="0"/>
    <n v="0.89189189189189189"/>
    <n v="0.84848484848484851"/>
    <n v="0.8928571428571429"/>
    <n v="0.51"/>
    <n v="0.67567567567567566"/>
    <n v="0.2"/>
    <n v="27.107142857142858"/>
    <n v="0.17"/>
    <n v="0.13513513513513514"/>
  </r>
  <r>
    <x v="0"/>
    <d v="2017-06-05T00:00:00"/>
    <x v="0"/>
    <x v="0"/>
    <x v="0"/>
    <x v="0"/>
    <n v="32"/>
    <n v="24019"/>
    <n v="3"/>
    <n v="29"/>
    <n v="23"/>
    <n v="17"/>
    <n v="2"/>
    <n v="2149"/>
    <n v="797"/>
    <n v="750.59375"/>
    <n v="780"/>
    <n v="0.08"/>
    <n v="6.25"/>
    <n v="78.125"/>
    <n v="0"/>
    <n v="0.90625"/>
    <n v="0.7931034482758621"/>
    <n v="0.73913043478260865"/>
    <n v="0.51"/>
    <n v="0.53125"/>
    <n v="0.2"/>
    <n v="22.260869565217391"/>
    <n v="0.17"/>
    <n v="9.375E-2"/>
  </r>
  <r>
    <x v="0"/>
    <d v="2017-06-05T00:00:00"/>
    <x v="1"/>
    <x v="1"/>
    <x v="0"/>
    <x v="0"/>
    <n v="40"/>
    <n v="24176"/>
    <n v="4"/>
    <n v="40"/>
    <n v="32"/>
    <n v="25"/>
    <n v="2"/>
    <n v="2347"/>
    <n v="783"/>
    <n v="604.4"/>
    <n v="780"/>
    <n v="0.08"/>
    <n v="5"/>
    <n v="62.5"/>
    <n v="0"/>
    <n v="1"/>
    <n v="0.8"/>
    <n v="0.78125"/>
    <n v="0.51"/>
    <n v="0.625"/>
    <n v="0.2"/>
    <n v="31.21875"/>
    <n v="0.17"/>
    <n v="0.1"/>
  </r>
  <r>
    <x v="0"/>
    <d v="2017-06-05T00:00:00"/>
    <x v="2"/>
    <x v="2"/>
    <x v="0"/>
    <x v="0"/>
    <n v="39"/>
    <n v="25574"/>
    <n v="4"/>
    <n v="38"/>
    <n v="33"/>
    <n v="26"/>
    <n v="3"/>
    <n v="2319"/>
    <n v="784"/>
    <n v="655.74358974358972"/>
    <n v="780"/>
    <n v="0.08"/>
    <n v="7.6923076923076925"/>
    <n v="96.15384615384616"/>
    <n v="50"/>
    <n v="0.97435897435897434"/>
    <n v="0.86842105263157898"/>
    <n v="0.78787878787878785"/>
    <n v="0.51"/>
    <n v="0.66666666666666663"/>
    <n v="0.2"/>
    <n v="32.212121212121211"/>
    <n v="0.17"/>
    <n v="0.10256410256410256"/>
  </r>
  <r>
    <x v="0"/>
    <d v="2017-06-05T00:00:00"/>
    <x v="3"/>
    <x v="3"/>
    <x v="0"/>
    <x v="0"/>
    <n v="34"/>
    <n v="25605"/>
    <n v="4"/>
    <n v="32"/>
    <n v="25"/>
    <n v="21"/>
    <n v="2"/>
    <n v="2282"/>
    <n v="730"/>
    <n v="753.08823529411768"/>
    <n v="780"/>
    <n v="0.08"/>
    <n v="5.8823529411764701"/>
    <n v="73.52941176470587"/>
    <n v="0"/>
    <n v="0.94117647058823528"/>
    <n v="0.78125"/>
    <n v="0.84"/>
    <n v="0.51"/>
    <n v="0.61764705882352944"/>
    <n v="0.2"/>
    <n v="24.16"/>
    <n v="0.17"/>
    <n v="0.11764705882352941"/>
  </r>
  <r>
    <x v="0"/>
    <d v="2017-06-05T00:00:00"/>
    <x v="4"/>
    <x v="4"/>
    <x v="0"/>
    <x v="0"/>
    <n v="32"/>
    <n v="25030"/>
    <n v="4"/>
    <n v="30"/>
    <n v="21"/>
    <n v="17"/>
    <n v="2"/>
    <n v="2288"/>
    <n v="777"/>
    <n v="782.1875"/>
    <n v="780"/>
    <n v="0.08"/>
    <n v="6.25"/>
    <n v="78.125"/>
    <n v="0"/>
    <n v="0.9375"/>
    <n v="0.7"/>
    <n v="0.80952380952380953"/>
    <n v="0.51"/>
    <n v="0.53125"/>
    <n v="0.2"/>
    <n v="20.19047619047619"/>
    <n v="0.17"/>
    <n v="0.125"/>
  </r>
  <r>
    <x v="0"/>
    <d v="2017-06-05T00:00:00"/>
    <x v="5"/>
    <x v="5"/>
    <x v="0"/>
    <x v="0"/>
    <n v="36"/>
    <n v="25582"/>
    <n v="5"/>
    <n v="35"/>
    <n v="28"/>
    <n v="23"/>
    <n v="2"/>
    <n v="2312"/>
    <n v="736"/>
    <n v="710.61111111111109"/>
    <n v="780"/>
    <n v="0.08"/>
    <n v="5.5555555555555554"/>
    <n v="69.444444444444443"/>
    <n v="0"/>
    <n v="0.97222222222222221"/>
    <n v="0.8"/>
    <n v="0.8214285714285714"/>
    <n v="0.51"/>
    <n v="0.63888888888888884"/>
    <n v="0.2"/>
    <n v="27.178571428571427"/>
    <n v="0.17"/>
    <n v="0.1388888888888889"/>
  </r>
  <r>
    <x v="0"/>
    <d v="2017-06-05T00:00:00"/>
    <x v="6"/>
    <x v="6"/>
    <x v="0"/>
    <x v="0"/>
    <n v="32"/>
    <n v="24610"/>
    <n v="4"/>
    <n v="30"/>
    <n v="23"/>
    <n v="17"/>
    <n v="2"/>
    <n v="2402"/>
    <n v="798"/>
    <n v="769.0625"/>
    <n v="780"/>
    <n v="0.08"/>
    <n v="6.25"/>
    <n v="78.125"/>
    <n v="0"/>
    <n v="0.9375"/>
    <n v="0.76666666666666672"/>
    <n v="0.73913043478260865"/>
    <n v="0.51"/>
    <n v="0.53125"/>
    <n v="0.2"/>
    <n v="22.260869565217391"/>
    <n v="0.17"/>
    <n v="0.125"/>
  </r>
  <r>
    <x v="0"/>
    <d v="2017-06-05T00:00:00"/>
    <x v="7"/>
    <x v="7"/>
    <x v="0"/>
    <x v="0"/>
    <n v="33"/>
    <n v="24992"/>
    <n v="5"/>
    <n v="33"/>
    <n v="26"/>
    <n v="21"/>
    <n v="2"/>
    <n v="2134"/>
    <n v="707"/>
    <n v="757.33333333333337"/>
    <n v="780"/>
    <n v="0.08"/>
    <n v="6.0606060606060606"/>
    <n v="75.757575757575751"/>
    <n v="0"/>
    <n v="1"/>
    <n v="0.78787878787878785"/>
    <n v="0.80769230769230771"/>
    <n v="0.51"/>
    <n v="0.63636363636363635"/>
    <n v="0.2"/>
    <n v="25.192307692307693"/>
    <n v="0.17"/>
    <n v="0.15151515151515152"/>
  </r>
  <r>
    <x v="0"/>
    <d v="2017-06-05T00:00:00"/>
    <x v="16"/>
    <x v="16"/>
    <x v="2"/>
    <x v="0"/>
    <n v="30"/>
    <n v="25897"/>
    <n v="5"/>
    <n v="26"/>
    <n v="21"/>
    <n v="16"/>
    <n v="3"/>
    <n v="2093"/>
    <n v="697"/>
    <n v="863.23333333333335"/>
    <n v="780"/>
    <n v="0.08"/>
    <n v="10"/>
    <n v="125"/>
    <n v="250"/>
    <n v="0.8666666666666667"/>
    <n v="0.80769230769230771"/>
    <n v="0.76190476190476186"/>
    <n v="0.51"/>
    <n v="0.53333333333333333"/>
    <n v="0.2"/>
    <n v="20.238095238095237"/>
    <n v="0.17"/>
    <n v="0.16666666666666666"/>
  </r>
  <r>
    <x v="0"/>
    <d v="2017-06-05T00:00:00"/>
    <x v="17"/>
    <x v="17"/>
    <x v="2"/>
    <x v="0"/>
    <n v="31"/>
    <n v="25598"/>
    <n v="8"/>
    <n v="28"/>
    <n v="19"/>
    <n v="12"/>
    <n v="2"/>
    <n v="2135"/>
    <n v="697"/>
    <n v="825.74193548387098"/>
    <n v="780"/>
    <n v="0.08"/>
    <n v="6.4516129032258061"/>
    <n v="80.645161290322577"/>
    <n v="0"/>
    <n v="0.90322580645161288"/>
    <n v="0.6785714285714286"/>
    <n v="0.63157894736842102"/>
    <n v="0.51"/>
    <n v="0.38709677419354838"/>
    <n v="0.2"/>
    <n v="18.368421052631579"/>
    <n v="0.17"/>
    <n v="0.25806451612903225"/>
  </r>
  <r>
    <x v="0"/>
    <d v="2017-06-05T00:00:00"/>
    <x v="18"/>
    <x v="18"/>
    <x v="2"/>
    <x v="0"/>
    <n v="35"/>
    <n v="24827"/>
    <n v="6"/>
    <n v="31"/>
    <n v="26"/>
    <n v="17"/>
    <n v="3"/>
    <n v="2135"/>
    <n v="688"/>
    <n v="709.34285714285716"/>
    <n v="780"/>
    <n v="0.08"/>
    <n v="8.5714285714285712"/>
    <n v="107.14285714285714"/>
    <n v="100"/>
    <n v="0.88571428571428568"/>
    <n v="0.83870967741935487"/>
    <n v="0.65384615384615385"/>
    <n v="0.51"/>
    <n v="0.48571428571428571"/>
    <n v="0.2"/>
    <n v="25.346153846153847"/>
    <n v="0.17"/>
    <n v="0.17142857142857143"/>
  </r>
  <r>
    <x v="0"/>
    <d v="2017-06-05T00:00:00"/>
    <x v="19"/>
    <x v="19"/>
    <x v="2"/>
    <x v="0"/>
    <n v="34"/>
    <n v="25985"/>
    <n v="8"/>
    <n v="31"/>
    <n v="20"/>
    <n v="16"/>
    <n v="3"/>
    <n v="2065"/>
    <n v="697"/>
    <n v="764.26470588235293"/>
    <n v="780"/>
    <n v="0.08"/>
    <n v="8.8235294117647065"/>
    <n v="110.29411764705883"/>
    <n v="150"/>
    <n v="0.91176470588235292"/>
    <n v="0.64516129032258063"/>
    <n v="0.8"/>
    <n v="0.51"/>
    <n v="0.47058823529411764"/>
    <n v="0.2"/>
    <n v="19.2"/>
    <n v="0.17"/>
    <n v="0.23529411764705882"/>
  </r>
  <r>
    <x v="0"/>
    <d v="2017-06-05T00:00:00"/>
    <x v="20"/>
    <x v="20"/>
    <x v="2"/>
    <x v="0"/>
    <n v="36"/>
    <n v="25864"/>
    <n v="9"/>
    <n v="31"/>
    <n v="24"/>
    <n v="14"/>
    <n v="3"/>
    <n v="1978"/>
    <n v="701"/>
    <n v="718.44444444444446"/>
    <n v="780"/>
    <n v="0.08"/>
    <n v="8.3333333333333321"/>
    <n v="104.16666666666664"/>
    <n v="100"/>
    <n v="0.86111111111111116"/>
    <n v="0.77419354838709675"/>
    <n v="0.58333333333333337"/>
    <n v="0.51"/>
    <n v="0.3888888888888889"/>
    <n v="0.2"/>
    <n v="23.416666666666668"/>
    <n v="0.17"/>
    <n v="0.25"/>
  </r>
  <r>
    <x v="0"/>
    <d v="2017-06-05T00:00:00"/>
    <x v="21"/>
    <x v="21"/>
    <x v="2"/>
    <x v="0"/>
    <n v="32"/>
    <n v="24881"/>
    <n v="6"/>
    <n v="29"/>
    <n v="23"/>
    <n v="17"/>
    <n v="3"/>
    <n v="1999"/>
    <n v="699"/>
    <n v="777.53125"/>
    <n v="780"/>
    <n v="0.08"/>
    <n v="9.375"/>
    <n v="117.1875"/>
    <n v="150"/>
    <n v="0.90625"/>
    <n v="0.7931034482758621"/>
    <n v="0.73913043478260865"/>
    <n v="0.51"/>
    <n v="0.53125"/>
    <n v="0.2"/>
    <n v="22.260869565217391"/>
    <n v="0.17"/>
    <n v="0.1875"/>
  </r>
  <r>
    <x v="0"/>
    <d v="2017-06-05T00:00:00"/>
    <x v="22"/>
    <x v="22"/>
    <x v="2"/>
    <x v="0"/>
    <n v="35"/>
    <n v="24061"/>
    <n v="8"/>
    <n v="34"/>
    <n v="27"/>
    <n v="16"/>
    <n v="4"/>
    <n v="1969"/>
    <n v="680"/>
    <n v="687.45714285714291"/>
    <n v="780"/>
    <n v="0.08"/>
    <n v="11.428571428571429"/>
    <n v="142.85714285714286"/>
    <n v="250"/>
    <n v="0.97142857142857142"/>
    <n v="0.79411764705882348"/>
    <n v="0.59259259259259256"/>
    <n v="0.51"/>
    <n v="0.45714285714285713"/>
    <n v="0.2"/>
    <n v="26.407407407407408"/>
    <n v="0.17"/>
    <n v="0.22857142857142856"/>
  </r>
  <r>
    <x v="0"/>
    <d v="2017-06-05T00:00:00"/>
    <x v="23"/>
    <x v="23"/>
    <x v="2"/>
    <x v="0"/>
    <n v="31"/>
    <n v="25985"/>
    <n v="7"/>
    <n v="26"/>
    <n v="17"/>
    <n v="13"/>
    <n v="2"/>
    <n v="1507"/>
    <n v="615"/>
    <n v="838.22580645161293"/>
    <n v="780"/>
    <n v="0.08"/>
    <n v="6.4516129032258061"/>
    <n v="80.645161290322577"/>
    <n v="0"/>
    <n v="0.83870967741935487"/>
    <n v="0.65384615384615385"/>
    <n v="0.76470588235294112"/>
    <n v="0.51"/>
    <n v="0.41935483870967744"/>
    <n v="0.2"/>
    <n v="16.235294117647058"/>
    <n v="0.17"/>
    <n v="0.22580645161290322"/>
  </r>
  <r>
    <x v="0"/>
    <d v="2017-06-05T00:00:00"/>
    <x v="8"/>
    <x v="8"/>
    <x v="1"/>
    <x v="0"/>
    <n v="29"/>
    <n v="25760"/>
    <n v="7"/>
    <n v="26"/>
    <n v="17"/>
    <n v="8"/>
    <n v="3"/>
    <n v="1764"/>
    <n v="577"/>
    <n v="888.27586206896547"/>
    <n v="780"/>
    <n v="0.08"/>
    <n v="10.344827586206897"/>
    <n v="129.31034482758622"/>
    <n v="250"/>
    <n v="0.89655172413793105"/>
    <n v="0.65384615384615385"/>
    <n v="0.47058823529411764"/>
    <n v="0.51"/>
    <n v="0.27586206896551724"/>
    <n v="0.2"/>
    <n v="16.529411764705884"/>
    <n v="0.17"/>
    <n v="0.2413793103448276"/>
  </r>
  <r>
    <x v="0"/>
    <d v="2017-06-05T00:00:00"/>
    <x v="9"/>
    <x v="9"/>
    <x v="1"/>
    <x v="0"/>
    <n v="28"/>
    <n v="25354"/>
    <n v="8"/>
    <n v="27"/>
    <n v="21"/>
    <n v="15"/>
    <n v="3"/>
    <n v="1918"/>
    <n v="652"/>
    <n v="905.5"/>
    <n v="780"/>
    <n v="0.08"/>
    <n v="10.714285714285714"/>
    <n v="133.92857142857142"/>
    <n v="250"/>
    <n v="0.9642857142857143"/>
    <n v="0.77777777777777779"/>
    <n v="0.7142857142857143"/>
    <n v="0.51"/>
    <n v="0.5357142857142857"/>
    <n v="0.2"/>
    <n v="20.285714285714285"/>
    <n v="0.17"/>
    <n v="0.2857142857142857"/>
  </r>
  <r>
    <x v="0"/>
    <d v="2017-06-05T00:00:00"/>
    <x v="10"/>
    <x v="10"/>
    <x v="1"/>
    <x v="0"/>
    <n v="29"/>
    <n v="25769"/>
    <n v="7"/>
    <n v="25"/>
    <n v="17"/>
    <n v="9"/>
    <n v="3"/>
    <n v="1913"/>
    <n v="629"/>
    <n v="888.58620689655174"/>
    <n v="780"/>
    <n v="0.08"/>
    <n v="10.344827586206897"/>
    <n v="129.31034482758622"/>
    <n v="250"/>
    <n v="0.86206896551724133"/>
    <n v="0.68"/>
    <n v="0.52941176470588236"/>
    <n v="0.51"/>
    <n v="0.31034482758620691"/>
    <n v="0.2"/>
    <n v="16.470588235294116"/>
    <n v="0.17"/>
    <n v="0.2413793103448276"/>
  </r>
  <r>
    <x v="0"/>
    <d v="2017-06-05T00:00:00"/>
    <x v="11"/>
    <x v="11"/>
    <x v="1"/>
    <x v="0"/>
    <n v="29"/>
    <n v="24412"/>
    <n v="6"/>
    <n v="26"/>
    <n v="21"/>
    <n v="12"/>
    <n v="3"/>
    <n v="1894"/>
    <n v="644"/>
    <n v="841.79310344827582"/>
    <n v="780"/>
    <n v="0.08"/>
    <n v="10.344827586206897"/>
    <n v="129.31034482758622"/>
    <n v="250"/>
    <n v="0.89655172413793105"/>
    <n v="0.80769230769230771"/>
    <n v="0.5714285714285714"/>
    <n v="0.51"/>
    <n v="0.41379310344827586"/>
    <n v="0.2"/>
    <n v="20.428571428571427"/>
    <n v="0.17"/>
    <n v="0.20689655172413793"/>
  </r>
  <r>
    <x v="0"/>
    <d v="2017-06-05T00:00:00"/>
    <x v="12"/>
    <x v="12"/>
    <x v="1"/>
    <x v="0"/>
    <n v="31"/>
    <n v="25024"/>
    <n v="8"/>
    <n v="27"/>
    <n v="17"/>
    <n v="10"/>
    <n v="3"/>
    <n v="1992"/>
    <n v="649"/>
    <n v="807.22580645161293"/>
    <n v="780"/>
    <n v="0.08"/>
    <n v="9.67741935483871"/>
    <n v="120.96774193548387"/>
    <n v="250"/>
    <n v="0.87096774193548387"/>
    <n v="0.62962962962962965"/>
    <n v="0.58823529411764708"/>
    <n v="0.51"/>
    <n v="0.32258064516129031"/>
    <n v="0.2"/>
    <n v="16.411764705882351"/>
    <n v="0.17"/>
    <n v="0.25806451612903225"/>
  </r>
  <r>
    <x v="0"/>
    <d v="2017-06-05T00:00:00"/>
    <x v="13"/>
    <x v="13"/>
    <x v="1"/>
    <x v="0"/>
    <n v="31"/>
    <n v="25894"/>
    <n v="9"/>
    <n v="28"/>
    <n v="19"/>
    <n v="9"/>
    <n v="3"/>
    <n v="1939"/>
    <n v="611"/>
    <n v="835.29032258064512"/>
    <n v="780"/>
    <n v="0.08"/>
    <n v="9.67741935483871"/>
    <n v="120.96774193548387"/>
    <n v="250"/>
    <n v="0.90322580645161288"/>
    <n v="0.6785714285714286"/>
    <n v="0.47368421052631576"/>
    <n v="0.51"/>
    <n v="0.29032258064516131"/>
    <n v="0.2"/>
    <n v="18.526315789473685"/>
    <n v="0.17"/>
    <n v="0.29032258064516131"/>
  </r>
  <r>
    <x v="0"/>
    <d v="2017-06-05T00:00:00"/>
    <x v="14"/>
    <x v="14"/>
    <x v="1"/>
    <x v="0"/>
    <n v="33"/>
    <n v="24311"/>
    <n v="10"/>
    <n v="28"/>
    <n v="21"/>
    <n v="13"/>
    <n v="4"/>
    <n v="2000"/>
    <n v="653"/>
    <n v="736.69696969696975"/>
    <n v="780"/>
    <n v="0.08"/>
    <n v="12.121212121212121"/>
    <n v="151.5151515151515"/>
    <n v="250"/>
    <n v="0.84848484848484851"/>
    <n v="0.75"/>
    <n v="0.61904761904761907"/>
    <n v="0.51"/>
    <n v="0.39393939393939392"/>
    <n v="0.2"/>
    <n v="20.38095238095238"/>
    <n v="0.17"/>
    <n v="0.30303030303030304"/>
  </r>
  <r>
    <x v="0"/>
    <d v="2017-06-05T00:00:00"/>
    <x v="15"/>
    <x v="15"/>
    <x v="1"/>
    <x v="0"/>
    <n v="31"/>
    <n v="25605"/>
    <n v="7"/>
    <n v="29"/>
    <n v="21"/>
    <n v="10"/>
    <n v="3"/>
    <n v="1858"/>
    <n v="490"/>
    <n v="825.9677419354839"/>
    <n v="780"/>
    <n v="0.08"/>
    <n v="9.67741935483871"/>
    <n v="120.96774193548387"/>
    <n v="250"/>
    <n v="0.93548387096774188"/>
    <n v="0.72413793103448276"/>
    <n v="0.47619047619047616"/>
    <n v="0.51"/>
    <n v="0.32258064516129031"/>
    <n v="0.2"/>
    <n v="20.523809523809526"/>
    <n v="0.17"/>
    <n v="0.22580645161290322"/>
  </r>
  <r>
    <x v="0"/>
    <d v="2017-06-06T00:00:00"/>
    <x v="0"/>
    <x v="0"/>
    <x v="0"/>
    <x v="0"/>
    <n v="36"/>
    <n v="24810"/>
    <n v="6"/>
    <n v="33"/>
    <n v="25"/>
    <n v="20"/>
    <n v="2"/>
    <n v="2149"/>
    <n v="797"/>
    <n v="689.16666666666663"/>
    <n v="780"/>
    <n v="0.08"/>
    <n v="5.5555555555555554"/>
    <n v="69.444444444444443"/>
    <n v="0"/>
    <n v="0.91666666666666663"/>
    <n v="0.75757575757575757"/>
    <n v="0.8"/>
    <n v="0.51"/>
    <n v="0.55555555555555558"/>
    <n v="0.2"/>
    <n v="24.2"/>
    <n v="0.17"/>
    <n v="0.16666666666666666"/>
  </r>
  <r>
    <x v="0"/>
    <d v="2017-06-06T00:00:00"/>
    <x v="1"/>
    <x v="1"/>
    <x v="0"/>
    <x v="0"/>
    <n v="35"/>
    <n v="24278"/>
    <n v="6"/>
    <n v="33"/>
    <n v="24"/>
    <n v="18"/>
    <n v="2"/>
    <n v="2347"/>
    <n v="783"/>
    <n v="693.65714285714284"/>
    <n v="780"/>
    <n v="0.08"/>
    <n v="5.7142857142857144"/>
    <n v="71.428571428571431"/>
    <n v="0"/>
    <n v="0.94285714285714284"/>
    <n v="0.72727272727272729"/>
    <n v="0.75"/>
    <n v="0.51"/>
    <n v="0.51428571428571423"/>
    <n v="0.2"/>
    <n v="23.25"/>
    <n v="0.17"/>
    <n v="0.17142857142857143"/>
  </r>
  <r>
    <x v="0"/>
    <d v="2017-06-06T00:00:00"/>
    <x v="2"/>
    <x v="2"/>
    <x v="0"/>
    <x v="0"/>
    <n v="32"/>
    <n v="25467"/>
    <n v="4"/>
    <n v="30"/>
    <n v="22"/>
    <n v="18"/>
    <n v="2"/>
    <n v="2319"/>
    <n v="784"/>
    <n v="795.84375"/>
    <n v="780"/>
    <n v="0.08"/>
    <n v="6.25"/>
    <n v="78.125"/>
    <n v="0"/>
    <n v="0.9375"/>
    <n v="0.73333333333333328"/>
    <n v="0.81818181818181823"/>
    <n v="0.51"/>
    <n v="0.5625"/>
    <n v="0.2"/>
    <n v="21.181818181818183"/>
    <n v="0.17"/>
    <n v="0.125"/>
  </r>
  <r>
    <x v="0"/>
    <d v="2017-06-06T00:00:00"/>
    <x v="3"/>
    <x v="3"/>
    <x v="0"/>
    <x v="0"/>
    <n v="32"/>
    <n v="25329"/>
    <n v="5"/>
    <n v="32"/>
    <n v="27"/>
    <n v="21"/>
    <n v="2"/>
    <n v="2282"/>
    <n v="730"/>
    <n v="791.53125"/>
    <n v="780"/>
    <n v="0.08"/>
    <n v="6.25"/>
    <n v="78.125"/>
    <n v="0"/>
    <n v="1"/>
    <n v="0.84375"/>
    <n v="0.77777777777777779"/>
    <n v="0.51"/>
    <n v="0.65625"/>
    <n v="0.2"/>
    <n v="26.222222222222221"/>
    <n v="0.17"/>
    <n v="0.15625"/>
  </r>
  <r>
    <x v="0"/>
    <d v="2017-06-06T00:00:00"/>
    <x v="4"/>
    <x v="4"/>
    <x v="0"/>
    <x v="0"/>
    <n v="36"/>
    <n v="25573"/>
    <n v="4"/>
    <n v="33"/>
    <n v="27"/>
    <n v="19"/>
    <n v="2"/>
    <n v="2288"/>
    <n v="777"/>
    <n v="710.36111111111109"/>
    <n v="780"/>
    <n v="0.08"/>
    <n v="5.5555555555555554"/>
    <n v="69.444444444444443"/>
    <n v="0"/>
    <n v="0.91666666666666663"/>
    <n v="0.81818181818181823"/>
    <n v="0.70370370370370372"/>
    <n v="0.51"/>
    <n v="0.52777777777777779"/>
    <n v="0.2"/>
    <n v="26.296296296296298"/>
    <n v="0.17"/>
    <n v="0.1111111111111111"/>
  </r>
  <r>
    <x v="0"/>
    <d v="2017-06-06T00:00:00"/>
    <x v="5"/>
    <x v="5"/>
    <x v="0"/>
    <x v="0"/>
    <n v="33"/>
    <n v="25068"/>
    <n v="4"/>
    <n v="31"/>
    <n v="28"/>
    <n v="21"/>
    <n v="2"/>
    <n v="2312"/>
    <n v="736"/>
    <n v="759.63636363636363"/>
    <n v="780"/>
    <n v="0.08"/>
    <n v="6.0606060606060606"/>
    <n v="75.757575757575751"/>
    <n v="0"/>
    <n v="0.93939393939393945"/>
    <n v="0.90322580645161288"/>
    <n v="0.75"/>
    <n v="0.51"/>
    <n v="0.63636363636363635"/>
    <n v="0.2"/>
    <n v="27.25"/>
    <n v="0.17"/>
    <n v="0.12121212121212122"/>
  </r>
  <r>
    <x v="0"/>
    <d v="2017-06-06T00:00:00"/>
    <x v="6"/>
    <x v="6"/>
    <x v="0"/>
    <x v="0"/>
    <n v="40"/>
    <n v="25365"/>
    <n v="7"/>
    <n v="36"/>
    <n v="28"/>
    <n v="24"/>
    <n v="2"/>
    <n v="2402"/>
    <n v="798"/>
    <n v="634.125"/>
    <n v="780"/>
    <n v="0.08"/>
    <n v="5"/>
    <n v="62.5"/>
    <n v="0"/>
    <n v="0.9"/>
    <n v="0.77777777777777779"/>
    <n v="0.8571428571428571"/>
    <n v="0.51"/>
    <n v="0.6"/>
    <n v="0.2"/>
    <n v="27.142857142857142"/>
    <n v="0.17"/>
    <n v="0.17499999999999999"/>
  </r>
  <r>
    <x v="0"/>
    <d v="2017-06-06T00:00:00"/>
    <x v="7"/>
    <x v="7"/>
    <x v="0"/>
    <x v="0"/>
    <n v="33"/>
    <n v="24771"/>
    <n v="4"/>
    <n v="32"/>
    <n v="22"/>
    <n v="17"/>
    <n v="2"/>
    <n v="2134"/>
    <n v="707"/>
    <n v="750.63636363636363"/>
    <n v="780"/>
    <n v="0.08"/>
    <n v="6.0606060606060606"/>
    <n v="75.757575757575751"/>
    <n v="0"/>
    <n v="0.96969696969696972"/>
    <n v="0.6875"/>
    <n v="0.77272727272727271"/>
    <n v="0.51"/>
    <n v="0.51515151515151514"/>
    <n v="0.2"/>
    <n v="21.227272727272727"/>
    <n v="0.17"/>
    <n v="0.12121212121212122"/>
  </r>
  <r>
    <x v="0"/>
    <d v="2017-06-06T00:00:00"/>
    <x v="16"/>
    <x v="16"/>
    <x v="2"/>
    <x v="0"/>
    <n v="31"/>
    <n v="24040"/>
    <n v="7"/>
    <n v="29"/>
    <n v="22"/>
    <n v="18"/>
    <n v="3"/>
    <n v="2093"/>
    <n v="697"/>
    <n v="775.48387096774195"/>
    <n v="780"/>
    <n v="0.08"/>
    <n v="9.67741935483871"/>
    <n v="120.96774193548387"/>
    <n v="250"/>
    <n v="0.93548387096774188"/>
    <n v="0.75862068965517238"/>
    <n v="0.81818181818181823"/>
    <n v="0.51"/>
    <n v="0.58064516129032262"/>
    <n v="0.2"/>
    <n v="21.181818181818183"/>
    <n v="0.17"/>
    <n v="0.22580645161290322"/>
  </r>
  <r>
    <x v="0"/>
    <d v="2017-06-06T00:00:00"/>
    <x v="17"/>
    <x v="17"/>
    <x v="2"/>
    <x v="0"/>
    <n v="33"/>
    <n v="25196"/>
    <n v="5"/>
    <n v="29"/>
    <n v="20"/>
    <n v="13"/>
    <n v="3"/>
    <n v="2135"/>
    <n v="697"/>
    <n v="763.5151515151515"/>
    <n v="780"/>
    <n v="0.08"/>
    <n v="9.0909090909090917"/>
    <n v="113.63636363636364"/>
    <n v="150"/>
    <n v="0.87878787878787878"/>
    <n v="0.68965517241379315"/>
    <n v="0.65"/>
    <n v="0.51"/>
    <n v="0.39393939393939392"/>
    <n v="0.2"/>
    <n v="19.350000000000001"/>
    <n v="0.17"/>
    <n v="0.15151515151515152"/>
  </r>
  <r>
    <x v="0"/>
    <d v="2017-06-06T00:00:00"/>
    <x v="18"/>
    <x v="18"/>
    <x v="2"/>
    <x v="0"/>
    <n v="36"/>
    <n v="24484"/>
    <n v="5"/>
    <n v="35"/>
    <n v="26"/>
    <n v="18"/>
    <n v="3"/>
    <n v="2135"/>
    <n v="688"/>
    <n v="680.11111111111109"/>
    <n v="780"/>
    <n v="0.08"/>
    <n v="8.3333333333333321"/>
    <n v="104.16666666666664"/>
    <n v="100"/>
    <n v="0.97222222222222221"/>
    <n v="0.74285714285714288"/>
    <n v="0.69230769230769229"/>
    <n v="0.51"/>
    <n v="0.5"/>
    <n v="0.2"/>
    <n v="25.307692307692307"/>
    <n v="0.17"/>
    <n v="0.1388888888888889"/>
  </r>
  <r>
    <x v="0"/>
    <d v="2017-06-06T00:00:00"/>
    <x v="19"/>
    <x v="19"/>
    <x v="2"/>
    <x v="0"/>
    <n v="32"/>
    <n v="25331"/>
    <n v="6"/>
    <n v="28"/>
    <n v="20"/>
    <n v="16"/>
    <n v="3"/>
    <n v="2065"/>
    <n v="697"/>
    <n v="791.59375"/>
    <n v="780"/>
    <n v="0.08"/>
    <n v="9.375"/>
    <n v="117.1875"/>
    <n v="150"/>
    <n v="0.875"/>
    <n v="0.7142857142857143"/>
    <n v="0.8"/>
    <n v="0.51"/>
    <n v="0.5"/>
    <n v="0.2"/>
    <n v="19.2"/>
    <n v="0.17"/>
    <n v="0.1875"/>
  </r>
  <r>
    <x v="0"/>
    <d v="2017-06-06T00:00:00"/>
    <x v="20"/>
    <x v="20"/>
    <x v="2"/>
    <x v="0"/>
    <n v="32"/>
    <n v="25384"/>
    <n v="7"/>
    <n v="28"/>
    <n v="18"/>
    <n v="13"/>
    <n v="3"/>
    <n v="1978"/>
    <n v="701"/>
    <n v="793.25"/>
    <n v="780"/>
    <n v="0.08"/>
    <n v="9.375"/>
    <n v="117.1875"/>
    <n v="150"/>
    <n v="0.875"/>
    <n v="0.6428571428571429"/>
    <n v="0.72222222222222221"/>
    <n v="0.51"/>
    <n v="0.40625"/>
    <n v="0.2"/>
    <n v="17.277777777777779"/>
    <n v="0.17"/>
    <n v="0.21875"/>
  </r>
  <r>
    <x v="0"/>
    <d v="2017-06-06T00:00:00"/>
    <x v="21"/>
    <x v="21"/>
    <x v="2"/>
    <x v="0"/>
    <n v="35"/>
    <n v="25535"/>
    <n v="7"/>
    <n v="32"/>
    <n v="26"/>
    <n v="18"/>
    <n v="2"/>
    <n v="1999"/>
    <n v="699"/>
    <n v="729.57142857142856"/>
    <n v="780"/>
    <n v="0.08"/>
    <n v="5.7142857142857144"/>
    <n v="71.428571428571431"/>
    <n v="0"/>
    <n v="0.91428571428571426"/>
    <n v="0.8125"/>
    <n v="0.69230769230769229"/>
    <n v="0.51"/>
    <n v="0.51428571428571423"/>
    <n v="0.2"/>
    <n v="25.307692307692307"/>
    <n v="0.17"/>
    <n v="0.2"/>
  </r>
  <r>
    <x v="0"/>
    <d v="2017-06-06T00:00:00"/>
    <x v="22"/>
    <x v="22"/>
    <x v="2"/>
    <x v="0"/>
    <n v="35"/>
    <n v="24199"/>
    <n v="7"/>
    <n v="33"/>
    <n v="26"/>
    <n v="19"/>
    <n v="3"/>
    <n v="1969"/>
    <n v="680"/>
    <n v="691.4"/>
    <n v="780"/>
    <n v="0.08"/>
    <n v="8.5714285714285712"/>
    <n v="107.14285714285714"/>
    <n v="100"/>
    <n v="0.94285714285714284"/>
    <n v="0.78787878787878785"/>
    <n v="0.73076923076923073"/>
    <n v="0.51"/>
    <n v="0.54285714285714282"/>
    <n v="0.2"/>
    <n v="25.26923076923077"/>
    <n v="0.17"/>
    <n v="0.2"/>
  </r>
  <r>
    <x v="0"/>
    <d v="2017-06-06T00:00:00"/>
    <x v="23"/>
    <x v="23"/>
    <x v="2"/>
    <x v="0"/>
    <n v="34"/>
    <n v="25768"/>
    <n v="6"/>
    <n v="32"/>
    <n v="26"/>
    <n v="18"/>
    <n v="3"/>
    <n v="1507"/>
    <n v="615"/>
    <n v="757.88235294117646"/>
    <n v="780"/>
    <n v="0.08"/>
    <n v="8.8235294117647065"/>
    <n v="110.29411764705883"/>
    <n v="150"/>
    <n v="0.94117647058823528"/>
    <n v="0.8125"/>
    <n v="0.69230769230769229"/>
    <n v="0.51"/>
    <n v="0.52941176470588236"/>
    <n v="0.2"/>
    <n v="25.307692307692307"/>
    <n v="0.17"/>
    <n v="0.17647058823529413"/>
  </r>
  <r>
    <x v="0"/>
    <d v="2017-06-06T00:00:00"/>
    <x v="8"/>
    <x v="8"/>
    <x v="1"/>
    <x v="0"/>
    <n v="33"/>
    <n v="24517"/>
    <n v="8"/>
    <n v="31"/>
    <n v="24"/>
    <n v="14"/>
    <n v="3"/>
    <n v="1764"/>
    <n v="577"/>
    <n v="742.93939393939399"/>
    <n v="780"/>
    <n v="0.08"/>
    <n v="9.0909090909090917"/>
    <n v="113.63636363636364"/>
    <n v="150"/>
    <n v="0.93939393939393945"/>
    <n v="0.77419354838709675"/>
    <n v="0.58333333333333337"/>
    <n v="0.51"/>
    <n v="0.42424242424242425"/>
    <n v="0.2"/>
    <n v="23.416666666666668"/>
    <n v="0.17"/>
    <n v="0.24242424242424243"/>
  </r>
  <r>
    <x v="0"/>
    <d v="2017-06-06T00:00:00"/>
    <x v="9"/>
    <x v="9"/>
    <x v="1"/>
    <x v="0"/>
    <n v="29"/>
    <n v="24563"/>
    <n v="8"/>
    <n v="25"/>
    <n v="19"/>
    <n v="9"/>
    <n v="3"/>
    <n v="1918"/>
    <n v="652"/>
    <n v="847"/>
    <n v="780"/>
    <n v="0.08"/>
    <n v="10.344827586206897"/>
    <n v="129.31034482758622"/>
    <n v="250"/>
    <n v="0.86206896551724133"/>
    <n v="0.76"/>
    <n v="0.47368421052631576"/>
    <n v="0.51"/>
    <n v="0.31034482758620691"/>
    <n v="0.2"/>
    <n v="18.526315789473685"/>
    <n v="0.17"/>
    <n v="0.27586206896551724"/>
  </r>
  <r>
    <x v="0"/>
    <d v="2017-06-06T00:00:00"/>
    <x v="10"/>
    <x v="10"/>
    <x v="1"/>
    <x v="0"/>
    <n v="28"/>
    <n v="24515"/>
    <n v="8"/>
    <n v="25"/>
    <n v="20"/>
    <n v="9"/>
    <n v="3"/>
    <n v="1913"/>
    <n v="629"/>
    <n v="875.53571428571433"/>
    <n v="780"/>
    <n v="0.08"/>
    <n v="10.714285714285714"/>
    <n v="133.92857142857142"/>
    <n v="250"/>
    <n v="0.8928571428571429"/>
    <n v="0.8"/>
    <n v="0.45"/>
    <n v="0.51"/>
    <n v="0.32142857142857145"/>
    <n v="0.2"/>
    <n v="19.55"/>
    <n v="0.17"/>
    <n v="0.2857142857142857"/>
  </r>
  <r>
    <x v="0"/>
    <d v="2017-06-06T00:00:00"/>
    <x v="11"/>
    <x v="11"/>
    <x v="1"/>
    <x v="0"/>
    <n v="32"/>
    <n v="25985"/>
    <n v="9"/>
    <n v="30"/>
    <n v="24"/>
    <n v="15"/>
    <n v="4"/>
    <n v="1894"/>
    <n v="644"/>
    <n v="812.03125"/>
    <n v="780"/>
    <n v="0.08"/>
    <n v="12.5"/>
    <n v="156.25"/>
    <n v="250"/>
    <n v="0.9375"/>
    <n v="0.8"/>
    <n v="0.625"/>
    <n v="0.51"/>
    <n v="0.46875"/>
    <n v="0.2"/>
    <n v="23.375"/>
    <n v="0.17"/>
    <n v="0.28125"/>
  </r>
  <r>
    <x v="0"/>
    <d v="2017-06-06T00:00:00"/>
    <x v="12"/>
    <x v="12"/>
    <x v="1"/>
    <x v="0"/>
    <n v="32"/>
    <n v="25062"/>
    <n v="6"/>
    <n v="30"/>
    <n v="18"/>
    <n v="12"/>
    <n v="4"/>
    <n v="1992"/>
    <n v="649"/>
    <n v="783.1875"/>
    <n v="780"/>
    <n v="0.08"/>
    <n v="12.5"/>
    <n v="156.25"/>
    <n v="250"/>
    <n v="0.9375"/>
    <n v="0.6"/>
    <n v="0.66666666666666663"/>
    <n v="0.51"/>
    <n v="0.375"/>
    <n v="0.2"/>
    <n v="17.333333333333332"/>
    <n v="0.17"/>
    <n v="0.1875"/>
  </r>
  <r>
    <x v="0"/>
    <d v="2017-06-06T00:00:00"/>
    <x v="13"/>
    <x v="13"/>
    <x v="1"/>
    <x v="0"/>
    <n v="33"/>
    <n v="25082"/>
    <n v="9"/>
    <n v="29"/>
    <n v="19"/>
    <n v="11"/>
    <n v="3"/>
    <n v="1939"/>
    <n v="611"/>
    <n v="760.06060606060601"/>
    <n v="780"/>
    <n v="0.08"/>
    <n v="9.0909090909090917"/>
    <n v="113.63636363636364"/>
    <n v="150"/>
    <n v="0.87878787878787878"/>
    <n v="0.65517241379310343"/>
    <n v="0.57894736842105265"/>
    <n v="0.51"/>
    <n v="0.33333333333333331"/>
    <n v="0.2"/>
    <n v="18.421052631578949"/>
    <n v="0.17"/>
    <n v="0.27272727272727271"/>
  </r>
  <r>
    <x v="0"/>
    <d v="2017-06-06T00:00:00"/>
    <x v="14"/>
    <x v="14"/>
    <x v="1"/>
    <x v="0"/>
    <n v="30"/>
    <n v="24396"/>
    <n v="8"/>
    <n v="28"/>
    <n v="17"/>
    <n v="10"/>
    <n v="3"/>
    <n v="2000"/>
    <n v="653"/>
    <n v="813.2"/>
    <n v="780"/>
    <n v="0.08"/>
    <n v="10"/>
    <n v="125"/>
    <n v="250"/>
    <n v="0.93333333333333335"/>
    <n v="0.6071428571428571"/>
    <n v="0.58823529411764708"/>
    <n v="0.51"/>
    <n v="0.33333333333333331"/>
    <n v="0.2"/>
    <n v="16.411764705882351"/>
    <n v="0.17"/>
    <n v="0.26666666666666666"/>
  </r>
  <r>
    <x v="0"/>
    <d v="2017-06-06T00:00:00"/>
    <x v="15"/>
    <x v="15"/>
    <x v="1"/>
    <x v="0"/>
    <n v="30"/>
    <n v="24614"/>
    <n v="7"/>
    <n v="26"/>
    <n v="20"/>
    <n v="8"/>
    <n v="3"/>
    <n v="1858"/>
    <n v="490"/>
    <n v="820.4666666666667"/>
    <n v="780"/>
    <n v="0.08"/>
    <n v="10"/>
    <n v="125"/>
    <n v="250"/>
    <n v="0.8666666666666667"/>
    <n v="0.76923076923076927"/>
    <n v="0.4"/>
    <n v="0.51"/>
    <n v="0.26666666666666666"/>
    <n v="0.2"/>
    <n v="19.600000000000001"/>
    <n v="0.17"/>
    <n v="0.23333333333333334"/>
  </r>
  <r>
    <x v="0"/>
    <d v="2017-06-07T00:00:00"/>
    <x v="16"/>
    <x v="16"/>
    <x v="2"/>
    <x v="0"/>
    <n v="33"/>
    <n v="24129"/>
    <n v="6"/>
    <n v="32"/>
    <n v="24"/>
    <n v="17"/>
    <n v="3"/>
    <n v="2093"/>
    <n v="697"/>
    <n v="731.18181818181813"/>
    <n v="780"/>
    <n v="0.08"/>
    <n v="9.0909090909090917"/>
    <n v="113.63636363636364"/>
    <n v="150"/>
    <n v="0.96969696969696972"/>
    <n v="0.75"/>
    <n v="0.70833333333333337"/>
    <n v="0.51"/>
    <n v="0.51515151515151514"/>
    <n v="0.2"/>
    <n v="23.291666666666668"/>
    <n v="0.17"/>
    <n v="0.18181818181818182"/>
  </r>
  <r>
    <x v="0"/>
    <d v="2017-06-07T00:00:00"/>
    <x v="17"/>
    <x v="17"/>
    <x v="2"/>
    <x v="0"/>
    <n v="30"/>
    <n v="24354"/>
    <n v="6"/>
    <n v="27"/>
    <n v="20"/>
    <n v="15"/>
    <n v="2"/>
    <n v="2135"/>
    <n v="697"/>
    <n v="811.8"/>
    <n v="780"/>
    <n v="0.08"/>
    <n v="6.666666666666667"/>
    <n v="83.333333333333329"/>
    <n v="0"/>
    <n v="0.9"/>
    <n v="0.7407407407407407"/>
    <n v="0.75"/>
    <n v="0.51"/>
    <n v="0.5"/>
    <n v="0.2"/>
    <n v="19.25"/>
    <n v="0.17"/>
    <n v="0.2"/>
  </r>
  <r>
    <x v="0"/>
    <d v="2017-06-07T00:00:00"/>
    <x v="18"/>
    <x v="18"/>
    <x v="2"/>
    <x v="0"/>
    <n v="35"/>
    <n v="24753"/>
    <n v="7"/>
    <n v="32"/>
    <n v="27"/>
    <n v="17"/>
    <n v="3"/>
    <n v="2135"/>
    <n v="688"/>
    <n v="707.2285714285714"/>
    <n v="780"/>
    <n v="0.08"/>
    <n v="8.5714285714285712"/>
    <n v="107.14285714285714"/>
    <n v="100"/>
    <n v="0.91428571428571426"/>
    <n v="0.84375"/>
    <n v="0.62962962962962965"/>
    <n v="0.51"/>
    <n v="0.48571428571428571"/>
    <n v="0.2"/>
    <n v="26.37037037037037"/>
    <n v="0.17"/>
    <n v="0.2"/>
  </r>
  <r>
    <x v="0"/>
    <d v="2017-06-07T00:00:00"/>
    <x v="19"/>
    <x v="19"/>
    <x v="2"/>
    <x v="0"/>
    <n v="36"/>
    <n v="25456"/>
    <n v="5"/>
    <n v="31"/>
    <n v="25"/>
    <n v="17"/>
    <n v="3"/>
    <n v="2065"/>
    <n v="697"/>
    <n v="707.11111111111109"/>
    <n v="780"/>
    <n v="0.08"/>
    <n v="8.3333333333333321"/>
    <n v="104.16666666666664"/>
    <n v="100"/>
    <n v="0.86111111111111116"/>
    <n v="0.80645161290322576"/>
    <n v="0.68"/>
    <n v="0.51"/>
    <n v="0.47222222222222221"/>
    <n v="0.2"/>
    <n v="24.32"/>
    <n v="0.17"/>
    <n v="0.1388888888888889"/>
  </r>
  <r>
    <x v="0"/>
    <d v="2017-06-07T00:00:00"/>
    <x v="20"/>
    <x v="20"/>
    <x v="2"/>
    <x v="0"/>
    <n v="33"/>
    <n v="24569"/>
    <n v="8"/>
    <n v="31"/>
    <n v="25"/>
    <n v="18"/>
    <n v="3"/>
    <n v="1978"/>
    <n v="701"/>
    <n v="744.5151515151515"/>
    <n v="780"/>
    <n v="0.08"/>
    <n v="9.0909090909090917"/>
    <n v="113.63636363636364"/>
    <n v="150"/>
    <n v="0.93939393939393945"/>
    <n v="0.80645161290322576"/>
    <n v="0.72"/>
    <n v="0.51"/>
    <n v="0.54545454545454541"/>
    <n v="0.2"/>
    <n v="24.28"/>
    <n v="0.17"/>
    <n v="0.24242424242424243"/>
  </r>
  <r>
    <x v="0"/>
    <d v="2017-06-07T00:00:00"/>
    <x v="21"/>
    <x v="21"/>
    <x v="2"/>
    <x v="0"/>
    <n v="33"/>
    <n v="24258"/>
    <n v="7"/>
    <n v="29"/>
    <n v="23"/>
    <n v="15"/>
    <n v="3"/>
    <n v="1999"/>
    <n v="699"/>
    <n v="735.09090909090912"/>
    <n v="780"/>
    <n v="0.08"/>
    <n v="9.0909090909090917"/>
    <n v="113.63636363636364"/>
    <n v="150"/>
    <n v="0.87878787878787878"/>
    <n v="0.7931034482758621"/>
    <n v="0.65217391304347827"/>
    <n v="0.51"/>
    <n v="0.45454545454545453"/>
    <n v="0.2"/>
    <n v="22.347826086956523"/>
    <n v="0.17"/>
    <n v="0.21212121212121213"/>
  </r>
  <r>
    <x v="0"/>
    <d v="2017-06-07T00:00:00"/>
    <x v="22"/>
    <x v="22"/>
    <x v="2"/>
    <x v="0"/>
    <n v="32"/>
    <n v="25232"/>
    <n v="7"/>
    <n v="28"/>
    <n v="22"/>
    <n v="16"/>
    <n v="3"/>
    <n v="1969"/>
    <n v="680"/>
    <n v="788.5"/>
    <n v="780"/>
    <n v="0.08"/>
    <n v="9.375"/>
    <n v="117.1875"/>
    <n v="150"/>
    <n v="0.875"/>
    <n v="0.7857142857142857"/>
    <n v="0.72727272727272729"/>
    <n v="0.51"/>
    <n v="0.5"/>
    <n v="0.2"/>
    <n v="21.272727272727273"/>
    <n v="0.17"/>
    <n v="0.21875"/>
  </r>
  <r>
    <x v="0"/>
    <d v="2017-06-07T00:00:00"/>
    <x v="23"/>
    <x v="23"/>
    <x v="2"/>
    <x v="0"/>
    <n v="33"/>
    <n v="25329"/>
    <n v="6"/>
    <n v="29"/>
    <n v="25"/>
    <n v="19"/>
    <n v="3"/>
    <n v="1507"/>
    <n v="615"/>
    <n v="767.5454545454545"/>
    <n v="780"/>
    <n v="0.08"/>
    <n v="9.0909090909090917"/>
    <n v="113.63636363636364"/>
    <n v="150"/>
    <n v="0.87878787878787878"/>
    <n v="0.86206896551724133"/>
    <n v="0.76"/>
    <n v="0.51"/>
    <n v="0.5757575757575758"/>
    <n v="0.2"/>
    <n v="24.24"/>
    <n v="0.17"/>
    <n v="0.18181818181818182"/>
  </r>
  <r>
    <x v="0"/>
    <d v="2017-06-07T00:00:00"/>
    <x v="8"/>
    <x v="8"/>
    <x v="1"/>
    <x v="0"/>
    <n v="28"/>
    <n v="25789"/>
    <n v="6"/>
    <n v="26"/>
    <n v="20"/>
    <n v="10"/>
    <n v="3"/>
    <n v="1764"/>
    <n v="577"/>
    <n v="921.03571428571433"/>
    <n v="780"/>
    <n v="0.08"/>
    <n v="10.714285714285714"/>
    <n v="133.92857142857142"/>
    <n v="250"/>
    <n v="0.9285714285714286"/>
    <n v="0.76923076923076927"/>
    <n v="0.5"/>
    <n v="0.51"/>
    <n v="0.35714285714285715"/>
    <n v="0.2"/>
    <n v="19.5"/>
    <n v="0.17"/>
    <n v="0.21428571428571427"/>
  </r>
  <r>
    <x v="0"/>
    <d v="2017-06-07T00:00:00"/>
    <x v="9"/>
    <x v="9"/>
    <x v="1"/>
    <x v="0"/>
    <n v="31"/>
    <n v="24294"/>
    <n v="9"/>
    <n v="27"/>
    <n v="20"/>
    <n v="10"/>
    <n v="4"/>
    <n v="1918"/>
    <n v="652"/>
    <n v="783.67741935483866"/>
    <n v="780"/>
    <n v="0.08"/>
    <n v="12.903225806451612"/>
    <n v="161.29032258064515"/>
    <n v="250"/>
    <n v="0.87096774193548387"/>
    <n v="0.7407407407407407"/>
    <n v="0.5"/>
    <n v="0.51"/>
    <n v="0.32258064516129031"/>
    <n v="0.2"/>
    <n v="19.5"/>
    <n v="0.17"/>
    <n v="0.29032258064516131"/>
  </r>
  <r>
    <x v="0"/>
    <d v="2017-06-07T00:00:00"/>
    <x v="10"/>
    <x v="10"/>
    <x v="1"/>
    <x v="0"/>
    <n v="33"/>
    <n v="24591"/>
    <n v="8"/>
    <n v="28"/>
    <n v="18"/>
    <n v="12"/>
    <n v="3"/>
    <n v="1913"/>
    <n v="629"/>
    <n v="745.18181818181813"/>
    <n v="780"/>
    <n v="0.08"/>
    <n v="9.0909090909090917"/>
    <n v="113.63636363636364"/>
    <n v="150"/>
    <n v="0.84848484848484851"/>
    <n v="0.6428571428571429"/>
    <n v="0.66666666666666663"/>
    <n v="0.51"/>
    <n v="0.36363636363636365"/>
    <n v="0.2"/>
    <n v="17.333333333333332"/>
    <n v="0.17"/>
    <n v="0.24242424242424243"/>
  </r>
  <r>
    <x v="0"/>
    <d v="2017-06-07T00:00:00"/>
    <x v="11"/>
    <x v="11"/>
    <x v="1"/>
    <x v="0"/>
    <n v="33"/>
    <n v="24936"/>
    <n v="8"/>
    <n v="28"/>
    <n v="22"/>
    <n v="10"/>
    <n v="3"/>
    <n v="1894"/>
    <n v="644"/>
    <n v="755.63636363636363"/>
    <n v="780"/>
    <n v="0.08"/>
    <n v="9.0909090909090917"/>
    <n v="113.63636363636364"/>
    <n v="150"/>
    <n v="0.84848484848484851"/>
    <n v="0.7857142857142857"/>
    <n v="0.45454545454545453"/>
    <n v="0.51"/>
    <n v="0.30303030303030304"/>
    <n v="0.2"/>
    <n v="21.545454545454547"/>
    <n v="0.17"/>
    <n v="0.24242424242424243"/>
  </r>
  <r>
    <x v="0"/>
    <d v="2017-06-07T00:00:00"/>
    <x v="12"/>
    <x v="12"/>
    <x v="1"/>
    <x v="0"/>
    <n v="28"/>
    <n v="24854"/>
    <n v="6"/>
    <n v="27"/>
    <n v="20"/>
    <n v="13"/>
    <n v="3"/>
    <n v="1992"/>
    <n v="649"/>
    <n v="887.64285714285711"/>
    <n v="780"/>
    <n v="0.08"/>
    <n v="10.714285714285714"/>
    <n v="133.92857142857142"/>
    <n v="250"/>
    <n v="0.9642857142857143"/>
    <n v="0.7407407407407407"/>
    <n v="0.65"/>
    <n v="0.51"/>
    <n v="0.4642857142857143"/>
    <n v="0.2"/>
    <n v="19.350000000000001"/>
    <n v="0.17"/>
    <n v="0.21428571428571427"/>
  </r>
  <r>
    <x v="0"/>
    <d v="2017-06-07T00:00:00"/>
    <x v="13"/>
    <x v="13"/>
    <x v="1"/>
    <x v="0"/>
    <n v="28"/>
    <n v="25335"/>
    <n v="8"/>
    <n v="26"/>
    <n v="19"/>
    <n v="9"/>
    <n v="3"/>
    <n v="1939"/>
    <n v="611"/>
    <n v="904.82142857142856"/>
    <n v="780"/>
    <n v="0.08"/>
    <n v="10.714285714285714"/>
    <n v="133.92857142857142"/>
    <n v="250"/>
    <n v="0.9285714285714286"/>
    <n v="0.73076923076923073"/>
    <n v="0.47368421052631576"/>
    <n v="0.51"/>
    <n v="0.32142857142857145"/>
    <n v="0.2"/>
    <n v="18.526315789473685"/>
    <n v="0.17"/>
    <n v="0.2857142857142857"/>
  </r>
  <r>
    <x v="0"/>
    <d v="2017-06-07T00:00:00"/>
    <x v="14"/>
    <x v="14"/>
    <x v="1"/>
    <x v="0"/>
    <n v="31"/>
    <n v="24646"/>
    <n v="7"/>
    <n v="29"/>
    <n v="20"/>
    <n v="13"/>
    <n v="3"/>
    <n v="2000"/>
    <n v="653"/>
    <n v="795.0322580645161"/>
    <n v="780"/>
    <n v="0.08"/>
    <n v="9.67741935483871"/>
    <n v="120.96774193548387"/>
    <n v="250"/>
    <n v="0.93548387096774188"/>
    <n v="0.68965517241379315"/>
    <n v="0.65"/>
    <n v="0.51"/>
    <n v="0.41935483870967744"/>
    <n v="0.2"/>
    <n v="19.350000000000001"/>
    <n v="0.17"/>
    <n v="0.22580645161290322"/>
  </r>
  <r>
    <x v="0"/>
    <d v="2017-06-07T00:00:00"/>
    <x v="15"/>
    <x v="15"/>
    <x v="1"/>
    <x v="0"/>
    <n v="33"/>
    <n v="25792"/>
    <n v="8"/>
    <n v="31"/>
    <n v="20"/>
    <n v="11"/>
    <n v="4"/>
    <n v="1858"/>
    <n v="490"/>
    <n v="781.57575757575762"/>
    <n v="780"/>
    <n v="0.08"/>
    <n v="12.121212121212121"/>
    <n v="151.5151515151515"/>
    <n v="250"/>
    <n v="0.93939393939393945"/>
    <n v="0.64516129032258063"/>
    <n v="0.55000000000000004"/>
    <n v="0.51"/>
    <n v="0.33333333333333331"/>
    <n v="0.2"/>
    <n v="19.45"/>
    <n v="0.17"/>
    <n v="0.24242424242424243"/>
  </r>
  <r>
    <x v="0"/>
    <d v="2017-06-08T00:00:00"/>
    <x v="0"/>
    <x v="0"/>
    <x v="0"/>
    <x v="0"/>
    <n v="40"/>
    <n v="25576"/>
    <n v="4"/>
    <n v="37"/>
    <n v="28"/>
    <n v="24"/>
    <n v="2"/>
    <n v="2149"/>
    <n v="797"/>
    <n v="639.4"/>
    <n v="780"/>
    <n v="0.08"/>
    <n v="5"/>
    <n v="62.5"/>
    <n v="0"/>
    <n v="0.92500000000000004"/>
    <n v="0.7567567567567568"/>
    <n v="0.8571428571428571"/>
    <n v="0.51"/>
    <n v="0.6"/>
    <n v="0.2"/>
    <n v="27.142857142857142"/>
    <n v="0.17"/>
    <n v="0.1"/>
  </r>
  <r>
    <x v="0"/>
    <d v="2017-06-08T00:00:00"/>
    <x v="1"/>
    <x v="1"/>
    <x v="0"/>
    <x v="0"/>
    <n v="32"/>
    <n v="25209"/>
    <n v="4"/>
    <n v="30"/>
    <n v="22"/>
    <n v="19"/>
    <n v="2"/>
    <n v="2347"/>
    <n v="783"/>
    <n v="787.78125"/>
    <n v="780"/>
    <n v="0.08"/>
    <n v="6.25"/>
    <n v="78.125"/>
    <n v="0"/>
    <n v="0.9375"/>
    <n v="0.73333333333333328"/>
    <n v="0.86363636363636365"/>
    <n v="0.51"/>
    <n v="0.59375"/>
    <n v="0.2"/>
    <n v="21.136363636363637"/>
    <n v="0.17"/>
    <n v="0.125"/>
  </r>
  <r>
    <x v="0"/>
    <d v="2017-06-08T00:00:00"/>
    <x v="2"/>
    <x v="2"/>
    <x v="0"/>
    <x v="0"/>
    <n v="37"/>
    <n v="25358"/>
    <n v="6"/>
    <n v="37"/>
    <n v="33"/>
    <n v="29"/>
    <n v="2"/>
    <n v="2319"/>
    <n v="784"/>
    <n v="685.35135135135135"/>
    <n v="780"/>
    <n v="0.08"/>
    <n v="5.4054054054054053"/>
    <n v="67.567567567567565"/>
    <n v="0"/>
    <n v="1"/>
    <n v="0.89189189189189189"/>
    <n v="0.87878787878787878"/>
    <n v="0.51"/>
    <n v="0.78378378378378377"/>
    <n v="0.2"/>
    <n v="32.121212121212125"/>
    <n v="0.17"/>
    <n v="0.16216216216216217"/>
  </r>
  <r>
    <x v="0"/>
    <d v="2017-06-08T00:00:00"/>
    <x v="3"/>
    <x v="3"/>
    <x v="0"/>
    <x v="0"/>
    <n v="40"/>
    <n v="24546"/>
    <n v="5"/>
    <n v="39"/>
    <n v="31"/>
    <n v="24"/>
    <n v="2"/>
    <n v="2282"/>
    <n v="730"/>
    <n v="613.65"/>
    <n v="780"/>
    <n v="0.08"/>
    <n v="5"/>
    <n v="62.5"/>
    <n v="0"/>
    <n v="0.97499999999999998"/>
    <n v="0.79487179487179482"/>
    <n v="0.77419354838709675"/>
    <n v="0.51"/>
    <n v="0.6"/>
    <n v="0.2"/>
    <n v="30.225806451612904"/>
    <n v="0.17"/>
    <n v="0.125"/>
  </r>
  <r>
    <x v="0"/>
    <d v="2017-06-08T00:00:00"/>
    <x v="4"/>
    <x v="4"/>
    <x v="0"/>
    <x v="0"/>
    <n v="38"/>
    <n v="24312"/>
    <n v="7"/>
    <n v="38"/>
    <n v="29"/>
    <n v="21"/>
    <n v="2"/>
    <n v="2288"/>
    <n v="777"/>
    <n v="639.78947368421052"/>
    <n v="780"/>
    <n v="0.08"/>
    <n v="5.2631578947368416"/>
    <n v="65.78947368421052"/>
    <n v="0"/>
    <n v="1"/>
    <n v="0.76315789473684215"/>
    <n v="0.72413793103448276"/>
    <n v="0.51"/>
    <n v="0.55263157894736847"/>
    <n v="0.2"/>
    <n v="28.275862068965516"/>
    <n v="0.17"/>
    <n v="0.18421052631578946"/>
  </r>
  <r>
    <x v="0"/>
    <d v="2017-06-08T00:00:00"/>
    <x v="5"/>
    <x v="5"/>
    <x v="0"/>
    <x v="0"/>
    <n v="37"/>
    <n v="24717"/>
    <n v="6"/>
    <n v="35"/>
    <n v="29"/>
    <n v="21"/>
    <n v="2"/>
    <n v="2312"/>
    <n v="736"/>
    <n v="668.02702702702697"/>
    <n v="780"/>
    <n v="0.08"/>
    <n v="5.4054054054054053"/>
    <n v="67.567567567567565"/>
    <n v="0"/>
    <n v="0.94594594594594594"/>
    <n v="0.82857142857142863"/>
    <n v="0.72413793103448276"/>
    <n v="0.51"/>
    <n v="0.56756756756756754"/>
    <n v="0.2"/>
    <n v="28.275862068965516"/>
    <n v="0.17"/>
    <n v="0.16216216216216217"/>
  </r>
  <r>
    <x v="0"/>
    <d v="2017-06-08T00:00:00"/>
    <x v="6"/>
    <x v="6"/>
    <x v="0"/>
    <x v="0"/>
    <n v="32"/>
    <n v="25793"/>
    <n v="6"/>
    <n v="29"/>
    <n v="22"/>
    <n v="19"/>
    <n v="2"/>
    <n v="2402"/>
    <n v="798"/>
    <n v="806.03125"/>
    <n v="780"/>
    <n v="0.08"/>
    <n v="6.25"/>
    <n v="78.125"/>
    <n v="0"/>
    <n v="0.90625"/>
    <n v="0.75862068965517238"/>
    <n v="0.86363636363636365"/>
    <n v="0.51"/>
    <n v="0.59375"/>
    <n v="0.2"/>
    <n v="21.136363636363637"/>
    <n v="0.17"/>
    <n v="0.1875"/>
  </r>
  <r>
    <x v="0"/>
    <d v="2017-06-08T00:00:00"/>
    <x v="8"/>
    <x v="8"/>
    <x v="1"/>
    <x v="0"/>
    <n v="30"/>
    <n v="25994"/>
    <n v="6"/>
    <n v="28"/>
    <n v="20"/>
    <n v="10"/>
    <n v="3"/>
    <n v="1764"/>
    <n v="577"/>
    <n v="866.4666666666667"/>
    <n v="780"/>
    <n v="0.08"/>
    <n v="10"/>
    <n v="125"/>
    <n v="250"/>
    <n v="0.93333333333333335"/>
    <n v="0.7142857142857143"/>
    <n v="0.5"/>
    <n v="0.51"/>
    <n v="0.33333333333333331"/>
    <n v="0.2"/>
    <n v="19.5"/>
    <n v="0.17"/>
    <n v="0.2"/>
  </r>
  <r>
    <x v="0"/>
    <d v="2017-06-08T00:00:00"/>
    <x v="9"/>
    <x v="9"/>
    <x v="1"/>
    <x v="0"/>
    <n v="31"/>
    <n v="25647"/>
    <n v="8"/>
    <n v="28"/>
    <n v="17"/>
    <n v="7"/>
    <n v="3"/>
    <n v="1918"/>
    <n v="652"/>
    <n v="827.32258064516134"/>
    <n v="780"/>
    <n v="0.08"/>
    <n v="9.67741935483871"/>
    <n v="120.96774193548387"/>
    <n v="250"/>
    <n v="0.90322580645161288"/>
    <n v="0.6071428571428571"/>
    <n v="0.41176470588235292"/>
    <n v="0.51"/>
    <n v="0.22580645161290322"/>
    <n v="0.2"/>
    <n v="16.588235294117649"/>
    <n v="0.17"/>
    <n v="0.25806451612903225"/>
  </r>
  <r>
    <x v="0"/>
    <d v="2017-06-08T00:00:00"/>
    <x v="10"/>
    <x v="10"/>
    <x v="1"/>
    <x v="0"/>
    <n v="31"/>
    <n v="24408"/>
    <n v="7"/>
    <n v="28"/>
    <n v="22"/>
    <n v="15"/>
    <n v="4"/>
    <n v="1913"/>
    <n v="629"/>
    <n v="787.35483870967744"/>
    <n v="780"/>
    <n v="0.08"/>
    <n v="12.903225806451612"/>
    <n v="161.29032258064515"/>
    <n v="250"/>
    <n v="0.90322580645161288"/>
    <n v="0.7857142857142857"/>
    <n v="0.68181818181818177"/>
    <n v="0.51"/>
    <n v="0.4838709677419355"/>
    <n v="0.2"/>
    <n v="21.318181818181817"/>
    <n v="0.17"/>
    <n v="0.22580645161290322"/>
  </r>
  <r>
    <x v="0"/>
    <d v="2017-06-08T00:00:00"/>
    <x v="11"/>
    <x v="11"/>
    <x v="1"/>
    <x v="0"/>
    <n v="30"/>
    <n v="25295"/>
    <n v="7"/>
    <n v="27"/>
    <n v="20"/>
    <n v="9"/>
    <n v="3"/>
    <n v="1894"/>
    <n v="644"/>
    <n v="843.16666666666663"/>
    <n v="780"/>
    <n v="0.08"/>
    <n v="10"/>
    <n v="125"/>
    <n v="250"/>
    <n v="0.9"/>
    <n v="0.7407407407407407"/>
    <n v="0.45"/>
    <n v="0.51"/>
    <n v="0.3"/>
    <n v="0.2"/>
    <n v="19.55"/>
    <n v="0.17"/>
    <n v="0.23333333333333334"/>
  </r>
  <r>
    <x v="0"/>
    <d v="2017-06-08T00:00:00"/>
    <x v="12"/>
    <x v="12"/>
    <x v="1"/>
    <x v="0"/>
    <n v="29"/>
    <n v="25525"/>
    <n v="7"/>
    <n v="25"/>
    <n v="18"/>
    <n v="9"/>
    <n v="3"/>
    <n v="1992"/>
    <n v="649"/>
    <n v="880.17241379310349"/>
    <n v="780"/>
    <n v="0.08"/>
    <n v="10.344827586206897"/>
    <n v="129.31034482758622"/>
    <n v="250"/>
    <n v="0.86206896551724133"/>
    <n v="0.72"/>
    <n v="0.5"/>
    <n v="0.51"/>
    <n v="0.31034482758620691"/>
    <n v="0.2"/>
    <n v="17.5"/>
    <n v="0.17"/>
    <n v="0.2413793103448276"/>
  </r>
  <r>
    <x v="0"/>
    <d v="2017-06-08T00:00:00"/>
    <x v="13"/>
    <x v="13"/>
    <x v="1"/>
    <x v="0"/>
    <n v="32"/>
    <n v="25375"/>
    <n v="9"/>
    <n v="29"/>
    <n v="19"/>
    <n v="10"/>
    <n v="4"/>
    <n v="1939"/>
    <n v="611"/>
    <n v="792.96875"/>
    <n v="780"/>
    <n v="0.08"/>
    <n v="12.5"/>
    <n v="156.25"/>
    <n v="250"/>
    <n v="0.90625"/>
    <n v="0.65517241379310343"/>
    <n v="0.52631578947368418"/>
    <n v="0.51"/>
    <n v="0.3125"/>
    <n v="0.2"/>
    <n v="18.473684210526315"/>
    <n v="0.17"/>
    <n v="0.28125"/>
  </r>
  <r>
    <x v="0"/>
    <d v="2017-06-08T00:00:00"/>
    <x v="14"/>
    <x v="14"/>
    <x v="1"/>
    <x v="0"/>
    <n v="29"/>
    <n v="25598"/>
    <n v="8"/>
    <n v="26"/>
    <n v="18"/>
    <n v="10"/>
    <n v="3"/>
    <n v="2000"/>
    <n v="653"/>
    <n v="882.68965517241384"/>
    <n v="780"/>
    <n v="0.08"/>
    <n v="10.344827586206897"/>
    <n v="129.31034482758622"/>
    <n v="250"/>
    <n v="0.89655172413793105"/>
    <n v="0.69230769230769229"/>
    <n v="0.55555555555555558"/>
    <n v="0.51"/>
    <n v="0.34482758620689657"/>
    <n v="0.2"/>
    <n v="17.444444444444443"/>
    <n v="0.17"/>
    <n v="0.27586206896551724"/>
  </r>
  <r>
    <x v="0"/>
    <d v="2017-06-08T00:00:00"/>
    <x v="15"/>
    <x v="15"/>
    <x v="1"/>
    <x v="0"/>
    <n v="29"/>
    <n v="25457"/>
    <n v="6"/>
    <n v="27"/>
    <n v="21"/>
    <n v="11"/>
    <n v="3"/>
    <n v="1858"/>
    <n v="490"/>
    <n v="877.82758620689651"/>
    <n v="780"/>
    <n v="0.08"/>
    <n v="10.344827586206897"/>
    <n v="129.31034482758622"/>
    <n v="250"/>
    <n v="0.93103448275862066"/>
    <n v="0.77777777777777779"/>
    <n v="0.52380952380952384"/>
    <n v="0.51"/>
    <n v="0.37931034482758619"/>
    <n v="0.2"/>
    <n v="20.476190476190474"/>
    <n v="0.17"/>
    <n v="0.20689655172413793"/>
  </r>
  <r>
    <x v="0"/>
    <d v="2017-06-09T00:00:00"/>
    <x v="0"/>
    <x v="0"/>
    <x v="0"/>
    <x v="0"/>
    <n v="34"/>
    <n v="24067"/>
    <n v="5"/>
    <n v="32"/>
    <n v="24"/>
    <n v="18"/>
    <n v="2"/>
    <n v="2149"/>
    <n v="797"/>
    <n v="707.85294117647061"/>
    <n v="780"/>
    <n v="0.08"/>
    <n v="5.8823529411764701"/>
    <n v="73.52941176470587"/>
    <n v="0"/>
    <n v="0.94117647058823528"/>
    <n v="0.75"/>
    <n v="0.75"/>
    <n v="0.51"/>
    <n v="0.52941176470588236"/>
    <n v="0.2"/>
    <n v="23.25"/>
    <n v="0.17"/>
    <n v="0.14705882352941177"/>
  </r>
  <r>
    <x v="0"/>
    <d v="2017-06-09T00:00:00"/>
    <x v="1"/>
    <x v="1"/>
    <x v="0"/>
    <x v="0"/>
    <n v="32"/>
    <n v="25552"/>
    <n v="3"/>
    <n v="29"/>
    <n v="21"/>
    <n v="19"/>
    <n v="2"/>
    <n v="2347"/>
    <n v="783"/>
    <n v="798.5"/>
    <n v="780"/>
    <n v="0.08"/>
    <n v="6.25"/>
    <n v="78.125"/>
    <n v="0"/>
    <n v="0.90625"/>
    <n v="0.72413793103448276"/>
    <n v="0.90476190476190477"/>
    <n v="0.51"/>
    <n v="0.59375"/>
    <n v="0.2"/>
    <n v="20.095238095238095"/>
    <n v="0.17"/>
    <n v="9.375E-2"/>
  </r>
  <r>
    <x v="0"/>
    <d v="2017-06-09T00:00:00"/>
    <x v="2"/>
    <x v="2"/>
    <x v="0"/>
    <x v="0"/>
    <n v="36"/>
    <n v="25843"/>
    <n v="6"/>
    <n v="33"/>
    <n v="25"/>
    <n v="18"/>
    <n v="2"/>
    <n v="2319"/>
    <n v="784"/>
    <n v="717.86111111111109"/>
    <n v="780"/>
    <n v="0.08"/>
    <n v="5.5555555555555554"/>
    <n v="69.444444444444443"/>
    <n v="0"/>
    <n v="0.91666666666666663"/>
    <n v="0.75757575757575757"/>
    <n v="0.72"/>
    <n v="0.51"/>
    <n v="0.5"/>
    <n v="0.2"/>
    <n v="24.28"/>
    <n v="0.17"/>
    <n v="0.16666666666666666"/>
  </r>
  <r>
    <x v="0"/>
    <d v="2017-06-09T00:00:00"/>
    <x v="3"/>
    <x v="3"/>
    <x v="0"/>
    <x v="0"/>
    <n v="32"/>
    <n v="25796"/>
    <n v="4"/>
    <n v="29"/>
    <n v="25"/>
    <n v="18"/>
    <n v="2"/>
    <n v="2282"/>
    <n v="730"/>
    <n v="806.125"/>
    <n v="780"/>
    <n v="0.08"/>
    <n v="6.25"/>
    <n v="78.125"/>
    <n v="0"/>
    <n v="0.90625"/>
    <n v="0.86206896551724133"/>
    <n v="0.72"/>
    <n v="0.51"/>
    <n v="0.5625"/>
    <n v="0.2"/>
    <n v="24.28"/>
    <n v="0.17"/>
    <n v="0.125"/>
  </r>
  <r>
    <x v="0"/>
    <d v="2017-06-09T00:00:00"/>
    <x v="4"/>
    <x v="4"/>
    <x v="0"/>
    <x v="0"/>
    <n v="37"/>
    <n v="25009"/>
    <n v="6"/>
    <n v="33"/>
    <n v="28"/>
    <n v="20"/>
    <n v="2"/>
    <n v="2288"/>
    <n v="777"/>
    <n v="675.91891891891896"/>
    <n v="780"/>
    <n v="0.08"/>
    <n v="5.4054054054054053"/>
    <n v="67.567567567567565"/>
    <n v="0"/>
    <n v="0.89189189189189189"/>
    <n v="0.84848484848484851"/>
    <n v="0.7142857142857143"/>
    <n v="0.51"/>
    <n v="0.54054054054054057"/>
    <n v="0.2"/>
    <n v="27.285714285714285"/>
    <n v="0.17"/>
    <n v="0.16216216216216217"/>
  </r>
  <r>
    <x v="0"/>
    <d v="2017-06-09T00:00:00"/>
    <x v="5"/>
    <x v="5"/>
    <x v="0"/>
    <x v="0"/>
    <n v="36"/>
    <n v="24522"/>
    <n v="4"/>
    <n v="35"/>
    <n v="28"/>
    <n v="24"/>
    <n v="3"/>
    <n v="2312"/>
    <n v="736"/>
    <n v="681.16666666666663"/>
    <n v="780"/>
    <n v="0.08"/>
    <n v="8.3333333333333321"/>
    <n v="104.16666666666664"/>
    <n v="100"/>
    <n v="0.97222222222222221"/>
    <n v="0.8"/>
    <n v="0.8571428571428571"/>
    <n v="0.51"/>
    <n v="0.66666666666666663"/>
    <n v="0.2"/>
    <n v="27.142857142857142"/>
    <n v="0.17"/>
    <n v="0.1111111111111111"/>
  </r>
  <r>
    <x v="0"/>
    <d v="2017-06-09T00:00:00"/>
    <x v="6"/>
    <x v="6"/>
    <x v="0"/>
    <x v="0"/>
    <n v="32"/>
    <n v="24953"/>
    <n v="5"/>
    <n v="32"/>
    <n v="27"/>
    <n v="22"/>
    <n v="2"/>
    <n v="2402"/>
    <n v="798"/>
    <n v="779.78125"/>
    <n v="780"/>
    <n v="0.08"/>
    <n v="6.25"/>
    <n v="78.125"/>
    <n v="0"/>
    <n v="1"/>
    <n v="0.84375"/>
    <n v="0.81481481481481477"/>
    <n v="0.51"/>
    <n v="0.6875"/>
    <n v="0.2"/>
    <n v="26.185185185185187"/>
    <n v="0.17"/>
    <n v="0.15625"/>
  </r>
  <r>
    <x v="0"/>
    <d v="2017-06-09T00:00:00"/>
    <x v="7"/>
    <x v="7"/>
    <x v="0"/>
    <x v="0"/>
    <n v="36"/>
    <n v="25114"/>
    <n v="5"/>
    <n v="33"/>
    <n v="26"/>
    <n v="20"/>
    <n v="3"/>
    <n v="2134"/>
    <n v="707"/>
    <n v="697.61111111111109"/>
    <n v="780"/>
    <n v="0.08"/>
    <n v="8.3333333333333321"/>
    <n v="104.16666666666664"/>
    <n v="100"/>
    <n v="0.91666666666666663"/>
    <n v="0.78787878787878785"/>
    <n v="0.76923076923076927"/>
    <n v="0.51"/>
    <n v="0.55555555555555558"/>
    <n v="0.2"/>
    <n v="25.23076923076923"/>
    <n v="0.17"/>
    <n v="0.1388888888888889"/>
  </r>
  <r>
    <x v="0"/>
    <d v="2017-06-09T00:00:00"/>
    <x v="16"/>
    <x v="16"/>
    <x v="2"/>
    <x v="0"/>
    <n v="35"/>
    <n v="24060"/>
    <n v="8"/>
    <n v="30"/>
    <n v="22"/>
    <n v="14"/>
    <n v="4"/>
    <n v="2093"/>
    <n v="697"/>
    <n v="687.42857142857144"/>
    <n v="780"/>
    <n v="0.08"/>
    <n v="11.428571428571429"/>
    <n v="142.85714285714286"/>
    <n v="250"/>
    <n v="0.8571428571428571"/>
    <n v="0.73333333333333328"/>
    <n v="0.63636363636363635"/>
    <n v="0.51"/>
    <n v="0.4"/>
    <n v="0.2"/>
    <n v="21.363636363636363"/>
    <n v="0.17"/>
    <n v="0.22857142857142856"/>
  </r>
  <r>
    <x v="0"/>
    <d v="2017-06-09T00:00:00"/>
    <x v="17"/>
    <x v="17"/>
    <x v="2"/>
    <x v="0"/>
    <n v="36"/>
    <n v="25146"/>
    <n v="6"/>
    <n v="33"/>
    <n v="23"/>
    <n v="15"/>
    <n v="3"/>
    <n v="2135"/>
    <n v="697"/>
    <n v="698.5"/>
    <n v="780"/>
    <n v="0.08"/>
    <n v="8.3333333333333321"/>
    <n v="104.16666666666664"/>
    <n v="100"/>
    <n v="0.91666666666666663"/>
    <n v="0.69696969696969702"/>
    <n v="0.65217391304347827"/>
    <n v="0.51"/>
    <n v="0.41666666666666669"/>
    <n v="0.2"/>
    <n v="22.347826086956523"/>
    <n v="0.17"/>
    <n v="0.16666666666666666"/>
  </r>
  <r>
    <x v="0"/>
    <d v="2017-06-09T00:00:00"/>
    <x v="18"/>
    <x v="18"/>
    <x v="2"/>
    <x v="0"/>
    <n v="31"/>
    <n v="25656"/>
    <n v="6"/>
    <n v="31"/>
    <n v="21"/>
    <n v="13"/>
    <n v="2"/>
    <n v="2135"/>
    <n v="688"/>
    <n v="827.61290322580646"/>
    <n v="780"/>
    <n v="0.08"/>
    <n v="6.4516129032258061"/>
    <n v="80.645161290322577"/>
    <n v="0"/>
    <n v="1"/>
    <n v="0.67741935483870963"/>
    <n v="0.61904761904761907"/>
    <n v="0.51"/>
    <n v="0.41935483870967744"/>
    <n v="0.2"/>
    <n v="20.38095238095238"/>
    <n v="0.17"/>
    <n v="0.19354838709677419"/>
  </r>
  <r>
    <x v="0"/>
    <d v="2017-06-09T00:00:00"/>
    <x v="19"/>
    <x v="19"/>
    <x v="2"/>
    <x v="0"/>
    <n v="36"/>
    <n v="25151"/>
    <n v="8"/>
    <n v="34"/>
    <n v="28"/>
    <n v="20"/>
    <n v="3"/>
    <n v="2065"/>
    <n v="697"/>
    <n v="698.63888888888891"/>
    <n v="780"/>
    <n v="0.08"/>
    <n v="8.3333333333333321"/>
    <n v="104.16666666666664"/>
    <n v="100"/>
    <n v="0.94444444444444442"/>
    <n v="0.82352941176470584"/>
    <n v="0.7142857142857143"/>
    <n v="0.51"/>
    <n v="0.55555555555555558"/>
    <n v="0.2"/>
    <n v="27.285714285714285"/>
    <n v="0.17"/>
    <n v="0.22222222222222221"/>
  </r>
  <r>
    <x v="0"/>
    <d v="2017-06-09T00:00:00"/>
    <x v="20"/>
    <x v="20"/>
    <x v="2"/>
    <x v="0"/>
    <n v="34"/>
    <n v="24261"/>
    <n v="8"/>
    <n v="29"/>
    <n v="24"/>
    <n v="16"/>
    <n v="3"/>
    <n v="1978"/>
    <n v="701"/>
    <n v="713.55882352941171"/>
    <n v="780"/>
    <n v="0.08"/>
    <n v="8.8235294117647065"/>
    <n v="110.29411764705883"/>
    <n v="150"/>
    <n v="0.8529411764705882"/>
    <n v="0.82758620689655171"/>
    <n v="0.66666666666666663"/>
    <n v="0.51"/>
    <n v="0.47058823529411764"/>
    <n v="0.2"/>
    <n v="23.333333333333332"/>
    <n v="0.17"/>
    <n v="0.23529411764705882"/>
  </r>
  <r>
    <x v="0"/>
    <d v="2017-06-09T00:00:00"/>
    <x v="21"/>
    <x v="21"/>
    <x v="2"/>
    <x v="0"/>
    <n v="31"/>
    <n v="25906"/>
    <n v="6"/>
    <n v="27"/>
    <n v="20"/>
    <n v="15"/>
    <n v="3"/>
    <n v="1999"/>
    <n v="699"/>
    <n v="835.67741935483866"/>
    <n v="780"/>
    <n v="0.08"/>
    <n v="9.67741935483871"/>
    <n v="120.96774193548387"/>
    <n v="250"/>
    <n v="0.87096774193548387"/>
    <n v="0.7407407407407407"/>
    <n v="0.75"/>
    <n v="0.51"/>
    <n v="0.4838709677419355"/>
    <n v="0.2"/>
    <n v="19.25"/>
    <n v="0.17"/>
    <n v="0.19354838709677419"/>
  </r>
  <r>
    <x v="0"/>
    <d v="2017-06-09T00:00:00"/>
    <x v="22"/>
    <x v="22"/>
    <x v="2"/>
    <x v="0"/>
    <n v="35"/>
    <n v="25156"/>
    <n v="7"/>
    <n v="33"/>
    <n v="28"/>
    <n v="19"/>
    <n v="3"/>
    <n v="1969"/>
    <n v="680"/>
    <n v="718.74285714285713"/>
    <n v="780"/>
    <n v="0.08"/>
    <n v="8.5714285714285712"/>
    <n v="107.14285714285714"/>
    <n v="100"/>
    <n v="0.94285714285714284"/>
    <n v="0.84848484848484851"/>
    <n v="0.6785714285714286"/>
    <n v="0.51"/>
    <n v="0.54285714285714282"/>
    <n v="0.2"/>
    <n v="27.321428571428573"/>
    <n v="0.17"/>
    <n v="0.2"/>
  </r>
  <r>
    <x v="0"/>
    <d v="2017-06-10T00:00:00"/>
    <x v="16"/>
    <x v="16"/>
    <x v="2"/>
    <x v="0"/>
    <n v="31"/>
    <n v="25693"/>
    <n v="7"/>
    <n v="30"/>
    <n v="21"/>
    <n v="13"/>
    <n v="2"/>
    <n v="2093"/>
    <n v="697"/>
    <n v="828.80645161290317"/>
    <n v="780"/>
    <n v="0.08"/>
    <n v="6.4516129032258061"/>
    <n v="80.645161290322577"/>
    <n v="0"/>
    <n v="0.967741935483871"/>
    <n v="0.7"/>
    <n v="0.61904761904761907"/>
    <n v="0.51"/>
    <n v="0.41935483870967744"/>
    <n v="0.2"/>
    <n v="20.38095238095238"/>
    <n v="0.17"/>
    <n v="0.22580645161290322"/>
  </r>
  <r>
    <x v="0"/>
    <d v="2017-06-10T00:00:00"/>
    <x v="17"/>
    <x v="17"/>
    <x v="2"/>
    <x v="0"/>
    <n v="33"/>
    <n v="24827"/>
    <n v="8"/>
    <n v="28"/>
    <n v="20"/>
    <n v="16"/>
    <n v="3"/>
    <n v="2135"/>
    <n v="697"/>
    <n v="752.33333333333337"/>
    <n v="780"/>
    <n v="0.08"/>
    <n v="9.0909090909090917"/>
    <n v="113.63636363636364"/>
    <n v="150"/>
    <n v="0.84848484848484851"/>
    <n v="0.7142857142857143"/>
    <n v="0.8"/>
    <n v="0.51"/>
    <n v="0.48484848484848486"/>
    <n v="0.2"/>
    <n v="19.2"/>
    <n v="0.17"/>
    <n v="0.24242424242424243"/>
  </r>
  <r>
    <x v="0"/>
    <d v="2017-06-10T00:00:00"/>
    <x v="18"/>
    <x v="18"/>
    <x v="2"/>
    <x v="0"/>
    <n v="31"/>
    <n v="24715"/>
    <n v="6"/>
    <n v="28"/>
    <n v="22"/>
    <n v="14"/>
    <n v="3"/>
    <n v="2135"/>
    <n v="688"/>
    <n v="797.25806451612902"/>
    <n v="780"/>
    <n v="0.08"/>
    <n v="9.67741935483871"/>
    <n v="120.96774193548387"/>
    <n v="250"/>
    <n v="0.90322580645161288"/>
    <n v="0.7857142857142857"/>
    <n v="0.63636363636363635"/>
    <n v="0.51"/>
    <n v="0.45161290322580644"/>
    <n v="0.2"/>
    <n v="21.363636363636363"/>
    <n v="0.17"/>
    <n v="0.19354838709677419"/>
  </r>
  <r>
    <x v="0"/>
    <d v="2017-06-10T00:00:00"/>
    <x v="19"/>
    <x v="19"/>
    <x v="2"/>
    <x v="0"/>
    <n v="35"/>
    <n v="24305"/>
    <n v="7"/>
    <n v="34"/>
    <n v="29"/>
    <n v="22"/>
    <n v="4"/>
    <n v="2065"/>
    <n v="697"/>
    <n v="694.42857142857144"/>
    <n v="780"/>
    <n v="0.08"/>
    <n v="11.428571428571429"/>
    <n v="142.85714285714286"/>
    <n v="250"/>
    <n v="0.97142857142857142"/>
    <n v="0.8529411764705882"/>
    <n v="0.75862068965517238"/>
    <n v="0.51"/>
    <n v="0.62857142857142856"/>
    <n v="0.2"/>
    <n v="28.241379310344829"/>
    <n v="0.17"/>
    <n v="0.2"/>
  </r>
  <r>
    <x v="0"/>
    <d v="2017-06-10T00:00:00"/>
    <x v="20"/>
    <x v="20"/>
    <x v="2"/>
    <x v="0"/>
    <n v="34"/>
    <n v="24749"/>
    <n v="5"/>
    <n v="29"/>
    <n v="23"/>
    <n v="17"/>
    <n v="2"/>
    <n v="1978"/>
    <n v="701"/>
    <n v="727.91176470588232"/>
    <n v="780"/>
    <n v="0.08"/>
    <n v="5.8823529411764701"/>
    <n v="73.52941176470587"/>
    <n v="0"/>
    <n v="0.8529411764705882"/>
    <n v="0.7931034482758621"/>
    <n v="0.73913043478260865"/>
    <n v="0.51"/>
    <n v="0.5"/>
    <n v="0.2"/>
    <n v="22.260869565217391"/>
    <n v="0.17"/>
    <n v="0.14705882352941177"/>
  </r>
  <r>
    <x v="0"/>
    <d v="2017-06-10T00:00:00"/>
    <x v="21"/>
    <x v="21"/>
    <x v="2"/>
    <x v="0"/>
    <n v="33"/>
    <n v="24722"/>
    <n v="8"/>
    <n v="28"/>
    <n v="22"/>
    <n v="16"/>
    <n v="3"/>
    <n v="1999"/>
    <n v="699"/>
    <n v="749.15151515151513"/>
    <n v="780"/>
    <n v="0.08"/>
    <n v="9.0909090909090917"/>
    <n v="113.63636363636364"/>
    <n v="150"/>
    <n v="0.84848484848484851"/>
    <n v="0.7857142857142857"/>
    <n v="0.72727272727272729"/>
    <n v="0.51"/>
    <n v="0.48484848484848486"/>
    <n v="0.2"/>
    <n v="21.272727272727273"/>
    <n v="0.17"/>
    <n v="0.24242424242424243"/>
  </r>
  <r>
    <x v="0"/>
    <d v="2017-06-10T00:00:00"/>
    <x v="22"/>
    <x v="22"/>
    <x v="2"/>
    <x v="0"/>
    <n v="33"/>
    <n v="25032"/>
    <n v="8"/>
    <n v="33"/>
    <n v="26"/>
    <n v="16"/>
    <n v="3"/>
    <n v="1969"/>
    <n v="680"/>
    <n v="758.5454545454545"/>
    <n v="780"/>
    <n v="0.08"/>
    <n v="9.0909090909090917"/>
    <n v="113.63636363636364"/>
    <n v="150"/>
    <n v="1"/>
    <n v="0.78787878787878785"/>
    <n v="0.61538461538461542"/>
    <n v="0.51"/>
    <n v="0.48484848484848486"/>
    <n v="0.2"/>
    <n v="25.384615384615383"/>
    <n v="0.17"/>
    <n v="0.24242424242424243"/>
  </r>
  <r>
    <x v="0"/>
    <d v="2017-06-10T00:00:00"/>
    <x v="23"/>
    <x v="23"/>
    <x v="2"/>
    <x v="0"/>
    <n v="30"/>
    <n v="24653"/>
    <n v="7"/>
    <n v="26"/>
    <n v="20"/>
    <n v="16"/>
    <n v="3"/>
    <n v="1507"/>
    <n v="615"/>
    <n v="821.76666666666665"/>
    <n v="780"/>
    <n v="0.08"/>
    <n v="10"/>
    <n v="125"/>
    <n v="250"/>
    <n v="0.8666666666666667"/>
    <n v="0.76923076923076927"/>
    <n v="0.8"/>
    <n v="0.51"/>
    <n v="0.53333333333333333"/>
    <n v="0.2"/>
    <n v="19.2"/>
    <n v="0.17"/>
    <n v="0.23333333333333334"/>
  </r>
  <r>
    <x v="0"/>
    <d v="2017-06-10T00:00:00"/>
    <x v="8"/>
    <x v="8"/>
    <x v="1"/>
    <x v="0"/>
    <n v="29"/>
    <n v="24115"/>
    <n v="6"/>
    <n v="26"/>
    <n v="21"/>
    <n v="12"/>
    <n v="3"/>
    <n v="1764"/>
    <n v="577"/>
    <n v="831.55172413793105"/>
    <n v="780"/>
    <n v="0.08"/>
    <n v="10.344827586206897"/>
    <n v="129.31034482758622"/>
    <n v="250"/>
    <n v="0.89655172413793105"/>
    <n v="0.80769230769230771"/>
    <n v="0.5714285714285714"/>
    <n v="0.51"/>
    <n v="0.41379310344827586"/>
    <n v="0.2"/>
    <n v="20.428571428571427"/>
    <n v="0.17"/>
    <n v="0.20689655172413793"/>
  </r>
  <r>
    <x v="0"/>
    <d v="2017-06-10T00:00:00"/>
    <x v="9"/>
    <x v="9"/>
    <x v="1"/>
    <x v="0"/>
    <n v="32"/>
    <n v="25632"/>
    <n v="8"/>
    <n v="30"/>
    <n v="22"/>
    <n v="12"/>
    <n v="3"/>
    <n v="1918"/>
    <n v="652"/>
    <n v="801"/>
    <n v="780"/>
    <n v="0.08"/>
    <n v="9.375"/>
    <n v="117.1875"/>
    <n v="150"/>
    <n v="0.9375"/>
    <n v="0.73333333333333328"/>
    <n v="0.54545454545454541"/>
    <n v="0.51"/>
    <n v="0.375"/>
    <n v="0.2"/>
    <n v="21.454545454545453"/>
    <n v="0.17"/>
    <n v="0.25"/>
  </r>
  <r>
    <x v="0"/>
    <d v="2017-06-10T00:00:00"/>
    <x v="10"/>
    <x v="10"/>
    <x v="1"/>
    <x v="0"/>
    <n v="32"/>
    <n v="25800"/>
    <n v="10"/>
    <n v="28"/>
    <n v="21"/>
    <n v="10"/>
    <n v="4"/>
    <n v="1913"/>
    <n v="629"/>
    <n v="806.25"/>
    <n v="780"/>
    <n v="0.08"/>
    <n v="12.5"/>
    <n v="156.25"/>
    <n v="250"/>
    <n v="0.875"/>
    <n v="0.75"/>
    <n v="0.47619047619047616"/>
    <n v="0.51"/>
    <n v="0.3125"/>
    <n v="0.2"/>
    <n v="20.523809523809526"/>
    <n v="0.17"/>
    <n v="0.3125"/>
  </r>
  <r>
    <x v="0"/>
    <d v="2017-06-10T00:00:00"/>
    <x v="11"/>
    <x v="11"/>
    <x v="1"/>
    <x v="0"/>
    <n v="30"/>
    <n v="25484"/>
    <n v="6"/>
    <n v="28"/>
    <n v="18"/>
    <n v="8"/>
    <n v="3"/>
    <n v="1894"/>
    <n v="644"/>
    <n v="849.4666666666667"/>
    <n v="780"/>
    <n v="0.08"/>
    <n v="10"/>
    <n v="125"/>
    <n v="250"/>
    <n v="0.93333333333333335"/>
    <n v="0.6428571428571429"/>
    <n v="0.44444444444444442"/>
    <n v="0.51"/>
    <n v="0.26666666666666666"/>
    <n v="0.2"/>
    <n v="17.555555555555557"/>
    <n v="0.17"/>
    <n v="0.2"/>
  </r>
  <r>
    <x v="0"/>
    <d v="2017-06-10T00:00:00"/>
    <x v="12"/>
    <x v="12"/>
    <x v="1"/>
    <x v="0"/>
    <n v="33"/>
    <n v="24368"/>
    <n v="7"/>
    <n v="30"/>
    <n v="18"/>
    <n v="9"/>
    <n v="3"/>
    <n v="1992"/>
    <n v="649"/>
    <n v="738.42424242424238"/>
    <n v="780"/>
    <n v="0.08"/>
    <n v="9.0909090909090917"/>
    <n v="113.63636363636364"/>
    <n v="150"/>
    <n v="0.90909090909090906"/>
    <n v="0.6"/>
    <n v="0.5"/>
    <n v="0.51"/>
    <n v="0.27272727272727271"/>
    <n v="0.2"/>
    <n v="17.5"/>
    <n v="0.17"/>
    <n v="0.21212121212121213"/>
  </r>
  <r>
    <x v="0"/>
    <d v="2017-06-10T00:00:00"/>
    <x v="14"/>
    <x v="14"/>
    <x v="1"/>
    <x v="0"/>
    <n v="32"/>
    <n v="25754"/>
    <n v="7"/>
    <n v="28"/>
    <n v="22"/>
    <n v="9"/>
    <n v="4"/>
    <n v="2000"/>
    <n v="653"/>
    <n v="804.8125"/>
    <n v="780"/>
    <n v="0.08"/>
    <n v="12.5"/>
    <n v="156.25"/>
    <n v="250"/>
    <n v="0.875"/>
    <n v="0.7857142857142857"/>
    <n v="0.40909090909090912"/>
    <n v="0.51"/>
    <n v="0.28125"/>
    <n v="0.2"/>
    <n v="21.59090909090909"/>
    <n v="0.17"/>
    <n v="0.21875"/>
  </r>
  <r>
    <x v="0"/>
    <d v="2017-06-10T00:00:00"/>
    <x v="15"/>
    <x v="15"/>
    <x v="1"/>
    <x v="0"/>
    <n v="30"/>
    <n v="25963"/>
    <n v="8"/>
    <n v="26"/>
    <n v="18"/>
    <n v="7"/>
    <n v="4"/>
    <n v="1858"/>
    <n v="490"/>
    <n v="865.43333333333328"/>
    <n v="780"/>
    <n v="0.08"/>
    <n v="13.333333333333334"/>
    <n v="166.66666666666666"/>
    <n v="250"/>
    <n v="0.8666666666666667"/>
    <n v="0.69230769230769229"/>
    <n v="0.3888888888888889"/>
    <n v="0.51"/>
    <n v="0.23333333333333334"/>
    <n v="0.2"/>
    <n v="17.611111111111111"/>
    <n v="0.17"/>
    <n v="0.26666666666666666"/>
  </r>
  <r>
    <x v="0"/>
    <d v="2017-06-11T00:00:00"/>
    <x v="0"/>
    <x v="0"/>
    <x v="0"/>
    <x v="0"/>
    <n v="34"/>
    <n v="25112"/>
    <n v="6"/>
    <n v="32"/>
    <n v="27"/>
    <n v="20"/>
    <n v="2"/>
    <n v="2149"/>
    <n v="797"/>
    <n v="738.58823529411768"/>
    <n v="780"/>
    <n v="0.08"/>
    <n v="5.8823529411764701"/>
    <n v="73.52941176470587"/>
    <n v="0"/>
    <n v="0.94117647058823528"/>
    <n v="0.84375"/>
    <n v="0.7407407407407407"/>
    <n v="0.51"/>
    <n v="0.58823529411764708"/>
    <n v="0.2"/>
    <n v="26.25925925925926"/>
    <n v="0.17"/>
    <n v="0.17647058823529413"/>
  </r>
  <r>
    <x v="0"/>
    <d v="2017-06-11T00:00:00"/>
    <x v="1"/>
    <x v="1"/>
    <x v="0"/>
    <x v="0"/>
    <n v="39"/>
    <n v="25873"/>
    <n v="8"/>
    <n v="36"/>
    <n v="26"/>
    <n v="20"/>
    <n v="2"/>
    <n v="2347"/>
    <n v="783"/>
    <n v="663.41025641025647"/>
    <n v="780"/>
    <n v="0.08"/>
    <n v="5.1282051282051277"/>
    <n v="64.102564102564102"/>
    <n v="0"/>
    <n v="0.92307692307692313"/>
    <n v="0.72222222222222221"/>
    <n v="0.76923076923076927"/>
    <n v="0.51"/>
    <n v="0.51282051282051277"/>
    <n v="0.2"/>
    <n v="25.23076923076923"/>
    <n v="0.17"/>
    <n v="0.20512820512820512"/>
  </r>
  <r>
    <x v="0"/>
    <d v="2017-06-11T00:00:00"/>
    <x v="2"/>
    <x v="2"/>
    <x v="0"/>
    <x v="0"/>
    <n v="33"/>
    <n v="25916"/>
    <n v="6"/>
    <n v="33"/>
    <n v="28"/>
    <n v="22"/>
    <n v="2"/>
    <n v="2319"/>
    <n v="784"/>
    <n v="785.33333333333337"/>
    <n v="780"/>
    <n v="0.08"/>
    <n v="6.0606060606060606"/>
    <n v="75.757575757575751"/>
    <n v="0"/>
    <n v="1"/>
    <n v="0.84848484848484851"/>
    <n v="0.7857142857142857"/>
    <n v="0.51"/>
    <n v="0.66666666666666663"/>
    <n v="0.2"/>
    <n v="27.214285714285715"/>
    <n v="0.17"/>
    <n v="0.18181818181818182"/>
  </r>
  <r>
    <x v="0"/>
    <d v="2017-06-11T00:00:00"/>
    <x v="3"/>
    <x v="3"/>
    <x v="0"/>
    <x v="0"/>
    <n v="36"/>
    <n v="24940"/>
    <n v="5"/>
    <n v="32"/>
    <n v="26"/>
    <n v="23"/>
    <n v="2"/>
    <n v="2282"/>
    <n v="730"/>
    <n v="692.77777777777783"/>
    <n v="780"/>
    <n v="0.08"/>
    <n v="5.5555555555555554"/>
    <n v="69.444444444444443"/>
    <n v="0"/>
    <n v="0.88888888888888884"/>
    <n v="0.8125"/>
    <n v="0.88461538461538458"/>
    <n v="0.51"/>
    <n v="0.63888888888888884"/>
    <n v="0.2"/>
    <n v="25.115384615384617"/>
    <n v="0.17"/>
    <n v="0.1388888888888889"/>
  </r>
  <r>
    <x v="0"/>
    <d v="2017-06-11T00:00:00"/>
    <x v="4"/>
    <x v="4"/>
    <x v="0"/>
    <x v="0"/>
    <n v="36"/>
    <n v="25677"/>
    <n v="4"/>
    <n v="34"/>
    <n v="24"/>
    <n v="20"/>
    <n v="3"/>
    <n v="2288"/>
    <n v="777"/>
    <n v="713.25"/>
    <n v="780"/>
    <n v="0.08"/>
    <n v="8.3333333333333321"/>
    <n v="104.16666666666664"/>
    <n v="100"/>
    <n v="0.94444444444444442"/>
    <n v="0.70588235294117652"/>
    <n v="0.83333333333333337"/>
    <n v="0.51"/>
    <n v="0.55555555555555558"/>
    <n v="0.2"/>
    <n v="23.166666666666668"/>
    <n v="0.17"/>
    <n v="0.1111111111111111"/>
  </r>
  <r>
    <x v="0"/>
    <d v="2017-06-11T00:00:00"/>
    <x v="6"/>
    <x v="6"/>
    <x v="0"/>
    <x v="0"/>
    <n v="37"/>
    <n v="25124"/>
    <n v="6"/>
    <n v="34"/>
    <n v="24"/>
    <n v="21"/>
    <n v="2"/>
    <n v="2402"/>
    <n v="798"/>
    <n v="679.02702702702697"/>
    <n v="780"/>
    <n v="0.08"/>
    <n v="5.4054054054054053"/>
    <n v="67.567567567567565"/>
    <n v="0"/>
    <n v="0.91891891891891897"/>
    <n v="0.70588235294117652"/>
    <n v="0.875"/>
    <n v="0.51"/>
    <n v="0.56756756756756754"/>
    <n v="0.2"/>
    <n v="23.125"/>
    <n v="0.17"/>
    <n v="0.16216216216216217"/>
  </r>
  <r>
    <x v="0"/>
    <d v="2017-06-11T00:00:00"/>
    <x v="7"/>
    <x v="7"/>
    <x v="0"/>
    <x v="0"/>
    <n v="32"/>
    <n v="24518"/>
    <n v="5"/>
    <n v="29"/>
    <n v="21"/>
    <n v="18"/>
    <n v="2"/>
    <n v="2134"/>
    <n v="707"/>
    <n v="766.1875"/>
    <n v="780"/>
    <n v="0.08"/>
    <n v="6.25"/>
    <n v="78.125"/>
    <n v="0"/>
    <n v="0.90625"/>
    <n v="0.72413793103448276"/>
    <n v="0.8571428571428571"/>
    <n v="0.51"/>
    <n v="0.5625"/>
    <n v="0.2"/>
    <n v="20.142857142857142"/>
    <n v="0.17"/>
    <n v="0.15625"/>
  </r>
  <r>
    <x v="0"/>
    <d v="2017-06-12T00:00:00"/>
    <x v="0"/>
    <x v="0"/>
    <x v="0"/>
    <x v="0"/>
    <n v="37"/>
    <n v="24054"/>
    <n v="5"/>
    <n v="34"/>
    <n v="26"/>
    <n v="20"/>
    <n v="3"/>
    <n v="2149"/>
    <n v="797"/>
    <n v="650.10810810810813"/>
    <n v="780"/>
    <n v="0.08"/>
    <n v="8.1081081081081088"/>
    <n v="101.35135135135135"/>
    <n v="100"/>
    <n v="0.91891891891891897"/>
    <n v="0.76470588235294112"/>
    <n v="0.76923076923076927"/>
    <n v="0.51"/>
    <n v="0.54054054054054057"/>
    <n v="0.2"/>
    <n v="25.23076923076923"/>
    <n v="0.17"/>
    <n v="0.13513513513513514"/>
  </r>
  <r>
    <x v="0"/>
    <d v="2017-06-12T00:00:00"/>
    <x v="1"/>
    <x v="1"/>
    <x v="0"/>
    <x v="0"/>
    <n v="35"/>
    <n v="24333"/>
    <n v="5"/>
    <n v="35"/>
    <n v="27"/>
    <n v="23"/>
    <n v="2"/>
    <n v="2347"/>
    <n v="783"/>
    <n v="695.2285714285714"/>
    <n v="780"/>
    <n v="0.08"/>
    <n v="5.7142857142857144"/>
    <n v="71.428571428571431"/>
    <n v="0"/>
    <n v="1"/>
    <n v="0.77142857142857146"/>
    <n v="0.85185185185185186"/>
    <n v="0.51"/>
    <n v="0.65714285714285714"/>
    <n v="0.2"/>
    <n v="26.148148148148149"/>
    <n v="0.17"/>
    <n v="0.14285714285714285"/>
  </r>
  <r>
    <x v="0"/>
    <d v="2017-06-12T00:00:00"/>
    <x v="2"/>
    <x v="2"/>
    <x v="0"/>
    <x v="0"/>
    <n v="32"/>
    <n v="25052"/>
    <n v="4"/>
    <n v="29"/>
    <n v="25"/>
    <n v="20"/>
    <n v="2"/>
    <n v="2319"/>
    <n v="784"/>
    <n v="782.875"/>
    <n v="780"/>
    <n v="0.08"/>
    <n v="6.25"/>
    <n v="78.125"/>
    <n v="0"/>
    <n v="0.90625"/>
    <n v="0.86206896551724133"/>
    <n v="0.8"/>
    <n v="0.51"/>
    <n v="0.625"/>
    <n v="0.2"/>
    <n v="24.2"/>
    <n v="0.17"/>
    <n v="0.125"/>
  </r>
  <r>
    <x v="0"/>
    <d v="2017-06-12T00:00:00"/>
    <x v="3"/>
    <x v="3"/>
    <x v="0"/>
    <x v="0"/>
    <n v="35"/>
    <n v="25789"/>
    <n v="6"/>
    <n v="32"/>
    <n v="26"/>
    <n v="23"/>
    <n v="2"/>
    <n v="2282"/>
    <n v="730"/>
    <n v="736.82857142857142"/>
    <n v="780"/>
    <n v="0.08"/>
    <n v="5.7142857142857144"/>
    <n v="71.428571428571431"/>
    <n v="0"/>
    <n v="0.91428571428571426"/>
    <n v="0.8125"/>
    <n v="0.88461538461538458"/>
    <n v="0.51"/>
    <n v="0.65714285714285714"/>
    <n v="0.2"/>
    <n v="25.115384615384617"/>
    <n v="0.17"/>
    <n v="0.17142857142857143"/>
  </r>
  <r>
    <x v="0"/>
    <d v="2017-06-12T00:00:00"/>
    <x v="4"/>
    <x v="4"/>
    <x v="0"/>
    <x v="0"/>
    <n v="36"/>
    <n v="24254"/>
    <n v="5"/>
    <n v="33"/>
    <n v="28"/>
    <n v="20"/>
    <n v="3"/>
    <n v="2288"/>
    <n v="777"/>
    <n v="673.72222222222217"/>
    <n v="780"/>
    <n v="0.08"/>
    <n v="8.3333333333333321"/>
    <n v="104.16666666666664"/>
    <n v="100"/>
    <n v="0.91666666666666663"/>
    <n v="0.84848484848484851"/>
    <n v="0.7142857142857143"/>
    <n v="0.51"/>
    <n v="0.55555555555555558"/>
    <n v="0.2"/>
    <n v="27.285714285714285"/>
    <n v="0.17"/>
    <n v="0.1388888888888889"/>
  </r>
  <r>
    <x v="0"/>
    <d v="2017-06-12T00:00:00"/>
    <x v="5"/>
    <x v="5"/>
    <x v="0"/>
    <x v="0"/>
    <n v="35"/>
    <n v="25640"/>
    <n v="7"/>
    <n v="34"/>
    <n v="26"/>
    <n v="21"/>
    <n v="2"/>
    <n v="2312"/>
    <n v="736"/>
    <n v="732.57142857142856"/>
    <n v="780"/>
    <n v="0.08"/>
    <n v="5.7142857142857144"/>
    <n v="71.428571428571431"/>
    <n v="0"/>
    <n v="0.97142857142857142"/>
    <n v="0.76470588235294112"/>
    <n v="0.80769230769230771"/>
    <n v="0.51"/>
    <n v="0.6"/>
    <n v="0.2"/>
    <n v="25.192307692307693"/>
    <n v="0.17"/>
    <n v="0.2"/>
  </r>
  <r>
    <x v="0"/>
    <d v="2017-06-12T00:00:00"/>
    <x v="6"/>
    <x v="6"/>
    <x v="0"/>
    <x v="0"/>
    <n v="39"/>
    <n v="25616"/>
    <n v="6"/>
    <n v="39"/>
    <n v="34"/>
    <n v="30"/>
    <n v="2"/>
    <n v="2402"/>
    <n v="798"/>
    <n v="656.82051282051282"/>
    <n v="780"/>
    <n v="0.08"/>
    <n v="5.1282051282051277"/>
    <n v="64.102564102564102"/>
    <n v="0"/>
    <n v="1"/>
    <n v="0.87179487179487181"/>
    <n v="0.88235294117647056"/>
    <n v="0.51"/>
    <n v="0.76923076923076927"/>
    <n v="0.2"/>
    <n v="33.117647058823529"/>
    <n v="0.17"/>
    <n v="0.15384615384615385"/>
  </r>
  <r>
    <x v="0"/>
    <d v="2017-06-12T00:00:00"/>
    <x v="7"/>
    <x v="7"/>
    <x v="0"/>
    <x v="0"/>
    <n v="39"/>
    <n v="25628"/>
    <n v="7"/>
    <n v="37"/>
    <n v="29"/>
    <n v="26"/>
    <n v="2"/>
    <n v="2134"/>
    <n v="707"/>
    <n v="657.12820512820508"/>
    <n v="780"/>
    <n v="0.08"/>
    <n v="5.1282051282051277"/>
    <n v="64.102564102564102"/>
    <n v="0"/>
    <n v="0.94871794871794868"/>
    <n v="0.78378378378378377"/>
    <n v="0.89655172413793105"/>
    <n v="0.51"/>
    <n v="0.66666666666666663"/>
    <n v="0.2"/>
    <n v="28.103448275862068"/>
    <n v="0.17"/>
    <n v="0.17948717948717949"/>
  </r>
  <r>
    <x v="0"/>
    <d v="2017-06-12T00:00:00"/>
    <x v="16"/>
    <x v="16"/>
    <x v="2"/>
    <x v="0"/>
    <n v="33"/>
    <n v="25101"/>
    <n v="5"/>
    <n v="32"/>
    <n v="21"/>
    <n v="13"/>
    <n v="3"/>
    <n v="2093"/>
    <n v="697"/>
    <n v="760.63636363636363"/>
    <n v="780"/>
    <n v="0.08"/>
    <n v="9.0909090909090917"/>
    <n v="113.63636363636364"/>
    <n v="150"/>
    <n v="0.96969696969696972"/>
    <n v="0.65625"/>
    <n v="0.61904761904761907"/>
    <n v="0.51"/>
    <n v="0.39393939393939392"/>
    <n v="0.2"/>
    <n v="20.38095238095238"/>
    <n v="0.17"/>
    <n v="0.15151515151515152"/>
  </r>
  <r>
    <x v="0"/>
    <d v="2017-06-12T00:00:00"/>
    <x v="17"/>
    <x v="17"/>
    <x v="2"/>
    <x v="0"/>
    <n v="36"/>
    <n v="24764"/>
    <n v="7"/>
    <n v="34"/>
    <n v="22"/>
    <n v="17"/>
    <n v="3"/>
    <n v="2135"/>
    <n v="697"/>
    <n v="687.88888888888891"/>
    <n v="780"/>
    <n v="0.08"/>
    <n v="8.3333333333333321"/>
    <n v="104.16666666666664"/>
    <n v="100"/>
    <n v="0.94444444444444442"/>
    <n v="0.6470588235294118"/>
    <n v="0.77272727272727271"/>
    <n v="0.51"/>
    <n v="0.47222222222222221"/>
    <n v="0.2"/>
    <n v="21.227272727272727"/>
    <n v="0.17"/>
    <n v="0.19444444444444445"/>
  </r>
  <r>
    <x v="0"/>
    <d v="2017-06-12T00:00:00"/>
    <x v="18"/>
    <x v="18"/>
    <x v="2"/>
    <x v="0"/>
    <n v="31"/>
    <n v="25423"/>
    <n v="5"/>
    <n v="30"/>
    <n v="24"/>
    <n v="15"/>
    <n v="2"/>
    <n v="2135"/>
    <n v="688"/>
    <n v="820.09677419354841"/>
    <n v="780"/>
    <n v="0.08"/>
    <n v="6.4516129032258061"/>
    <n v="80.645161290322577"/>
    <n v="0"/>
    <n v="0.967741935483871"/>
    <n v="0.8"/>
    <n v="0.625"/>
    <n v="0.51"/>
    <n v="0.4838709677419355"/>
    <n v="0.2"/>
    <n v="23.375"/>
    <n v="0.17"/>
    <n v="0.16129032258064516"/>
  </r>
  <r>
    <x v="0"/>
    <d v="2017-06-12T00:00:00"/>
    <x v="19"/>
    <x v="19"/>
    <x v="2"/>
    <x v="0"/>
    <n v="33"/>
    <n v="24978"/>
    <n v="8"/>
    <n v="28"/>
    <n v="22"/>
    <n v="14"/>
    <n v="3"/>
    <n v="2065"/>
    <n v="697"/>
    <n v="756.90909090909088"/>
    <n v="780"/>
    <n v="0.08"/>
    <n v="9.0909090909090917"/>
    <n v="113.63636363636364"/>
    <n v="150"/>
    <n v="0.84848484848484851"/>
    <n v="0.7857142857142857"/>
    <n v="0.63636363636363635"/>
    <n v="0.51"/>
    <n v="0.42424242424242425"/>
    <n v="0.2"/>
    <n v="21.363636363636363"/>
    <n v="0.17"/>
    <n v="0.24242424242424243"/>
  </r>
  <r>
    <x v="0"/>
    <d v="2017-06-12T00:00:00"/>
    <x v="20"/>
    <x v="20"/>
    <x v="2"/>
    <x v="0"/>
    <n v="30"/>
    <n v="24600"/>
    <n v="5"/>
    <n v="26"/>
    <n v="19"/>
    <n v="12"/>
    <n v="2"/>
    <n v="1978"/>
    <n v="701"/>
    <n v="820"/>
    <n v="780"/>
    <n v="0.08"/>
    <n v="6.666666666666667"/>
    <n v="83.333333333333329"/>
    <n v="0"/>
    <n v="0.8666666666666667"/>
    <n v="0.73076923076923073"/>
    <n v="0.63157894736842102"/>
    <n v="0.51"/>
    <n v="0.4"/>
    <n v="0.2"/>
    <n v="18.368421052631579"/>
    <n v="0.17"/>
    <n v="0.16666666666666666"/>
  </r>
  <r>
    <x v="0"/>
    <d v="2017-06-12T00:00:00"/>
    <x v="21"/>
    <x v="21"/>
    <x v="2"/>
    <x v="0"/>
    <n v="30"/>
    <n v="24351"/>
    <n v="7"/>
    <n v="26"/>
    <n v="21"/>
    <n v="17"/>
    <n v="2"/>
    <n v="1999"/>
    <n v="699"/>
    <n v="811.7"/>
    <n v="780"/>
    <n v="0.08"/>
    <n v="6.666666666666667"/>
    <n v="83.333333333333329"/>
    <n v="0"/>
    <n v="0.8666666666666667"/>
    <n v="0.80769230769230771"/>
    <n v="0.80952380952380953"/>
    <n v="0.51"/>
    <n v="0.56666666666666665"/>
    <n v="0.2"/>
    <n v="20.19047619047619"/>
    <n v="0.17"/>
    <n v="0.23333333333333334"/>
  </r>
  <r>
    <x v="0"/>
    <d v="2017-06-12T00:00:00"/>
    <x v="22"/>
    <x v="22"/>
    <x v="2"/>
    <x v="0"/>
    <n v="31"/>
    <n v="25601"/>
    <n v="6"/>
    <n v="31"/>
    <n v="24"/>
    <n v="16"/>
    <n v="3"/>
    <n v="1969"/>
    <n v="680"/>
    <n v="825.83870967741939"/>
    <n v="780"/>
    <n v="0.08"/>
    <n v="9.67741935483871"/>
    <n v="120.96774193548387"/>
    <n v="250"/>
    <n v="1"/>
    <n v="0.77419354838709675"/>
    <n v="0.66666666666666663"/>
    <n v="0.51"/>
    <n v="0.5161290322580645"/>
    <n v="0.2"/>
    <n v="23.333333333333332"/>
    <n v="0.17"/>
    <n v="0.19354838709677419"/>
  </r>
  <r>
    <x v="0"/>
    <d v="2017-06-12T00:00:00"/>
    <x v="23"/>
    <x v="23"/>
    <x v="2"/>
    <x v="0"/>
    <n v="30"/>
    <n v="24575"/>
    <n v="6"/>
    <n v="29"/>
    <n v="22"/>
    <n v="16"/>
    <n v="2"/>
    <n v="1507"/>
    <n v="615"/>
    <n v="819.16666666666663"/>
    <n v="780"/>
    <n v="0.08"/>
    <n v="6.666666666666667"/>
    <n v="83.333333333333329"/>
    <n v="0"/>
    <n v="0.96666666666666667"/>
    <n v="0.75862068965517238"/>
    <n v="0.72727272727272729"/>
    <n v="0.51"/>
    <n v="0.53333333333333333"/>
    <n v="0.2"/>
    <n v="21.272727272727273"/>
    <n v="0.17"/>
    <n v="0.2"/>
  </r>
  <r>
    <x v="0"/>
    <d v="2017-06-12T00:00:00"/>
    <x v="8"/>
    <x v="8"/>
    <x v="1"/>
    <x v="0"/>
    <n v="32"/>
    <n v="24390"/>
    <n v="9"/>
    <n v="29"/>
    <n v="19"/>
    <n v="12"/>
    <n v="4"/>
    <n v="1764"/>
    <n v="577"/>
    <n v="762.1875"/>
    <n v="780"/>
    <n v="0.08"/>
    <n v="12.5"/>
    <n v="156.25"/>
    <n v="250"/>
    <n v="0.90625"/>
    <n v="0.65517241379310343"/>
    <n v="0.63157894736842102"/>
    <n v="0.51"/>
    <n v="0.375"/>
    <n v="0.2"/>
    <n v="18.368421052631579"/>
    <n v="0.17"/>
    <n v="0.28125"/>
  </r>
  <r>
    <x v="0"/>
    <d v="2017-06-12T00:00:00"/>
    <x v="9"/>
    <x v="9"/>
    <x v="1"/>
    <x v="0"/>
    <n v="28"/>
    <n v="24771"/>
    <n v="7"/>
    <n v="25"/>
    <n v="16"/>
    <n v="7"/>
    <n v="3"/>
    <n v="1918"/>
    <n v="652"/>
    <n v="884.67857142857144"/>
    <n v="780"/>
    <n v="0.08"/>
    <n v="10.714285714285714"/>
    <n v="133.92857142857142"/>
    <n v="250"/>
    <n v="0.8928571428571429"/>
    <n v="0.64"/>
    <n v="0.4375"/>
    <n v="0.51"/>
    <n v="0.25"/>
    <n v="0.2"/>
    <n v="15.5625"/>
    <n v="0.17"/>
    <n v="0.25"/>
  </r>
  <r>
    <x v="0"/>
    <d v="2017-06-12T00:00:00"/>
    <x v="10"/>
    <x v="10"/>
    <x v="1"/>
    <x v="0"/>
    <n v="30"/>
    <n v="25938"/>
    <n v="8"/>
    <n v="28"/>
    <n v="18"/>
    <n v="9"/>
    <n v="4"/>
    <n v="1913"/>
    <n v="629"/>
    <n v="864.6"/>
    <n v="780"/>
    <n v="0.08"/>
    <n v="13.333333333333334"/>
    <n v="166.66666666666666"/>
    <n v="250"/>
    <n v="0.93333333333333335"/>
    <n v="0.6428571428571429"/>
    <n v="0.5"/>
    <n v="0.51"/>
    <n v="0.3"/>
    <n v="0.2"/>
    <n v="17.5"/>
    <n v="0.17"/>
    <n v="0.26666666666666666"/>
  </r>
  <r>
    <x v="0"/>
    <d v="2017-06-12T00:00:00"/>
    <x v="11"/>
    <x v="11"/>
    <x v="1"/>
    <x v="0"/>
    <n v="31"/>
    <n v="24852"/>
    <n v="9"/>
    <n v="28"/>
    <n v="22"/>
    <n v="12"/>
    <n v="3"/>
    <n v="1894"/>
    <n v="644"/>
    <n v="801.67741935483866"/>
    <n v="780"/>
    <n v="0.08"/>
    <n v="9.67741935483871"/>
    <n v="120.96774193548387"/>
    <n v="250"/>
    <n v="0.90322580645161288"/>
    <n v="0.7857142857142857"/>
    <n v="0.54545454545454541"/>
    <n v="0.51"/>
    <n v="0.38709677419354838"/>
    <n v="0.2"/>
    <n v="21.454545454545453"/>
    <n v="0.17"/>
    <n v="0.29032258064516131"/>
  </r>
  <r>
    <x v="0"/>
    <d v="2017-06-12T00:00:00"/>
    <x v="12"/>
    <x v="12"/>
    <x v="1"/>
    <x v="0"/>
    <n v="33"/>
    <n v="24300"/>
    <n v="10"/>
    <n v="30"/>
    <n v="22"/>
    <n v="15"/>
    <n v="4"/>
    <n v="1992"/>
    <n v="649"/>
    <n v="736.36363636363637"/>
    <n v="780"/>
    <n v="0.08"/>
    <n v="12.121212121212121"/>
    <n v="151.5151515151515"/>
    <n v="250"/>
    <n v="0.90909090909090906"/>
    <n v="0.73333333333333328"/>
    <n v="0.68181818181818177"/>
    <n v="0.51"/>
    <n v="0.45454545454545453"/>
    <n v="0.2"/>
    <n v="21.318181818181817"/>
    <n v="0.17"/>
    <n v="0.30303030303030304"/>
  </r>
  <r>
    <x v="0"/>
    <d v="2017-06-12T00:00:00"/>
    <x v="13"/>
    <x v="13"/>
    <x v="1"/>
    <x v="0"/>
    <n v="30"/>
    <n v="24364"/>
    <n v="7"/>
    <n v="29"/>
    <n v="22"/>
    <n v="10"/>
    <n v="3"/>
    <n v="1939"/>
    <n v="611"/>
    <n v="812.13333333333333"/>
    <n v="780"/>
    <n v="0.08"/>
    <n v="10"/>
    <n v="125"/>
    <n v="250"/>
    <n v="0.96666666666666667"/>
    <n v="0.75862068965517238"/>
    <n v="0.45454545454545453"/>
    <n v="0.51"/>
    <n v="0.33333333333333331"/>
    <n v="0.2"/>
    <n v="21.545454545454547"/>
    <n v="0.17"/>
    <n v="0.23333333333333334"/>
  </r>
  <r>
    <x v="0"/>
    <d v="2017-06-12T00:00:00"/>
    <x v="14"/>
    <x v="14"/>
    <x v="1"/>
    <x v="0"/>
    <n v="33"/>
    <n v="25931"/>
    <n v="8"/>
    <n v="30"/>
    <n v="20"/>
    <n v="10"/>
    <n v="3"/>
    <n v="2000"/>
    <n v="653"/>
    <n v="785.78787878787875"/>
    <n v="780"/>
    <n v="0.08"/>
    <n v="9.0909090909090917"/>
    <n v="113.63636363636364"/>
    <n v="150"/>
    <n v="0.90909090909090906"/>
    <n v="0.66666666666666663"/>
    <n v="0.5"/>
    <n v="0.51"/>
    <n v="0.30303030303030304"/>
    <n v="0.2"/>
    <n v="19.5"/>
    <n v="0.17"/>
    <n v="0.24242424242424243"/>
  </r>
  <r>
    <x v="0"/>
    <d v="2017-06-12T00:00:00"/>
    <x v="15"/>
    <x v="15"/>
    <x v="1"/>
    <x v="0"/>
    <n v="30"/>
    <n v="25077"/>
    <n v="8"/>
    <n v="28"/>
    <n v="18"/>
    <n v="8"/>
    <n v="3"/>
    <n v="1858"/>
    <n v="490"/>
    <n v="835.9"/>
    <n v="780"/>
    <n v="0.08"/>
    <n v="10"/>
    <n v="125"/>
    <n v="250"/>
    <n v="0.93333333333333335"/>
    <n v="0.6428571428571429"/>
    <n v="0.44444444444444442"/>
    <n v="0.51"/>
    <n v="0.26666666666666666"/>
    <n v="0.2"/>
    <n v="17.555555555555557"/>
    <n v="0.17"/>
    <n v="0.26666666666666666"/>
  </r>
  <r>
    <x v="0"/>
    <d v="2017-06-13T00:00:00"/>
    <x v="0"/>
    <x v="0"/>
    <x v="0"/>
    <x v="0"/>
    <n v="38"/>
    <n v="24225"/>
    <n v="7"/>
    <n v="38"/>
    <n v="31"/>
    <n v="22"/>
    <n v="2"/>
    <n v="2149"/>
    <n v="797"/>
    <n v="637.5"/>
    <n v="780"/>
    <n v="0.08"/>
    <n v="5.2631578947368416"/>
    <n v="65.78947368421052"/>
    <n v="0"/>
    <n v="1"/>
    <n v="0.81578947368421051"/>
    <n v="0.70967741935483875"/>
    <n v="0.51"/>
    <n v="0.57894736842105265"/>
    <n v="0.2"/>
    <n v="30.29032258064516"/>
    <n v="0.17"/>
    <n v="0.18421052631578946"/>
  </r>
  <r>
    <x v="0"/>
    <d v="2017-06-13T00:00:00"/>
    <x v="1"/>
    <x v="1"/>
    <x v="0"/>
    <x v="0"/>
    <n v="32"/>
    <n v="24358"/>
    <n v="5"/>
    <n v="29"/>
    <n v="23"/>
    <n v="20"/>
    <n v="2"/>
    <n v="2347"/>
    <n v="783"/>
    <n v="761.1875"/>
    <n v="780"/>
    <n v="0.08"/>
    <n v="6.25"/>
    <n v="78.125"/>
    <n v="0"/>
    <n v="0.90625"/>
    <n v="0.7931034482758621"/>
    <n v="0.86956521739130432"/>
    <n v="0.51"/>
    <n v="0.625"/>
    <n v="0.2"/>
    <n v="22.130434782608695"/>
    <n v="0.17"/>
    <n v="0.15625"/>
  </r>
  <r>
    <x v="0"/>
    <d v="2017-06-13T00:00:00"/>
    <x v="2"/>
    <x v="2"/>
    <x v="0"/>
    <x v="0"/>
    <n v="39"/>
    <n v="25627"/>
    <n v="8"/>
    <n v="39"/>
    <n v="28"/>
    <n v="24"/>
    <n v="2"/>
    <n v="2319"/>
    <n v="784"/>
    <n v="657.10256410256409"/>
    <n v="780"/>
    <n v="0.08"/>
    <n v="5.1282051282051277"/>
    <n v="64.102564102564102"/>
    <n v="0"/>
    <n v="1"/>
    <n v="0.71794871794871795"/>
    <n v="0.8571428571428571"/>
    <n v="0.51"/>
    <n v="0.61538461538461542"/>
    <n v="0.2"/>
    <n v="27.142857142857142"/>
    <n v="0.17"/>
    <n v="0.20512820512820512"/>
  </r>
  <r>
    <x v="0"/>
    <d v="2017-06-13T00:00:00"/>
    <x v="3"/>
    <x v="3"/>
    <x v="0"/>
    <x v="0"/>
    <n v="35"/>
    <n v="24285"/>
    <n v="5"/>
    <n v="33"/>
    <n v="25"/>
    <n v="22"/>
    <n v="2"/>
    <n v="2282"/>
    <n v="730"/>
    <n v="693.85714285714289"/>
    <n v="780"/>
    <n v="0.08"/>
    <n v="5.7142857142857144"/>
    <n v="71.428571428571431"/>
    <n v="0"/>
    <n v="0.94285714285714284"/>
    <n v="0.75757575757575757"/>
    <n v="0.88"/>
    <n v="0.51"/>
    <n v="0.62857142857142856"/>
    <n v="0.2"/>
    <n v="24.12"/>
    <n v="0.17"/>
    <n v="0.14285714285714285"/>
  </r>
  <r>
    <x v="0"/>
    <d v="2017-06-13T00:00:00"/>
    <x v="4"/>
    <x v="4"/>
    <x v="0"/>
    <x v="0"/>
    <n v="36"/>
    <n v="24365"/>
    <n v="7"/>
    <n v="34"/>
    <n v="31"/>
    <n v="24"/>
    <n v="2"/>
    <n v="2288"/>
    <n v="777"/>
    <n v="676.80555555555554"/>
    <n v="780"/>
    <n v="0.08"/>
    <n v="5.5555555555555554"/>
    <n v="69.444444444444443"/>
    <n v="0"/>
    <n v="0.94444444444444442"/>
    <n v="0.91176470588235292"/>
    <n v="0.77419354838709675"/>
    <n v="0.51"/>
    <n v="0.66666666666666663"/>
    <n v="0.2"/>
    <n v="30.225806451612904"/>
    <n v="0.17"/>
    <n v="0.19444444444444445"/>
  </r>
  <r>
    <x v="0"/>
    <d v="2017-06-13T00:00:00"/>
    <x v="5"/>
    <x v="5"/>
    <x v="0"/>
    <x v="0"/>
    <n v="40"/>
    <n v="24054"/>
    <n v="4"/>
    <n v="40"/>
    <n v="30"/>
    <n v="22"/>
    <n v="3"/>
    <n v="2312"/>
    <n v="736"/>
    <n v="601.35"/>
    <n v="780"/>
    <n v="0.08"/>
    <n v="7.5"/>
    <n v="93.75"/>
    <n v="50"/>
    <n v="1"/>
    <n v="0.75"/>
    <n v="0.73333333333333328"/>
    <n v="0.51"/>
    <n v="0.55000000000000004"/>
    <n v="0.2"/>
    <n v="29.266666666666666"/>
    <n v="0.17"/>
    <n v="0.1"/>
  </r>
  <r>
    <x v="0"/>
    <d v="2017-06-13T00:00:00"/>
    <x v="6"/>
    <x v="6"/>
    <x v="0"/>
    <x v="0"/>
    <n v="40"/>
    <n v="24848"/>
    <n v="5"/>
    <n v="38"/>
    <n v="30"/>
    <n v="22"/>
    <n v="2"/>
    <n v="2402"/>
    <n v="798"/>
    <n v="621.20000000000005"/>
    <n v="780"/>
    <n v="0.08"/>
    <n v="5"/>
    <n v="62.5"/>
    <n v="0"/>
    <n v="0.95"/>
    <n v="0.78947368421052633"/>
    <n v="0.73333333333333328"/>
    <n v="0.51"/>
    <n v="0.55000000000000004"/>
    <n v="0.2"/>
    <n v="29.266666666666666"/>
    <n v="0.17"/>
    <n v="0.125"/>
  </r>
  <r>
    <x v="0"/>
    <d v="2017-06-13T00:00:00"/>
    <x v="7"/>
    <x v="7"/>
    <x v="0"/>
    <x v="0"/>
    <n v="33"/>
    <n v="24059"/>
    <n v="5"/>
    <n v="30"/>
    <n v="25"/>
    <n v="22"/>
    <n v="2"/>
    <n v="2134"/>
    <n v="707"/>
    <n v="729.06060606060601"/>
    <n v="780"/>
    <n v="0.08"/>
    <n v="6.0606060606060606"/>
    <n v="75.757575757575751"/>
    <n v="0"/>
    <n v="0.90909090909090906"/>
    <n v="0.83333333333333337"/>
    <n v="0.88"/>
    <n v="0.51"/>
    <n v="0.66666666666666663"/>
    <n v="0.2"/>
    <n v="24.12"/>
    <n v="0.17"/>
    <n v="0.15151515151515152"/>
  </r>
  <r>
    <x v="0"/>
    <d v="2017-06-13T00:00:00"/>
    <x v="16"/>
    <x v="16"/>
    <x v="2"/>
    <x v="0"/>
    <n v="36"/>
    <n v="25313"/>
    <n v="8"/>
    <n v="36"/>
    <n v="30"/>
    <n v="23"/>
    <n v="3"/>
    <n v="2093"/>
    <n v="697"/>
    <n v="703.13888888888891"/>
    <n v="780"/>
    <n v="0.08"/>
    <n v="8.3333333333333321"/>
    <n v="104.16666666666664"/>
    <n v="100"/>
    <n v="1"/>
    <n v="0.83333333333333337"/>
    <n v="0.76666666666666672"/>
    <n v="0.51"/>
    <n v="0.63888888888888884"/>
    <n v="0.2"/>
    <n v="29.233333333333334"/>
    <n v="0.17"/>
    <n v="0.22222222222222221"/>
  </r>
  <r>
    <x v="0"/>
    <d v="2017-06-13T00:00:00"/>
    <x v="17"/>
    <x v="17"/>
    <x v="2"/>
    <x v="0"/>
    <n v="31"/>
    <n v="24296"/>
    <n v="7"/>
    <n v="27"/>
    <n v="22"/>
    <n v="13"/>
    <n v="3"/>
    <n v="2135"/>
    <n v="697"/>
    <n v="783.74193548387098"/>
    <n v="780"/>
    <n v="0.08"/>
    <n v="9.67741935483871"/>
    <n v="120.96774193548387"/>
    <n v="250"/>
    <n v="0.87096774193548387"/>
    <n v="0.81481481481481477"/>
    <n v="0.59090909090909094"/>
    <n v="0.51"/>
    <n v="0.41935483870967744"/>
    <n v="0.2"/>
    <n v="21.40909090909091"/>
    <n v="0.17"/>
    <n v="0.22580645161290322"/>
  </r>
  <r>
    <x v="0"/>
    <d v="2017-06-13T00:00:00"/>
    <x v="18"/>
    <x v="18"/>
    <x v="2"/>
    <x v="0"/>
    <n v="36"/>
    <n v="24086"/>
    <n v="9"/>
    <n v="35"/>
    <n v="30"/>
    <n v="22"/>
    <n v="3"/>
    <n v="2135"/>
    <n v="688"/>
    <n v="669.05555555555554"/>
    <n v="780"/>
    <n v="0.08"/>
    <n v="8.3333333333333321"/>
    <n v="104.16666666666664"/>
    <n v="100"/>
    <n v="0.97222222222222221"/>
    <n v="0.8571428571428571"/>
    <n v="0.73333333333333328"/>
    <n v="0.51"/>
    <n v="0.61111111111111116"/>
    <n v="0.2"/>
    <n v="29.266666666666666"/>
    <n v="0.17"/>
    <n v="0.25"/>
  </r>
  <r>
    <x v="0"/>
    <d v="2017-06-13T00:00:00"/>
    <x v="19"/>
    <x v="19"/>
    <x v="2"/>
    <x v="0"/>
    <n v="31"/>
    <n v="24266"/>
    <n v="6"/>
    <n v="26"/>
    <n v="18"/>
    <n v="14"/>
    <n v="2"/>
    <n v="2065"/>
    <n v="697"/>
    <n v="782.77419354838707"/>
    <n v="780"/>
    <n v="0.08"/>
    <n v="6.4516129032258061"/>
    <n v="80.645161290322577"/>
    <n v="0"/>
    <n v="0.83870967741935487"/>
    <n v="0.69230769230769229"/>
    <n v="0.77777777777777779"/>
    <n v="0.51"/>
    <n v="0.45161290322580644"/>
    <n v="0.2"/>
    <n v="17.222222222222221"/>
    <n v="0.17"/>
    <n v="0.19354838709677419"/>
  </r>
  <r>
    <x v="0"/>
    <d v="2017-06-13T00:00:00"/>
    <x v="20"/>
    <x v="20"/>
    <x v="2"/>
    <x v="0"/>
    <n v="30"/>
    <n v="25088"/>
    <n v="6"/>
    <n v="26"/>
    <n v="21"/>
    <n v="17"/>
    <n v="2"/>
    <n v="1978"/>
    <n v="701"/>
    <n v="836.26666666666665"/>
    <n v="780"/>
    <n v="0.08"/>
    <n v="6.666666666666667"/>
    <n v="83.333333333333329"/>
    <n v="0"/>
    <n v="0.8666666666666667"/>
    <n v="0.80769230769230771"/>
    <n v="0.80952380952380953"/>
    <n v="0.51"/>
    <n v="0.56666666666666665"/>
    <n v="0.2"/>
    <n v="20.19047619047619"/>
    <n v="0.17"/>
    <n v="0.2"/>
  </r>
  <r>
    <x v="0"/>
    <d v="2017-06-13T00:00:00"/>
    <x v="21"/>
    <x v="21"/>
    <x v="2"/>
    <x v="0"/>
    <n v="35"/>
    <n v="25524"/>
    <n v="6"/>
    <n v="32"/>
    <n v="25"/>
    <n v="15"/>
    <n v="2"/>
    <n v="1999"/>
    <n v="699"/>
    <n v="729.25714285714287"/>
    <n v="780"/>
    <n v="0.08"/>
    <n v="5.7142857142857144"/>
    <n v="71.428571428571431"/>
    <n v="0"/>
    <n v="0.91428571428571426"/>
    <n v="0.78125"/>
    <n v="0.6"/>
    <n v="0.51"/>
    <n v="0.42857142857142855"/>
    <n v="0.2"/>
    <n v="24.4"/>
    <n v="0.17"/>
    <n v="0.17142857142857143"/>
  </r>
  <r>
    <x v="0"/>
    <d v="2017-06-13T00:00:00"/>
    <x v="22"/>
    <x v="22"/>
    <x v="2"/>
    <x v="0"/>
    <n v="32"/>
    <n v="24521"/>
    <n v="5"/>
    <n v="32"/>
    <n v="22"/>
    <n v="17"/>
    <n v="3"/>
    <n v="1969"/>
    <n v="680"/>
    <n v="766.28125"/>
    <n v="780"/>
    <n v="0.08"/>
    <n v="9.375"/>
    <n v="117.1875"/>
    <n v="150"/>
    <n v="1"/>
    <n v="0.6875"/>
    <n v="0.77272727272727271"/>
    <n v="0.51"/>
    <n v="0.53125"/>
    <n v="0.2"/>
    <n v="21.227272727272727"/>
    <n v="0.17"/>
    <n v="0.15625"/>
  </r>
  <r>
    <x v="0"/>
    <d v="2017-06-13T00:00:00"/>
    <x v="23"/>
    <x v="23"/>
    <x v="2"/>
    <x v="0"/>
    <n v="33"/>
    <n v="24136"/>
    <n v="8"/>
    <n v="31"/>
    <n v="24"/>
    <n v="16"/>
    <n v="3"/>
    <n v="1507"/>
    <n v="615"/>
    <n v="731.39393939393938"/>
    <n v="780"/>
    <n v="0.08"/>
    <n v="9.0909090909090917"/>
    <n v="113.63636363636364"/>
    <n v="150"/>
    <n v="0.93939393939393945"/>
    <n v="0.77419354838709675"/>
    <n v="0.66666666666666663"/>
    <n v="0.51"/>
    <n v="0.48484848484848486"/>
    <n v="0.2"/>
    <n v="23.333333333333332"/>
    <n v="0.17"/>
    <n v="0.24242424242424243"/>
  </r>
  <r>
    <x v="0"/>
    <d v="2017-06-13T00:00:00"/>
    <x v="8"/>
    <x v="8"/>
    <x v="1"/>
    <x v="0"/>
    <n v="28"/>
    <n v="25248"/>
    <n v="7"/>
    <n v="25"/>
    <n v="16"/>
    <n v="7"/>
    <n v="3"/>
    <n v="1764"/>
    <n v="577"/>
    <n v="901.71428571428567"/>
    <n v="780"/>
    <n v="0.08"/>
    <n v="10.714285714285714"/>
    <n v="133.92857142857142"/>
    <n v="250"/>
    <n v="0.8928571428571429"/>
    <n v="0.64"/>
    <n v="0.4375"/>
    <n v="0.51"/>
    <n v="0.25"/>
    <n v="0.2"/>
    <n v="15.5625"/>
    <n v="0.17"/>
    <n v="0.25"/>
  </r>
  <r>
    <x v="0"/>
    <d v="2017-06-13T00:00:00"/>
    <x v="9"/>
    <x v="9"/>
    <x v="1"/>
    <x v="0"/>
    <n v="33"/>
    <n v="24509"/>
    <n v="9"/>
    <n v="29"/>
    <n v="20"/>
    <n v="11"/>
    <n v="4"/>
    <n v="1918"/>
    <n v="652"/>
    <n v="742.69696969696975"/>
    <n v="780"/>
    <n v="0.08"/>
    <n v="12.121212121212121"/>
    <n v="151.5151515151515"/>
    <n v="250"/>
    <n v="0.87878787878787878"/>
    <n v="0.68965517241379315"/>
    <n v="0.55000000000000004"/>
    <n v="0.51"/>
    <n v="0.33333333333333331"/>
    <n v="0.2"/>
    <n v="19.45"/>
    <n v="0.17"/>
    <n v="0.27272727272727271"/>
  </r>
  <r>
    <x v="0"/>
    <d v="2017-06-13T00:00:00"/>
    <x v="10"/>
    <x v="10"/>
    <x v="1"/>
    <x v="0"/>
    <n v="30"/>
    <n v="25099"/>
    <n v="7"/>
    <n v="29"/>
    <n v="21"/>
    <n v="12"/>
    <n v="3"/>
    <n v="1913"/>
    <n v="629"/>
    <n v="836.63333333333333"/>
    <n v="780"/>
    <n v="0.08"/>
    <n v="10"/>
    <n v="125"/>
    <n v="250"/>
    <n v="0.96666666666666667"/>
    <n v="0.72413793103448276"/>
    <n v="0.5714285714285714"/>
    <n v="0.51"/>
    <n v="0.4"/>
    <n v="0.2"/>
    <n v="20.428571428571427"/>
    <n v="0.17"/>
    <n v="0.23333333333333334"/>
  </r>
  <r>
    <x v="0"/>
    <d v="2017-06-13T00:00:00"/>
    <x v="11"/>
    <x v="11"/>
    <x v="1"/>
    <x v="0"/>
    <n v="30"/>
    <n v="25821"/>
    <n v="7"/>
    <n v="26"/>
    <n v="18"/>
    <n v="9"/>
    <n v="3"/>
    <n v="1894"/>
    <n v="644"/>
    <n v="860.7"/>
    <n v="780"/>
    <n v="0.08"/>
    <n v="10"/>
    <n v="125"/>
    <n v="250"/>
    <n v="0.8666666666666667"/>
    <n v="0.69230769230769229"/>
    <n v="0.5"/>
    <n v="0.51"/>
    <n v="0.3"/>
    <n v="0.2"/>
    <n v="17.5"/>
    <n v="0.17"/>
    <n v="0.23333333333333334"/>
  </r>
  <r>
    <x v="0"/>
    <d v="2017-06-13T00:00:00"/>
    <x v="12"/>
    <x v="12"/>
    <x v="1"/>
    <x v="0"/>
    <n v="29"/>
    <n v="24997"/>
    <n v="8"/>
    <n v="25"/>
    <n v="17"/>
    <n v="10"/>
    <n v="3"/>
    <n v="1992"/>
    <n v="649"/>
    <n v="861.9655172413793"/>
    <n v="780"/>
    <n v="0.08"/>
    <n v="10.344827586206897"/>
    <n v="129.31034482758622"/>
    <n v="250"/>
    <n v="0.86206896551724133"/>
    <n v="0.68"/>
    <n v="0.58823529411764708"/>
    <n v="0.51"/>
    <n v="0.34482758620689657"/>
    <n v="0.2"/>
    <n v="16.411764705882351"/>
    <n v="0.17"/>
    <n v="0.27586206896551724"/>
  </r>
  <r>
    <x v="0"/>
    <d v="2017-06-13T00:00:00"/>
    <x v="13"/>
    <x v="13"/>
    <x v="1"/>
    <x v="0"/>
    <n v="29"/>
    <n v="25258"/>
    <n v="9"/>
    <n v="27"/>
    <n v="20"/>
    <n v="13"/>
    <n v="3"/>
    <n v="1939"/>
    <n v="611"/>
    <n v="870.9655172413793"/>
    <n v="780"/>
    <n v="0.08"/>
    <n v="10.344827586206897"/>
    <n v="129.31034482758622"/>
    <n v="250"/>
    <n v="0.93103448275862066"/>
    <n v="0.7407407407407407"/>
    <n v="0.65"/>
    <n v="0.51"/>
    <n v="0.44827586206896552"/>
    <n v="0.2"/>
    <n v="19.350000000000001"/>
    <n v="0.17"/>
    <n v="0.31034482758620691"/>
  </r>
  <r>
    <x v="0"/>
    <d v="2017-06-13T00:00:00"/>
    <x v="14"/>
    <x v="14"/>
    <x v="1"/>
    <x v="0"/>
    <n v="28"/>
    <n v="25534"/>
    <n v="7"/>
    <n v="25"/>
    <n v="17"/>
    <n v="9"/>
    <n v="3"/>
    <n v="2000"/>
    <n v="653"/>
    <n v="911.92857142857144"/>
    <n v="780"/>
    <n v="0.08"/>
    <n v="10.714285714285714"/>
    <n v="133.92857142857142"/>
    <n v="250"/>
    <n v="0.8928571428571429"/>
    <n v="0.68"/>
    <n v="0.52941176470588236"/>
    <n v="0.51"/>
    <n v="0.32142857142857145"/>
    <n v="0.2"/>
    <n v="16.470588235294116"/>
    <n v="0.17"/>
    <n v="0.25"/>
  </r>
  <r>
    <x v="0"/>
    <d v="2017-06-14T00:00:00"/>
    <x v="16"/>
    <x v="16"/>
    <x v="2"/>
    <x v="0"/>
    <n v="32"/>
    <n v="24120"/>
    <n v="5"/>
    <n v="30"/>
    <n v="20"/>
    <n v="13"/>
    <n v="3"/>
    <n v="2093"/>
    <n v="697"/>
    <n v="753.75"/>
    <n v="780"/>
    <n v="0.08"/>
    <n v="9.375"/>
    <n v="117.1875"/>
    <n v="150"/>
    <n v="0.9375"/>
    <n v="0.66666666666666663"/>
    <n v="0.65"/>
    <n v="0.51"/>
    <n v="0.40625"/>
    <n v="0.2"/>
    <n v="19.350000000000001"/>
    <n v="0.17"/>
    <n v="0.15625"/>
  </r>
  <r>
    <x v="0"/>
    <d v="2017-06-14T00:00:00"/>
    <x v="17"/>
    <x v="17"/>
    <x v="2"/>
    <x v="0"/>
    <n v="33"/>
    <n v="24794"/>
    <n v="7"/>
    <n v="33"/>
    <n v="22"/>
    <n v="16"/>
    <n v="3"/>
    <n v="2135"/>
    <n v="697"/>
    <n v="751.33333333333337"/>
    <n v="780"/>
    <n v="0.08"/>
    <n v="9.0909090909090917"/>
    <n v="113.63636363636364"/>
    <n v="150"/>
    <n v="1"/>
    <n v="0.66666666666666663"/>
    <n v="0.72727272727272729"/>
    <n v="0.51"/>
    <n v="0.48484848484848486"/>
    <n v="0.2"/>
    <n v="21.272727272727273"/>
    <n v="0.17"/>
    <n v="0.21212121212121213"/>
  </r>
  <r>
    <x v="0"/>
    <d v="2017-06-14T00:00:00"/>
    <x v="18"/>
    <x v="18"/>
    <x v="2"/>
    <x v="0"/>
    <n v="32"/>
    <n v="24180"/>
    <n v="6"/>
    <n v="27"/>
    <n v="22"/>
    <n v="15"/>
    <n v="3"/>
    <n v="2135"/>
    <n v="688"/>
    <n v="755.625"/>
    <n v="780"/>
    <n v="0.08"/>
    <n v="9.375"/>
    <n v="117.1875"/>
    <n v="150"/>
    <n v="0.84375"/>
    <n v="0.81481481481481477"/>
    <n v="0.68181818181818177"/>
    <n v="0.51"/>
    <n v="0.46875"/>
    <n v="0.2"/>
    <n v="21.318181818181817"/>
    <n v="0.17"/>
    <n v="0.1875"/>
  </r>
  <r>
    <x v="0"/>
    <d v="2017-06-14T00:00:00"/>
    <x v="19"/>
    <x v="19"/>
    <x v="2"/>
    <x v="0"/>
    <n v="31"/>
    <n v="25638"/>
    <n v="6"/>
    <n v="29"/>
    <n v="24"/>
    <n v="18"/>
    <n v="2"/>
    <n v="2065"/>
    <n v="697"/>
    <n v="827.0322580645161"/>
    <n v="780"/>
    <n v="0.08"/>
    <n v="6.4516129032258061"/>
    <n v="80.645161290322577"/>
    <n v="0"/>
    <n v="0.93548387096774188"/>
    <n v="0.82758620689655171"/>
    <n v="0.75"/>
    <n v="0.51"/>
    <n v="0.58064516129032262"/>
    <n v="0.2"/>
    <n v="23.25"/>
    <n v="0.17"/>
    <n v="0.19354838709677419"/>
  </r>
  <r>
    <x v="0"/>
    <d v="2017-06-14T00:00:00"/>
    <x v="20"/>
    <x v="20"/>
    <x v="2"/>
    <x v="0"/>
    <n v="34"/>
    <n v="24860"/>
    <n v="9"/>
    <n v="32"/>
    <n v="24"/>
    <n v="18"/>
    <n v="3"/>
    <n v="1978"/>
    <n v="701"/>
    <n v="731.17647058823525"/>
    <n v="780"/>
    <n v="0.08"/>
    <n v="8.8235294117647065"/>
    <n v="110.29411764705883"/>
    <n v="150"/>
    <n v="0.94117647058823528"/>
    <n v="0.75"/>
    <n v="0.75"/>
    <n v="0.51"/>
    <n v="0.52941176470588236"/>
    <n v="0.2"/>
    <n v="23.25"/>
    <n v="0.17"/>
    <n v="0.26470588235294118"/>
  </r>
  <r>
    <x v="0"/>
    <d v="2017-06-14T00:00:00"/>
    <x v="21"/>
    <x v="21"/>
    <x v="2"/>
    <x v="0"/>
    <n v="34"/>
    <n v="25650"/>
    <n v="7"/>
    <n v="29"/>
    <n v="22"/>
    <n v="18"/>
    <n v="3"/>
    <n v="1999"/>
    <n v="699"/>
    <n v="754.41176470588232"/>
    <n v="780"/>
    <n v="0.08"/>
    <n v="8.8235294117647065"/>
    <n v="110.29411764705883"/>
    <n v="150"/>
    <n v="0.8529411764705882"/>
    <n v="0.75862068965517238"/>
    <n v="0.81818181818181823"/>
    <n v="0.51"/>
    <n v="0.52941176470588236"/>
    <n v="0.2"/>
    <n v="21.181818181818183"/>
    <n v="0.17"/>
    <n v="0.20588235294117646"/>
  </r>
  <r>
    <x v="0"/>
    <d v="2017-06-14T00:00:00"/>
    <x v="22"/>
    <x v="22"/>
    <x v="2"/>
    <x v="0"/>
    <n v="31"/>
    <n v="25379"/>
    <n v="5"/>
    <n v="29"/>
    <n v="24"/>
    <n v="15"/>
    <n v="3"/>
    <n v="1969"/>
    <n v="680"/>
    <n v="818.67741935483866"/>
    <n v="780"/>
    <n v="0.08"/>
    <n v="9.67741935483871"/>
    <n v="120.96774193548387"/>
    <n v="250"/>
    <n v="0.93548387096774188"/>
    <n v="0.82758620689655171"/>
    <n v="0.625"/>
    <n v="0.51"/>
    <n v="0.4838709677419355"/>
    <n v="0.2"/>
    <n v="23.375"/>
    <n v="0.17"/>
    <n v="0.16129032258064516"/>
  </r>
  <r>
    <x v="0"/>
    <d v="2017-06-14T00:00:00"/>
    <x v="23"/>
    <x v="23"/>
    <x v="2"/>
    <x v="0"/>
    <n v="34"/>
    <n v="25106"/>
    <n v="5"/>
    <n v="32"/>
    <n v="24"/>
    <n v="16"/>
    <n v="3"/>
    <n v="1507"/>
    <n v="615"/>
    <n v="738.41176470588232"/>
    <n v="780"/>
    <n v="0.08"/>
    <n v="8.8235294117647065"/>
    <n v="110.29411764705883"/>
    <n v="150"/>
    <n v="0.94117647058823528"/>
    <n v="0.75"/>
    <n v="0.66666666666666663"/>
    <n v="0.51"/>
    <n v="0.47058823529411764"/>
    <n v="0.2"/>
    <n v="23.333333333333332"/>
    <n v="0.17"/>
    <n v="0.14705882352941177"/>
  </r>
  <r>
    <x v="0"/>
    <d v="2017-06-14T00:00:00"/>
    <x v="8"/>
    <x v="8"/>
    <x v="1"/>
    <x v="0"/>
    <n v="29"/>
    <n v="25780"/>
    <n v="7"/>
    <n v="26"/>
    <n v="17"/>
    <n v="11"/>
    <n v="3"/>
    <n v="1764"/>
    <n v="577"/>
    <n v="888.9655172413793"/>
    <n v="780"/>
    <n v="0.08"/>
    <n v="10.344827586206897"/>
    <n v="129.31034482758622"/>
    <n v="250"/>
    <n v="0.89655172413793105"/>
    <n v="0.65384615384615385"/>
    <n v="0.6470588235294118"/>
    <n v="0.51"/>
    <n v="0.37931034482758619"/>
    <n v="0.2"/>
    <n v="16.352941176470587"/>
    <n v="0.17"/>
    <n v="0.2413793103448276"/>
  </r>
  <r>
    <x v="0"/>
    <d v="2017-06-14T00:00:00"/>
    <x v="9"/>
    <x v="9"/>
    <x v="1"/>
    <x v="0"/>
    <n v="32"/>
    <n v="24071"/>
    <n v="8"/>
    <n v="28"/>
    <n v="21"/>
    <n v="8"/>
    <n v="3"/>
    <n v="1918"/>
    <n v="652"/>
    <n v="752.21875"/>
    <n v="780"/>
    <n v="0.08"/>
    <n v="9.375"/>
    <n v="117.1875"/>
    <n v="150"/>
    <n v="0.875"/>
    <n v="0.75"/>
    <n v="0.38095238095238093"/>
    <n v="0.51"/>
    <n v="0.25"/>
    <n v="0.2"/>
    <n v="20.61904761904762"/>
    <n v="0.17"/>
    <n v="0.25"/>
  </r>
  <r>
    <x v="0"/>
    <d v="2017-06-14T00:00:00"/>
    <x v="10"/>
    <x v="10"/>
    <x v="1"/>
    <x v="0"/>
    <n v="30"/>
    <n v="25430"/>
    <n v="6"/>
    <n v="26"/>
    <n v="21"/>
    <n v="15"/>
    <n v="4"/>
    <n v="1913"/>
    <n v="629"/>
    <n v="847.66666666666663"/>
    <n v="780"/>
    <n v="0.08"/>
    <n v="13.333333333333334"/>
    <n v="166.66666666666666"/>
    <n v="250"/>
    <n v="0.8666666666666667"/>
    <n v="0.80769230769230771"/>
    <n v="0.7142857142857143"/>
    <n v="0.51"/>
    <n v="0.5"/>
    <n v="0.2"/>
    <n v="20.285714285714285"/>
    <n v="0.17"/>
    <n v="0.2"/>
  </r>
  <r>
    <x v="0"/>
    <d v="2017-06-14T00:00:00"/>
    <x v="11"/>
    <x v="11"/>
    <x v="1"/>
    <x v="0"/>
    <n v="33"/>
    <n v="24212"/>
    <n v="7"/>
    <n v="31"/>
    <n v="20"/>
    <n v="8"/>
    <n v="3"/>
    <n v="1894"/>
    <n v="644"/>
    <n v="733.69696969696975"/>
    <n v="780"/>
    <n v="0.08"/>
    <n v="9.0909090909090917"/>
    <n v="113.63636363636364"/>
    <n v="150"/>
    <n v="0.93939393939393945"/>
    <n v="0.64516129032258063"/>
    <n v="0.4"/>
    <n v="0.51"/>
    <n v="0.24242424242424243"/>
    <n v="0.2"/>
    <n v="19.600000000000001"/>
    <n v="0.17"/>
    <n v="0.21212121212121213"/>
  </r>
  <r>
    <x v="0"/>
    <d v="2017-06-14T00:00:00"/>
    <x v="12"/>
    <x v="12"/>
    <x v="1"/>
    <x v="0"/>
    <n v="32"/>
    <n v="24195"/>
    <n v="10"/>
    <n v="28"/>
    <n v="21"/>
    <n v="8"/>
    <n v="3"/>
    <n v="1992"/>
    <n v="649"/>
    <n v="756.09375"/>
    <n v="780"/>
    <n v="0.08"/>
    <n v="9.375"/>
    <n v="117.1875"/>
    <n v="150"/>
    <n v="0.875"/>
    <n v="0.75"/>
    <n v="0.38095238095238093"/>
    <n v="0.51"/>
    <n v="0.25"/>
    <n v="0.2"/>
    <n v="20.61904761904762"/>
    <n v="0.17"/>
    <n v="0.3125"/>
  </r>
  <r>
    <x v="0"/>
    <d v="2017-06-14T00:00:00"/>
    <x v="13"/>
    <x v="13"/>
    <x v="1"/>
    <x v="0"/>
    <n v="31"/>
    <n v="24281"/>
    <n v="7"/>
    <n v="27"/>
    <n v="18"/>
    <n v="13"/>
    <n v="3"/>
    <n v="1939"/>
    <n v="611"/>
    <n v="783.25806451612902"/>
    <n v="780"/>
    <n v="0.08"/>
    <n v="9.67741935483871"/>
    <n v="120.96774193548387"/>
    <n v="250"/>
    <n v="0.87096774193548387"/>
    <n v="0.66666666666666663"/>
    <n v="0.72222222222222221"/>
    <n v="0.51"/>
    <n v="0.41935483870967744"/>
    <n v="0.2"/>
    <n v="17.277777777777779"/>
    <n v="0.17"/>
    <n v="0.22580645161290322"/>
  </r>
  <r>
    <x v="0"/>
    <d v="2017-06-14T00:00:00"/>
    <x v="14"/>
    <x v="14"/>
    <x v="1"/>
    <x v="0"/>
    <n v="32"/>
    <n v="24224"/>
    <n v="10"/>
    <n v="30"/>
    <n v="23"/>
    <n v="10"/>
    <n v="4"/>
    <n v="2000"/>
    <n v="653"/>
    <n v="757"/>
    <n v="780"/>
    <n v="0.08"/>
    <n v="12.5"/>
    <n v="156.25"/>
    <n v="250"/>
    <n v="0.9375"/>
    <n v="0.76666666666666672"/>
    <n v="0.43478260869565216"/>
    <n v="0.51"/>
    <n v="0.3125"/>
    <n v="0.2"/>
    <n v="22.565217391304348"/>
    <n v="0.17"/>
    <n v="0.3125"/>
  </r>
  <r>
    <x v="0"/>
    <d v="2017-06-15T00:00:00"/>
    <x v="0"/>
    <x v="0"/>
    <x v="0"/>
    <x v="0"/>
    <n v="37"/>
    <n v="24964"/>
    <n v="7"/>
    <n v="36"/>
    <n v="26"/>
    <n v="20"/>
    <n v="3"/>
    <n v="2149"/>
    <n v="797"/>
    <n v="674.70270270270271"/>
    <n v="780"/>
    <n v="0.08"/>
    <n v="8.1081081081081088"/>
    <n v="101.35135135135135"/>
    <n v="100"/>
    <n v="0.97297297297297303"/>
    <n v="0.72222222222222221"/>
    <n v="0.76923076923076927"/>
    <n v="0.51"/>
    <n v="0.54054054054054057"/>
    <n v="0.2"/>
    <n v="25.23076923076923"/>
    <n v="0.17"/>
    <n v="0.1891891891891892"/>
  </r>
  <r>
    <x v="0"/>
    <d v="2017-06-15T00:00:00"/>
    <x v="1"/>
    <x v="1"/>
    <x v="0"/>
    <x v="0"/>
    <n v="38"/>
    <n v="24384"/>
    <n v="5"/>
    <n v="36"/>
    <n v="27"/>
    <n v="23"/>
    <n v="2"/>
    <n v="2347"/>
    <n v="783"/>
    <n v="641.68421052631584"/>
    <n v="780"/>
    <n v="0.08"/>
    <n v="5.2631578947368416"/>
    <n v="65.78947368421052"/>
    <n v="0"/>
    <n v="0.94736842105263153"/>
    <n v="0.75"/>
    <n v="0.85185185185185186"/>
    <n v="0.51"/>
    <n v="0.60526315789473684"/>
    <n v="0.2"/>
    <n v="26.148148148148149"/>
    <n v="0.17"/>
    <n v="0.13157894736842105"/>
  </r>
  <r>
    <x v="0"/>
    <d v="2017-06-15T00:00:00"/>
    <x v="2"/>
    <x v="2"/>
    <x v="0"/>
    <x v="0"/>
    <n v="33"/>
    <n v="24242"/>
    <n v="4"/>
    <n v="31"/>
    <n v="22"/>
    <n v="17"/>
    <n v="2"/>
    <n v="2319"/>
    <n v="784"/>
    <n v="734.60606060606062"/>
    <n v="780"/>
    <n v="0.08"/>
    <n v="6.0606060606060606"/>
    <n v="75.757575757575751"/>
    <n v="0"/>
    <n v="0.93939393939393945"/>
    <n v="0.70967741935483875"/>
    <n v="0.77272727272727271"/>
    <n v="0.51"/>
    <n v="0.51515151515151514"/>
    <n v="0.2"/>
    <n v="21.227272727272727"/>
    <n v="0.17"/>
    <n v="0.12121212121212122"/>
  </r>
  <r>
    <x v="0"/>
    <d v="2017-06-15T00:00:00"/>
    <x v="3"/>
    <x v="3"/>
    <x v="0"/>
    <x v="0"/>
    <n v="37"/>
    <n v="24532"/>
    <n v="7"/>
    <n v="34"/>
    <n v="24"/>
    <n v="21"/>
    <n v="3"/>
    <n v="2282"/>
    <n v="730"/>
    <n v="663.02702702702697"/>
    <n v="780"/>
    <n v="0.08"/>
    <n v="8.1081081081081088"/>
    <n v="101.35135135135135"/>
    <n v="100"/>
    <n v="0.91891891891891897"/>
    <n v="0.70588235294117652"/>
    <n v="0.875"/>
    <n v="0.51"/>
    <n v="0.56756756756756754"/>
    <n v="0.2"/>
    <n v="23.125"/>
    <n v="0.17"/>
    <n v="0.1891891891891892"/>
  </r>
  <r>
    <x v="0"/>
    <d v="2017-06-15T00:00:00"/>
    <x v="4"/>
    <x v="4"/>
    <x v="0"/>
    <x v="0"/>
    <n v="38"/>
    <n v="25483"/>
    <n v="6"/>
    <n v="35"/>
    <n v="25"/>
    <n v="18"/>
    <n v="2"/>
    <n v="2288"/>
    <n v="777"/>
    <n v="670.60526315789468"/>
    <n v="780"/>
    <n v="0.08"/>
    <n v="5.2631578947368416"/>
    <n v="65.78947368421052"/>
    <n v="0"/>
    <n v="0.92105263157894735"/>
    <n v="0.7142857142857143"/>
    <n v="0.72"/>
    <n v="0.51"/>
    <n v="0.47368421052631576"/>
    <n v="0.2"/>
    <n v="24.28"/>
    <n v="0.17"/>
    <n v="0.15789473684210525"/>
  </r>
  <r>
    <x v="0"/>
    <d v="2017-06-15T00:00:00"/>
    <x v="5"/>
    <x v="5"/>
    <x v="0"/>
    <x v="0"/>
    <n v="39"/>
    <n v="24309"/>
    <n v="4"/>
    <n v="38"/>
    <n v="33"/>
    <n v="29"/>
    <n v="3"/>
    <n v="2312"/>
    <n v="736"/>
    <n v="623.30769230769226"/>
    <n v="780"/>
    <n v="0.08"/>
    <n v="7.6923076923076925"/>
    <n v="96.15384615384616"/>
    <n v="50"/>
    <n v="0.97435897435897434"/>
    <n v="0.86842105263157898"/>
    <n v="0.87878787878787878"/>
    <n v="0.51"/>
    <n v="0.74358974358974361"/>
    <n v="0.2"/>
    <n v="32.121212121212125"/>
    <n v="0.17"/>
    <n v="0.10256410256410256"/>
  </r>
  <r>
    <x v="0"/>
    <d v="2017-06-15T00:00:00"/>
    <x v="6"/>
    <x v="6"/>
    <x v="0"/>
    <x v="0"/>
    <n v="36"/>
    <n v="24525"/>
    <n v="7"/>
    <n v="36"/>
    <n v="30"/>
    <n v="26"/>
    <n v="2"/>
    <n v="2402"/>
    <n v="798"/>
    <n v="681.25"/>
    <n v="780"/>
    <n v="0.08"/>
    <n v="5.5555555555555554"/>
    <n v="69.444444444444443"/>
    <n v="0"/>
    <n v="1"/>
    <n v="0.83333333333333337"/>
    <n v="0.8666666666666667"/>
    <n v="0.51"/>
    <n v="0.72222222222222221"/>
    <n v="0.2"/>
    <n v="29.133333333333333"/>
    <n v="0.17"/>
    <n v="0.19444444444444445"/>
  </r>
  <r>
    <x v="0"/>
    <d v="2017-06-15T00:00:00"/>
    <x v="7"/>
    <x v="7"/>
    <x v="0"/>
    <x v="0"/>
    <n v="34"/>
    <n v="25618"/>
    <n v="6"/>
    <n v="33"/>
    <n v="25"/>
    <n v="22"/>
    <n v="2"/>
    <n v="2134"/>
    <n v="707"/>
    <n v="753.47058823529414"/>
    <n v="780"/>
    <n v="0.08"/>
    <n v="5.8823529411764701"/>
    <n v="73.52941176470587"/>
    <n v="0"/>
    <n v="0.97058823529411764"/>
    <n v="0.75757575757575757"/>
    <n v="0.88"/>
    <n v="0.51"/>
    <n v="0.6470588235294118"/>
    <n v="0.2"/>
    <n v="24.12"/>
    <n v="0.17"/>
    <n v="0.17647058823529413"/>
  </r>
  <r>
    <x v="0"/>
    <d v="2017-06-15T00:00:00"/>
    <x v="8"/>
    <x v="8"/>
    <x v="1"/>
    <x v="0"/>
    <n v="30"/>
    <n v="24928"/>
    <n v="6"/>
    <n v="27"/>
    <n v="18"/>
    <n v="10"/>
    <n v="4"/>
    <n v="1764"/>
    <n v="577"/>
    <n v="830.93333333333328"/>
    <n v="780"/>
    <n v="0.08"/>
    <n v="13.333333333333334"/>
    <n v="166.66666666666666"/>
    <n v="250"/>
    <n v="0.9"/>
    <n v="0.66666666666666663"/>
    <n v="0.55555555555555558"/>
    <n v="0.51"/>
    <n v="0.33333333333333331"/>
    <n v="0.2"/>
    <n v="17.444444444444443"/>
    <n v="0.17"/>
    <n v="0.2"/>
  </r>
  <r>
    <x v="0"/>
    <d v="2017-06-15T00:00:00"/>
    <x v="9"/>
    <x v="9"/>
    <x v="1"/>
    <x v="0"/>
    <n v="30"/>
    <n v="25292"/>
    <n v="7"/>
    <n v="27"/>
    <n v="21"/>
    <n v="10"/>
    <n v="3"/>
    <n v="1918"/>
    <n v="652"/>
    <n v="843.06666666666672"/>
    <n v="780"/>
    <n v="0.08"/>
    <n v="10"/>
    <n v="125"/>
    <n v="250"/>
    <n v="0.9"/>
    <n v="0.77777777777777779"/>
    <n v="0.47619047619047616"/>
    <n v="0.51"/>
    <n v="0.33333333333333331"/>
    <n v="0.2"/>
    <n v="20.523809523809526"/>
    <n v="0.17"/>
    <n v="0.23333333333333334"/>
  </r>
  <r>
    <x v="0"/>
    <d v="2017-06-15T00:00:00"/>
    <x v="10"/>
    <x v="10"/>
    <x v="1"/>
    <x v="0"/>
    <n v="30"/>
    <n v="24578"/>
    <n v="8"/>
    <n v="27"/>
    <n v="20"/>
    <n v="13"/>
    <n v="4"/>
    <n v="1913"/>
    <n v="629"/>
    <n v="819.26666666666665"/>
    <n v="780"/>
    <n v="0.08"/>
    <n v="13.333333333333334"/>
    <n v="166.66666666666666"/>
    <n v="250"/>
    <n v="0.9"/>
    <n v="0.7407407407407407"/>
    <n v="0.65"/>
    <n v="0.51"/>
    <n v="0.43333333333333335"/>
    <n v="0.2"/>
    <n v="19.350000000000001"/>
    <n v="0.17"/>
    <n v="0.26666666666666666"/>
  </r>
  <r>
    <x v="0"/>
    <d v="2017-06-15T00:00:00"/>
    <x v="11"/>
    <x v="11"/>
    <x v="1"/>
    <x v="0"/>
    <n v="31"/>
    <n v="25076"/>
    <n v="7"/>
    <n v="29"/>
    <n v="18"/>
    <n v="8"/>
    <n v="3"/>
    <n v="1894"/>
    <n v="644"/>
    <n v="808.90322580645159"/>
    <n v="780"/>
    <n v="0.08"/>
    <n v="9.67741935483871"/>
    <n v="120.96774193548387"/>
    <n v="250"/>
    <n v="0.93548387096774188"/>
    <n v="0.62068965517241381"/>
    <n v="0.44444444444444442"/>
    <n v="0.51"/>
    <n v="0.25806451612903225"/>
    <n v="0.2"/>
    <n v="17.555555555555557"/>
    <n v="0.17"/>
    <n v="0.22580645161290322"/>
  </r>
  <r>
    <x v="0"/>
    <d v="2017-06-15T00:00:00"/>
    <x v="12"/>
    <x v="12"/>
    <x v="1"/>
    <x v="0"/>
    <n v="33"/>
    <n v="24411"/>
    <n v="9"/>
    <n v="31"/>
    <n v="20"/>
    <n v="11"/>
    <n v="3"/>
    <n v="1992"/>
    <n v="649"/>
    <n v="739.72727272727275"/>
    <n v="780"/>
    <n v="0.08"/>
    <n v="9.0909090909090917"/>
    <n v="113.63636363636364"/>
    <n v="150"/>
    <n v="0.93939393939393945"/>
    <n v="0.64516129032258063"/>
    <n v="0.55000000000000004"/>
    <n v="0.51"/>
    <n v="0.33333333333333331"/>
    <n v="0.2"/>
    <n v="19.45"/>
    <n v="0.17"/>
    <n v="0.27272727272727271"/>
  </r>
  <r>
    <x v="0"/>
    <d v="2017-06-15T00:00:00"/>
    <x v="13"/>
    <x v="13"/>
    <x v="1"/>
    <x v="0"/>
    <n v="31"/>
    <n v="25027"/>
    <n v="7"/>
    <n v="29"/>
    <n v="21"/>
    <n v="11"/>
    <n v="4"/>
    <n v="1939"/>
    <n v="611"/>
    <n v="807.32258064516134"/>
    <n v="780"/>
    <n v="0.08"/>
    <n v="12.903225806451612"/>
    <n v="161.29032258064515"/>
    <n v="250"/>
    <n v="0.93548387096774188"/>
    <n v="0.72413793103448276"/>
    <n v="0.52380952380952384"/>
    <n v="0.51"/>
    <n v="0.35483870967741937"/>
    <n v="0.2"/>
    <n v="20.476190476190474"/>
    <n v="0.17"/>
    <n v="0.22580645161290322"/>
  </r>
  <r>
    <x v="0"/>
    <d v="2017-06-15T00:00:00"/>
    <x v="14"/>
    <x v="14"/>
    <x v="1"/>
    <x v="0"/>
    <n v="32"/>
    <n v="25279"/>
    <n v="8"/>
    <n v="28"/>
    <n v="22"/>
    <n v="10"/>
    <n v="3"/>
    <n v="2000"/>
    <n v="653"/>
    <n v="789.96875"/>
    <n v="780"/>
    <n v="0.08"/>
    <n v="9.375"/>
    <n v="117.1875"/>
    <n v="150"/>
    <n v="0.875"/>
    <n v="0.7857142857142857"/>
    <n v="0.45454545454545453"/>
    <n v="0.51"/>
    <n v="0.3125"/>
    <n v="0.2"/>
    <n v="21.545454545454547"/>
    <n v="0.17"/>
    <n v="0.25"/>
  </r>
  <r>
    <x v="0"/>
    <d v="2017-06-15T00:00:00"/>
    <x v="15"/>
    <x v="15"/>
    <x v="1"/>
    <x v="0"/>
    <n v="31"/>
    <n v="24755"/>
    <n v="9"/>
    <n v="27"/>
    <n v="19"/>
    <n v="13"/>
    <n v="3"/>
    <n v="1858"/>
    <n v="490"/>
    <n v="798.54838709677415"/>
    <n v="780"/>
    <n v="0.08"/>
    <n v="9.67741935483871"/>
    <n v="120.96774193548387"/>
    <n v="250"/>
    <n v="0.87096774193548387"/>
    <n v="0.70370370370370372"/>
    <n v="0.68421052631578949"/>
    <n v="0.51"/>
    <n v="0.41935483870967744"/>
    <n v="0.2"/>
    <n v="18.315789473684209"/>
    <n v="0.17"/>
    <n v="0.29032258064516131"/>
  </r>
  <r>
    <x v="0"/>
    <d v="2017-06-16T00:00:00"/>
    <x v="0"/>
    <x v="0"/>
    <x v="0"/>
    <x v="0"/>
    <n v="34"/>
    <n v="24992"/>
    <n v="6"/>
    <n v="33"/>
    <n v="30"/>
    <n v="22"/>
    <n v="2"/>
    <n v="2149"/>
    <n v="797"/>
    <n v="735.05882352941171"/>
    <n v="780"/>
    <n v="0.08"/>
    <n v="5.8823529411764701"/>
    <n v="73.52941176470587"/>
    <n v="0"/>
    <n v="0.97058823529411764"/>
    <n v="0.90909090909090906"/>
    <n v="0.73333333333333328"/>
    <n v="0.51"/>
    <n v="0.6470588235294118"/>
    <n v="0.2"/>
    <n v="29.266666666666666"/>
    <n v="0.17"/>
    <n v="0.17647058823529413"/>
  </r>
  <r>
    <x v="0"/>
    <d v="2017-06-16T00:00:00"/>
    <x v="1"/>
    <x v="1"/>
    <x v="0"/>
    <x v="0"/>
    <n v="37"/>
    <n v="24072"/>
    <n v="6"/>
    <n v="36"/>
    <n v="31"/>
    <n v="23"/>
    <n v="2"/>
    <n v="2347"/>
    <n v="783"/>
    <n v="650.59459459459458"/>
    <n v="780"/>
    <n v="0.08"/>
    <n v="5.4054054054054053"/>
    <n v="67.567567567567565"/>
    <n v="0"/>
    <n v="0.97297297297297303"/>
    <n v="0.86111111111111116"/>
    <n v="0.74193548387096775"/>
    <n v="0.51"/>
    <n v="0.6216216216216216"/>
    <n v="0.2"/>
    <n v="30.258064516129032"/>
    <n v="0.17"/>
    <n v="0.16216216216216217"/>
  </r>
  <r>
    <x v="0"/>
    <d v="2017-06-16T00:00:00"/>
    <x v="2"/>
    <x v="2"/>
    <x v="0"/>
    <x v="0"/>
    <n v="33"/>
    <n v="24745"/>
    <n v="6"/>
    <n v="33"/>
    <n v="29"/>
    <n v="23"/>
    <n v="2"/>
    <n v="2319"/>
    <n v="784"/>
    <n v="749.84848484848487"/>
    <n v="780"/>
    <n v="0.08"/>
    <n v="6.0606060606060606"/>
    <n v="75.757575757575751"/>
    <n v="0"/>
    <n v="1"/>
    <n v="0.87878787878787878"/>
    <n v="0.7931034482758621"/>
    <n v="0.51"/>
    <n v="0.69696969696969702"/>
    <n v="0.2"/>
    <n v="28.206896551724139"/>
    <n v="0.17"/>
    <n v="0.18181818181818182"/>
  </r>
  <r>
    <x v="0"/>
    <d v="2017-06-16T00:00:00"/>
    <x v="3"/>
    <x v="3"/>
    <x v="0"/>
    <x v="0"/>
    <n v="39"/>
    <n v="24109"/>
    <n v="7"/>
    <n v="35"/>
    <n v="25"/>
    <n v="20"/>
    <n v="2"/>
    <n v="2282"/>
    <n v="730"/>
    <n v="618.17948717948718"/>
    <n v="780"/>
    <n v="0.08"/>
    <n v="5.1282051282051277"/>
    <n v="64.102564102564102"/>
    <n v="0"/>
    <n v="0.89743589743589747"/>
    <n v="0.7142857142857143"/>
    <n v="0.8"/>
    <n v="0.51"/>
    <n v="0.51282051282051277"/>
    <n v="0.2"/>
    <n v="24.2"/>
    <n v="0.17"/>
    <n v="0.17948717948717949"/>
  </r>
  <r>
    <x v="0"/>
    <d v="2017-06-16T00:00:00"/>
    <x v="4"/>
    <x v="4"/>
    <x v="0"/>
    <x v="0"/>
    <n v="38"/>
    <n v="25170"/>
    <n v="4"/>
    <n v="34"/>
    <n v="28"/>
    <n v="25"/>
    <n v="3"/>
    <n v="2288"/>
    <n v="777"/>
    <n v="662.36842105263156"/>
    <n v="780"/>
    <n v="0.08"/>
    <n v="7.8947368421052628"/>
    <n v="98.68421052631578"/>
    <n v="50"/>
    <n v="0.89473684210526316"/>
    <n v="0.82352941176470584"/>
    <n v="0.8928571428571429"/>
    <n v="0.51"/>
    <n v="0.65789473684210531"/>
    <n v="0.2"/>
    <n v="27.107142857142858"/>
    <n v="0.17"/>
    <n v="0.10526315789473684"/>
  </r>
  <r>
    <x v="0"/>
    <d v="2017-06-16T00:00:00"/>
    <x v="5"/>
    <x v="5"/>
    <x v="0"/>
    <x v="0"/>
    <n v="32"/>
    <n v="24063"/>
    <n v="5"/>
    <n v="32"/>
    <n v="28"/>
    <n v="22"/>
    <n v="2"/>
    <n v="2312"/>
    <n v="736"/>
    <n v="751.96875"/>
    <n v="780"/>
    <n v="0.08"/>
    <n v="6.25"/>
    <n v="78.125"/>
    <n v="0"/>
    <n v="1"/>
    <n v="0.875"/>
    <n v="0.7857142857142857"/>
    <n v="0.51"/>
    <n v="0.6875"/>
    <n v="0.2"/>
    <n v="27.214285714285715"/>
    <n v="0.17"/>
    <n v="0.15625"/>
  </r>
  <r>
    <x v="0"/>
    <d v="2017-06-16T00:00:00"/>
    <x v="6"/>
    <x v="6"/>
    <x v="0"/>
    <x v="0"/>
    <n v="39"/>
    <n v="24461"/>
    <n v="7"/>
    <n v="37"/>
    <n v="29"/>
    <n v="21"/>
    <n v="2"/>
    <n v="2402"/>
    <n v="798"/>
    <n v="627.20512820512818"/>
    <n v="780"/>
    <n v="0.08"/>
    <n v="5.1282051282051277"/>
    <n v="64.102564102564102"/>
    <n v="0"/>
    <n v="0.94871794871794868"/>
    <n v="0.78378378378378377"/>
    <n v="0.72413793103448276"/>
    <n v="0.51"/>
    <n v="0.53846153846153844"/>
    <n v="0.2"/>
    <n v="28.275862068965516"/>
    <n v="0.17"/>
    <n v="0.17948717948717949"/>
  </r>
  <r>
    <x v="0"/>
    <d v="2017-06-16T00:00:00"/>
    <x v="7"/>
    <x v="7"/>
    <x v="0"/>
    <x v="0"/>
    <n v="37"/>
    <n v="25013"/>
    <n v="5"/>
    <n v="37"/>
    <n v="28"/>
    <n v="25"/>
    <n v="3"/>
    <n v="2134"/>
    <n v="707"/>
    <n v="676.02702702702697"/>
    <n v="780"/>
    <n v="0.08"/>
    <n v="8.1081081081081088"/>
    <n v="101.35135135135135"/>
    <n v="100"/>
    <n v="1"/>
    <n v="0.7567567567567568"/>
    <n v="0.8928571428571429"/>
    <n v="0.51"/>
    <n v="0.67567567567567566"/>
    <n v="0.2"/>
    <n v="27.107142857142858"/>
    <n v="0.17"/>
    <n v="0.13513513513513514"/>
  </r>
  <r>
    <x v="0"/>
    <d v="2017-06-16T00:00:00"/>
    <x v="16"/>
    <x v="16"/>
    <x v="2"/>
    <x v="0"/>
    <n v="35"/>
    <n v="24466"/>
    <n v="7"/>
    <n v="32"/>
    <n v="25"/>
    <n v="17"/>
    <n v="4"/>
    <n v="2093"/>
    <n v="697"/>
    <n v="699.02857142857147"/>
    <n v="780"/>
    <n v="0.08"/>
    <n v="11.428571428571429"/>
    <n v="142.85714285714286"/>
    <n v="250"/>
    <n v="0.91428571428571426"/>
    <n v="0.78125"/>
    <n v="0.68"/>
    <n v="0.51"/>
    <n v="0.48571428571428571"/>
    <n v="0.2"/>
    <n v="24.32"/>
    <n v="0.17"/>
    <n v="0.2"/>
  </r>
  <r>
    <x v="0"/>
    <d v="2017-06-16T00:00:00"/>
    <x v="17"/>
    <x v="17"/>
    <x v="2"/>
    <x v="0"/>
    <n v="35"/>
    <n v="25235"/>
    <n v="9"/>
    <n v="32"/>
    <n v="23"/>
    <n v="18"/>
    <n v="3"/>
    <n v="2135"/>
    <n v="697"/>
    <n v="721"/>
    <n v="780"/>
    <n v="0.08"/>
    <n v="8.5714285714285712"/>
    <n v="107.14285714285714"/>
    <n v="100"/>
    <n v="0.91428571428571426"/>
    <n v="0.71875"/>
    <n v="0.78260869565217395"/>
    <n v="0.51"/>
    <n v="0.51428571428571423"/>
    <n v="0.2"/>
    <n v="22.217391304347824"/>
    <n v="0.17"/>
    <n v="0.25714285714285712"/>
  </r>
  <r>
    <x v="0"/>
    <d v="2017-06-16T00:00:00"/>
    <x v="18"/>
    <x v="18"/>
    <x v="2"/>
    <x v="0"/>
    <n v="35"/>
    <n v="24522"/>
    <n v="7"/>
    <n v="34"/>
    <n v="28"/>
    <n v="17"/>
    <n v="2"/>
    <n v="2135"/>
    <n v="688"/>
    <n v="700.62857142857138"/>
    <n v="780"/>
    <n v="0.08"/>
    <n v="5.7142857142857144"/>
    <n v="71.428571428571431"/>
    <n v="0"/>
    <n v="0.97142857142857142"/>
    <n v="0.82352941176470584"/>
    <n v="0.6071428571428571"/>
    <n v="0.51"/>
    <n v="0.48571428571428571"/>
    <n v="0.2"/>
    <n v="27.392857142857142"/>
    <n v="0.17"/>
    <n v="0.2"/>
  </r>
  <r>
    <x v="0"/>
    <d v="2017-06-16T00:00:00"/>
    <x v="19"/>
    <x v="19"/>
    <x v="2"/>
    <x v="0"/>
    <n v="31"/>
    <n v="24278"/>
    <n v="7"/>
    <n v="29"/>
    <n v="23"/>
    <n v="16"/>
    <n v="3"/>
    <n v="2065"/>
    <n v="697"/>
    <n v="783.16129032258061"/>
    <n v="780"/>
    <n v="0.08"/>
    <n v="9.67741935483871"/>
    <n v="120.96774193548387"/>
    <n v="250"/>
    <n v="0.93548387096774188"/>
    <n v="0.7931034482758621"/>
    <n v="0.69565217391304346"/>
    <n v="0.51"/>
    <n v="0.5161290322580645"/>
    <n v="0.2"/>
    <n v="22.304347826086957"/>
    <n v="0.17"/>
    <n v="0.22580645161290322"/>
  </r>
  <r>
    <x v="0"/>
    <d v="2017-06-16T00:00:00"/>
    <x v="20"/>
    <x v="20"/>
    <x v="2"/>
    <x v="0"/>
    <n v="36"/>
    <n v="25556"/>
    <n v="6"/>
    <n v="36"/>
    <n v="27"/>
    <n v="22"/>
    <n v="4"/>
    <n v="1978"/>
    <n v="701"/>
    <n v="709.88888888888891"/>
    <n v="780"/>
    <n v="0.08"/>
    <n v="11.111111111111111"/>
    <n v="138.88888888888889"/>
    <n v="250"/>
    <n v="1"/>
    <n v="0.75"/>
    <n v="0.81481481481481477"/>
    <n v="0.51"/>
    <n v="0.61111111111111116"/>
    <n v="0.2"/>
    <n v="26.185185185185187"/>
    <n v="0.17"/>
    <n v="0.16666666666666666"/>
  </r>
  <r>
    <x v="0"/>
    <d v="2017-06-16T00:00:00"/>
    <x v="21"/>
    <x v="21"/>
    <x v="2"/>
    <x v="0"/>
    <n v="36"/>
    <n v="25345"/>
    <n v="6"/>
    <n v="32"/>
    <n v="24"/>
    <n v="16"/>
    <n v="3"/>
    <n v="1999"/>
    <n v="699"/>
    <n v="704.02777777777783"/>
    <n v="780"/>
    <n v="0.08"/>
    <n v="8.3333333333333321"/>
    <n v="104.16666666666664"/>
    <n v="100"/>
    <n v="0.88888888888888884"/>
    <n v="0.75"/>
    <n v="0.66666666666666663"/>
    <n v="0.51"/>
    <n v="0.44444444444444442"/>
    <n v="0.2"/>
    <n v="23.333333333333332"/>
    <n v="0.17"/>
    <n v="0.16666666666666666"/>
  </r>
  <r>
    <x v="0"/>
    <d v="2017-06-16T00:00:00"/>
    <x v="22"/>
    <x v="22"/>
    <x v="2"/>
    <x v="0"/>
    <n v="35"/>
    <n v="24439"/>
    <n v="7"/>
    <n v="31"/>
    <n v="24"/>
    <n v="19"/>
    <n v="2"/>
    <n v="1969"/>
    <n v="680"/>
    <n v="698.25714285714287"/>
    <n v="780"/>
    <n v="0.08"/>
    <n v="5.7142857142857144"/>
    <n v="71.428571428571431"/>
    <n v="0"/>
    <n v="0.88571428571428568"/>
    <n v="0.77419354838709675"/>
    <n v="0.79166666666666663"/>
    <n v="0.51"/>
    <n v="0.54285714285714282"/>
    <n v="0.2"/>
    <n v="23.208333333333332"/>
    <n v="0.17"/>
    <n v="0.2"/>
  </r>
  <r>
    <x v="0"/>
    <d v="2017-06-16T00:00:00"/>
    <x v="23"/>
    <x v="23"/>
    <x v="2"/>
    <x v="0"/>
    <n v="36"/>
    <n v="24333"/>
    <n v="8"/>
    <n v="35"/>
    <n v="30"/>
    <n v="23"/>
    <n v="3"/>
    <n v="1507"/>
    <n v="615"/>
    <n v="675.91666666666663"/>
    <n v="780"/>
    <n v="0.08"/>
    <n v="8.3333333333333321"/>
    <n v="104.16666666666664"/>
    <n v="100"/>
    <n v="0.97222222222222221"/>
    <n v="0.8571428571428571"/>
    <n v="0.76666666666666672"/>
    <n v="0.51"/>
    <n v="0.63888888888888884"/>
    <n v="0.2"/>
    <n v="29.233333333333334"/>
    <n v="0.17"/>
    <n v="0.22222222222222221"/>
  </r>
  <r>
    <x v="0"/>
    <d v="2017-06-17T00:00:00"/>
    <x v="16"/>
    <x v="16"/>
    <x v="2"/>
    <x v="0"/>
    <n v="36"/>
    <n v="24686"/>
    <n v="9"/>
    <n v="33"/>
    <n v="24"/>
    <n v="14"/>
    <n v="3"/>
    <n v="2093"/>
    <n v="697"/>
    <n v="685.72222222222217"/>
    <n v="780"/>
    <n v="0.08"/>
    <n v="8.3333333333333321"/>
    <n v="104.16666666666664"/>
    <n v="100"/>
    <n v="0.91666666666666663"/>
    <n v="0.72727272727272729"/>
    <n v="0.58333333333333337"/>
    <n v="0.51"/>
    <n v="0.3888888888888889"/>
    <n v="0.2"/>
    <n v="23.416666666666668"/>
    <n v="0.17"/>
    <n v="0.25"/>
  </r>
  <r>
    <x v="0"/>
    <d v="2017-06-17T00:00:00"/>
    <x v="17"/>
    <x v="17"/>
    <x v="2"/>
    <x v="0"/>
    <n v="36"/>
    <n v="25762"/>
    <n v="8"/>
    <n v="32"/>
    <n v="21"/>
    <n v="14"/>
    <n v="3"/>
    <n v="2135"/>
    <n v="697"/>
    <n v="715.61111111111109"/>
    <n v="780"/>
    <n v="0.08"/>
    <n v="8.3333333333333321"/>
    <n v="104.16666666666664"/>
    <n v="100"/>
    <n v="0.88888888888888884"/>
    <n v="0.65625"/>
    <n v="0.66666666666666663"/>
    <n v="0.51"/>
    <n v="0.3888888888888889"/>
    <n v="0.2"/>
    <n v="20.333333333333332"/>
    <n v="0.17"/>
    <n v="0.22222222222222221"/>
  </r>
  <r>
    <x v="0"/>
    <d v="2017-06-17T00:00:00"/>
    <x v="18"/>
    <x v="18"/>
    <x v="2"/>
    <x v="0"/>
    <n v="30"/>
    <n v="24547"/>
    <n v="5"/>
    <n v="30"/>
    <n v="24"/>
    <n v="17"/>
    <n v="3"/>
    <n v="2135"/>
    <n v="688"/>
    <n v="818.23333333333335"/>
    <n v="780"/>
    <n v="0.08"/>
    <n v="10"/>
    <n v="125"/>
    <n v="250"/>
    <n v="1"/>
    <n v="0.8"/>
    <n v="0.70833333333333337"/>
    <n v="0.51"/>
    <n v="0.56666666666666665"/>
    <n v="0.2"/>
    <n v="23.291666666666668"/>
    <n v="0.17"/>
    <n v="0.16666666666666666"/>
  </r>
  <r>
    <x v="0"/>
    <d v="2017-06-17T00:00:00"/>
    <x v="19"/>
    <x v="19"/>
    <x v="2"/>
    <x v="0"/>
    <n v="35"/>
    <n v="24538"/>
    <n v="7"/>
    <n v="30"/>
    <n v="25"/>
    <n v="16"/>
    <n v="3"/>
    <n v="2065"/>
    <n v="697"/>
    <n v="701.08571428571429"/>
    <n v="780"/>
    <n v="0.08"/>
    <n v="8.5714285714285712"/>
    <n v="107.14285714285714"/>
    <n v="100"/>
    <n v="0.8571428571428571"/>
    <n v="0.83333333333333337"/>
    <n v="0.64"/>
    <n v="0.51"/>
    <n v="0.45714285714285713"/>
    <n v="0.2"/>
    <n v="24.36"/>
    <n v="0.17"/>
    <n v="0.2"/>
  </r>
  <r>
    <x v="0"/>
    <d v="2017-06-17T00:00:00"/>
    <x v="20"/>
    <x v="20"/>
    <x v="2"/>
    <x v="0"/>
    <n v="35"/>
    <n v="24230"/>
    <n v="9"/>
    <n v="31"/>
    <n v="24"/>
    <n v="19"/>
    <n v="3"/>
    <n v="1978"/>
    <n v="701"/>
    <n v="692.28571428571433"/>
    <n v="780"/>
    <n v="0.08"/>
    <n v="8.5714285714285712"/>
    <n v="107.14285714285714"/>
    <n v="100"/>
    <n v="0.88571428571428568"/>
    <n v="0.77419354838709675"/>
    <n v="0.79166666666666663"/>
    <n v="0.51"/>
    <n v="0.54285714285714282"/>
    <n v="0.2"/>
    <n v="23.208333333333332"/>
    <n v="0.17"/>
    <n v="0.25714285714285712"/>
  </r>
  <r>
    <x v="0"/>
    <d v="2017-06-17T00:00:00"/>
    <x v="21"/>
    <x v="21"/>
    <x v="2"/>
    <x v="0"/>
    <n v="33"/>
    <n v="24803"/>
    <n v="7"/>
    <n v="29"/>
    <n v="21"/>
    <n v="14"/>
    <n v="3"/>
    <n v="1999"/>
    <n v="699"/>
    <n v="751.60606060606062"/>
    <n v="780"/>
    <n v="0.08"/>
    <n v="9.0909090909090917"/>
    <n v="113.63636363636364"/>
    <n v="150"/>
    <n v="0.87878787878787878"/>
    <n v="0.72413793103448276"/>
    <n v="0.66666666666666663"/>
    <n v="0.51"/>
    <n v="0.42424242424242425"/>
    <n v="0.2"/>
    <n v="20.333333333333332"/>
    <n v="0.17"/>
    <n v="0.21212121212121213"/>
  </r>
  <r>
    <x v="0"/>
    <d v="2017-06-17T00:00:00"/>
    <x v="22"/>
    <x v="22"/>
    <x v="2"/>
    <x v="0"/>
    <n v="31"/>
    <n v="25658"/>
    <n v="7"/>
    <n v="29"/>
    <n v="21"/>
    <n v="14"/>
    <n v="2"/>
    <n v="1969"/>
    <n v="680"/>
    <n v="827.67741935483866"/>
    <n v="780"/>
    <n v="0.08"/>
    <n v="6.4516129032258061"/>
    <n v="80.645161290322577"/>
    <n v="0"/>
    <n v="0.93548387096774188"/>
    <n v="0.72413793103448276"/>
    <n v="0.66666666666666663"/>
    <n v="0.51"/>
    <n v="0.45161290322580644"/>
    <n v="0.2"/>
    <n v="20.333333333333332"/>
    <n v="0.17"/>
    <n v="0.22580645161290322"/>
  </r>
  <r>
    <x v="0"/>
    <d v="2017-06-17T00:00:00"/>
    <x v="9"/>
    <x v="9"/>
    <x v="1"/>
    <x v="0"/>
    <n v="33"/>
    <n v="24736"/>
    <n v="10"/>
    <n v="30"/>
    <n v="22"/>
    <n v="10"/>
    <n v="4"/>
    <n v="1918"/>
    <n v="652"/>
    <n v="749.57575757575762"/>
    <n v="780"/>
    <n v="0.08"/>
    <n v="12.121212121212121"/>
    <n v="151.5151515151515"/>
    <n v="250"/>
    <n v="0.90909090909090906"/>
    <n v="0.73333333333333328"/>
    <n v="0.45454545454545453"/>
    <n v="0.51"/>
    <n v="0.30303030303030304"/>
    <n v="0.2"/>
    <n v="21.545454545454547"/>
    <n v="0.17"/>
    <n v="0.30303030303030304"/>
  </r>
  <r>
    <x v="0"/>
    <d v="2017-06-17T00:00:00"/>
    <x v="10"/>
    <x v="10"/>
    <x v="1"/>
    <x v="0"/>
    <n v="28"/>
    <n v="25057"/>
    <n v="6"/>
    <n v="25"/>
    <n v="15"/>
    <n v="9"/>
    <n v="3"/>
    <n v="1913"/>
    <n v="629"/>
    <n v="894.89285714285711"/>
    <n v="780"/>
    <n v="0.08"/>
    <n v="10.714285714285714"/>
    <n v="133.92857142857142"/>
    <n v="250"/>
    <n v="0.8928571428571429"/>
    <n v="0.6"/>
    <n v="0.6"/>
    <n v="0.51"/>
    <n v="0.32142857142857145"/>
    <n v="0.2"/>
    <n v="14.4"/>
    <n v="0.17"/>
    <n v="0.21428571428571427"/>
  </r>
  <r>
    <x v="0"/>
    <d v="2017-06-17T00:00:00"/>
    <x v="11"/>
    <x v="11"/>
    <x v="1"/>
    <x v="0"/>
    <n v="31"/>
    <n v="24706"/>
    <n v="9"/>
    <n v="28"/>
    <n v="17"/>
    <n v="10"/>
    <n v="3"/>
    <n v="1894"/>
    <n v="644"/>
    <n v="796.9677419354839"/>
    <n v="780"/>
    <n v="0.08"/>
    <n v="9.67741935483871"/>
    <n v="120.96774193548387"/>
    <n v="250"/>
    <n v="0.90322580645161288"/>
    <n v="0.6071428571428571"/>
    <n v="0.58823529411764708"/>
    <n v="0.51"/>
    <n v="0.32258064516129031"/>
    <n v="0.2"/>
    <n v="16.411764705882351"/>
    <n v="0.17"/>
    <n v="0.29032258064516131"/>
  </r>
  <r>
    <x v="0"/>
    <d v="2017-06-17T00:00:00"/>
    <x v="12"/>
    <x v="12"/>
    <x v="1"/>
    <x v="0"/>
    <n v="32"/>
    <n v="24475"/>
    <n v="9"/>
    <n v="30"/>
    <n v="23"/>
    <n v="13"/>
    <n v="4"/>
    <n v="1992"/>
    <n v="649"/>
    <n v="764.84375"/>
    <n v="780"/>
    <n v="0.08"/>
    <n v="12.5"/>
    <n v="156.25"/>
    <n v="250"/>
    <n v="0.9375"/>
    <n v="0.76666666666666672"/>
    <n v="0.56521739130434778"/>
    <n v="0.51"/>
    <n v="0.40625"/>
    <n v="0.2"/>
    <n v="22.434782608695652"/>
    <n v="0.17"/>
    <n v="0.28125"/>
  </r>
  <r>
    <x v="0"/>
    <d v="2017-06-17T00:00:00"/>
    <x v="13"/>
    <x v="13"/>
    <x v="1"/>
    <x v="0"/>
    <n v="33"/>
    <n v="25027"/>
    <n v="8"/>
    <n v="29"/>
    <n v="20"/>
    <n v="10"/>
    <n v="3"/>
    <n v="1939"/>
    <n v="611"/>
    <n v="758.39393939393938"/>
    <n v="780"/>
    <n v="0.08"/>
    <n v="9.0909090909090917"/>
    <n v="113.63636363636364"/>
    <n v="150"/>
    <n v="0.87878787878787878"/>
    <n v="0.68965517241379315"/>
    <n v="0.5"/>
    <n v="0.51"/>
    <n v="0.30303030303030304"/>
    <n v="0.2"/>
    <n v="19.5"/>
    <n v="0.17"/>
    <n v="0.24242424242424243"/>
  </r>
  <r>
    <x v="0"/>
    <d v="2017-06-17T00:00:00"/>
    <x v="14"/>
    <x v="14"/>
    <x v="1"/>
    <x v="0"/>
    <n v="29"/>
    <n v="24553"/>
    <n v="8"/>
    <n v="25"/>
    <n v="18"/>
    <n v="7"/>
    <n v="3"/>
    <n v="2000"/>
    <n v="653"/>
    <n v="846.65517241379314"/>
    <n v="780"/>
    <n v="0.08"/>
    <n v="10.344827586206897"/>
    <n v="129.31034482758622"/>
    <n v="250"/>
    <n v="0.86206896551724133"/>
    <n v="0.72"/>
    <n v="0.3888888888888889"/>
    <n v="0.51"/>
    <n v="0.2413793103448276"/>
    <n v="0.2"/>
    <n v="17.611111111111111"/>
    <n v="0.17"/>
    <n v="0.27586206896551724"/>
  </r>
  <r>
    <x v="0"/>
    <d v="2017-06-17T00:00:00"/>
    <x v="15"/>
    <x v="15"/>
    <x v="1"/>
    <x v="0"/>
    <n v="30"/>
    <n v="25304"/>
    <n v="8"/>
    <n v="26"/>
    <n v="20"/>
    <n v="8"/>
    <n v="3"/>
    <n v="1858"/>
    <n v="490"/>
    <n v="843.4666666666667"/>
    <n v="780"/>
    <n v="0.08"/>
    <n v="10"/>
    <n v="125"/>
    <n v="250"/>
    <n v="0.8666666666666667"/>
    <n v="0.76923076923076927"/>
    <n v="0.4"/>
    <n v="0.51"/>
    <n v="0.26666666666666666"/>
    <n v="0.2"/>
    <n v="19.600000000000001"/>
    <n v="0.17"/>
    <n v="0.26666666666666666"/>
  </r>
  <r>
    <x v="0"/>
    <d v="2017-06-18T00:00:00"/>
    <x v="0"/>
    <x v="0"/>
    <x v="0"/>
    <x v="0"/>
    <n v="38"/>
    <n v="24530"/>
    <n v="6"/>
    <n v="38"/>
    <n v="31"/>
    <n v="24"/>
    <n v="3"/>
    <n v="2149"/>
    <n v="797"/>
    <n v="645.52631578947364"/>
    <n v="780"/>
    <n v="0.08"/>
    <n v="7.8947368421052628"/>
    <n v="98.68421052631578"/>
    <n v="50"/>
    <n v="1"/>
    <n v="0.81578947368421051"/>
    <n v="0.77419354838709675"/>
    <n v="0.51"/>
    <n v="0.63157894736842102"/>
    <n v="0.2"/>
    <n v="30.225806451612904"/>
    <n v="0.17"/>
    <n v="0.15789473684210525"/>
  </r>
  <r>
    <x v="0"/>
    <d v="2017-06-18T00:00:00"/>
    <x v="1"/>
    <x v="1"/>
    <x v="0"/>
    <x v="0"/>
    <n v="36"/>
    <n v="24803"/>
    <n v="6"/>
    <n v="34"/>
    <n v="28"/>
    <n v="20"/>
    <n v="2"/>
    <n v="2347"/>
    <n v="783"/>
    <n v="688.97222222222217"/>
    <n v="780"/>
    <n v="0.08"/>
    <n v="5.5555555555555554"/>
    <n v="69.444444444444443"/>
    <n v="0"/>
    <n v="0.94444444444444442"/>
    <n v="0.82352941176470584"/>
    <n v="0.7142857142857143"/>
    <n v="0.51"/>
    <n v="0.55555555555555558"/>
    <n v="0.2"/>
    <n v="27.285714285714285"/>
    <n v="0.17"/>
    <n v="0.16666666666666666"/>
  </r>
  <r>
    <x v="0"/>
    <d v="2017-06-18T00:00:00"/>
    <x v="2"/>
    <x v="2"/>
    <x v="0"/>
    <x v="0"/>
    <n v="35"/>
    <n v="24704"/>
    <n v="7"/>
    <n v="34"/>
    <n v="30"/>
    <n v="27"/>
    <n v="2"/>
    <n v="2319"/>
    <n v="784"/>
    <n v="705.82857142857142"/>
    <n v="780"/>
    <n v="0.08"/>
    <n v="5.7142857142857144"/>
    <n v="71.428571428571431"/>
    <n v="0"/>
    <n v="0.97142857142857142"/>
    <n v="0.88235294117647056"/>
    <n v="0.9"/>
    <n v="0.51"/>
    <n v="0.77142857142857146"/>
    <n v="0.2"/>
    <n v="29.1"/>
    <n v="0.17"/>
    <n v="0.2"/>
  </r>
  <r>
    <x v="0"/>
    <d v="2017-06-18T00:00:00"/>
    <x v="4"/>
    <x v="4"/>
    <x v="0"/>
    <x v="0"/>
    <n v="34"/>
    <n v="24731"/>
    <n v="6"/>
    <n v="33"/>
    <n v="28"/>
    <n v="20"/>
    <n v="2"/>
    <n v="2288"/>
    <n v="777"/>
    <n v="727.38235294117646"/>
    <n v="780"/>
    <n v="0.08"/>
    <n v="5.8823529411764701"/>
    <n v="73.52941176470587"/>
    <n v="0"/>
    <n v="0.97058823529411764"/>
    <n v="0.84848484848484851"/>
    <n v="0.7142857142857143"/>
    <n v="0.51"/>
    <n v="0.58823529411764708"/>
    <n v="0.2"/>
    <n v="27.285714285714285"/>
    <n v="0.17"/>
    <n v="0.17647058823529413"/>
  </r>
  <r>
    <x v="0"/>
    <d v="2017-06-18T00:00:00"/>
    <x v="5"/>
    <x v="5"/>
    <x v="0"/>
    <x v="0"/>
    <n v="35"/>
    <n v="24578"/>
    <n v="5"/>
    <n v="34"/>
    <n v="25"/>
    <n v="19"/>
    <n v="2"/>
    <n v="2312"/>
    <n v="736"/>
    <n v="702.2285714285714"/>
    <n v="780"/>
    <n v="0.08"/>
    <n v="5.7142857142857144"/>
    <n v="71.428571428571431"/>
    <n v="0"/>
    <n v="0.97142857142857142"/>
    <n v="0.73529411764705888"/>
    <n v="0.76"/>
    <n v="0.51"/>
    <n v="0.54285714285714282"/>
    <n v="0.2"/>
    <n v="24.24"/>
    <n v="0.17"/>
    <n v="0.14285714285714285"/>
  </r>
  <r>
    <x v="0"/>
    <d v="2017-06-18T00:00:00"/>
    <x v="6"/>
    <x v="6"/>
    <x v="0"/>
    <x v="0"/>
    <n v="40"/>
    <n v="25603"/>
    <n v="6"/>
    <n v="36"/>
    <n v="31"/>
    <n v="22"/>
    <n v="2"/>
    <n v="2402"/>
    <n v="798"/>
    <n v="640.07500000000005"/>
    <n v="780"/>
    <n v="0.08"/>
    <n v="5"/>
    <n v="62.5"/>
    <n v="0"/>
    <n v="0.9"/>
    <n v="0.86111111111111116"/>
    <n v="0.70967741935483875"/>
    <n v="0.51"/>
    <n v="0.55000000000000004"/>
    <n v="0.2"/>
    <n v="30.29032258064516"/>
    <n v="0.17"/>
    <n v="0.15"/>
  </r>
  <r>
    <x v="0"/>
    <d v="2017-06-18T00:00:00"/>
    <x v="7"/>
    <x v="7"/>
    <x v="0"/>
    <x v="0"/>
    <n v="36"/>
    <n v="25324"/>
    <n v="5"/>
    <n v="35"/>
    <n v="32"/>
    <n v="28"/>
    <n v="2"/>
    <n v="2134"/>
    <n v="707"/>
    <n v="703.44444444444446"/>
    <n v="780"/>
    <n v="0.08"/>
    <n v="5.5555555555555554"/>
    <n v="69.444444444444443"/>
    <n v="0"/>
    <n v="0.97222222222222221"/>
    <n v="0.91428571428571426"/>
    <n v="0.875"/>
    <n v="0.51"/>
    <n v="0.77777777777777779"/>
    <n v="0.2"/>
    <n v="31.125"/>
    <n v="0.17"/>
    <n v="0.1388888888888889"/>
  </r>
  <r>
    <x v="0"/>
    <d v="2017-06-19T00:00:00"/>
    <x v="0"/>
    <x v="0"/>
    <x v="0"/>
    <x v="0"/>
    <n v="34"/>
    <n v="25904"/>
    <n v="4"/>
    <n v="33"/>
    <n v="23"/>
    <n v="19"/>
    <n v="2"/>
    <n v="2149"/>
    <n v="797"/>
    <n v="761.88235294117646"/>
    <n v="780"/>
    <n v="0.08"/>
    <n v="5.8823529411764701"/>
    <n v="73.52941176470587"/>
    <n v="0"/>
    <n v="0.97058823529411764"/>
    <n v="0.69696969696969702"/>
    <n v="0.82608695652173914"/>
    <n v="0.51"/>
    <n v="0.55882352941176472"/>
    <n v="0.2"/>
    <n v="22.173913043478262"/>
    <n v="0.17"/>
    <n v="0.11764705882352941"/>
  </r>
  <r>
    <x v="0"/>
    <d v="2017-06-19T00:00:00"/>
    <x v="1"/>
    <x v="1"/>
    <x v="0"/>
    <x v="0"/>
    <n v="34"/>
    <n v="25965"/>
    <n v="5"/>
    <n v="34"/>
    <n v="24"/>
    <n v="18"/>
    <n v="2"/>
    <n v="2347"/>
    <n v="783"/>
    <n v="763.67647058823525"/>
    <n v="780"/>
    <n v="0.08"/>
    <n v="5.8823529411764701"/>
    <n v="73.52941176470587"/>
    <n v="0"/>
    <n v="1"/>
    <n v="0.70588235294117652"/>
    <n v="0.75"/>
    <n v="0.51"/>
    <n v="0.52941176470588236"/>
    <n v="0.2"/>
    <n v="23.25"/>
    <n v="0.17"/>
    <n v="0.14705882352941177"/>
  </r>
  <r>
    <x v="0"/>
    <d v="2017-06-19T00:00:00"/>
    <x v="2"/>
    <x v="2"/>
    <x v="0"/>
    <x v="0"/>
    <n v="37"/>
    <n v="25987"/>
    <n v="5"/>
    <n v="35"/>
    <n v="30"/>
    <n v="27"/>
    <n v="2"/>
    <n v="2319"/>
    <n v="784"/>
    <n v="702.35135135135135"/>
    <n v="780"/>
    <n v="0.08"/>
    <n v="5.4054054054054053"/>
    <n v="67.567567567567565"/>
    <n v="0"/>
    <n v="0.94594594594594594"/>
    <n v="0.8571428571428571"/>
    <n v="0.9"/>
    <n v="0.51"/>
    <n v="0.72972972972972971"/>
    <n v="0.2"/>
    <n v="29.1"/>
    <n v="0.17"/>
    <n v="0.13513513513513514"/>
  </r>
  <r>
    <x v="0"/>
    <d v="2017-06-19T00:00:00"/>
    <x v="4"/>
    <x v="4"/>
    <x v="0"/>
    <x v="0"/>
    <n v="32"/>
    <n v="25869"/>
    <n v="4"/>
    <n v="29"/>
    <n v="21"/>
    <n v="15"/>
    <n v="2"/>
    <n v="2288"/>
    <n v="777"/>
    <n v="808.40625"/>
    <n v="780"/>
    <n v="0.08"/>
    <n v="6.25"/>
    <n v="78.125"/>
    <n v="0"/>
    <n v="0.90625"/>
    <n v="0.72413793103448276"/>
    <n v="0.7142857142857143"/>
    <n v="0.51"/>
    <n v="0.46875"/>
    <n v="0.2"/>
    <n v="20.285714285714285"/>
    <n v="0.17"/>
    <n v="0.125"/>
  </r>
  <r>
    <x v="0"/>
    <d v="2017-06-19T00:00:00"/>
    <x v="5"/>
    <x v="5"/>
    <x v="0"/>
    <x v="0"/>
    <n v="33"/>
    <n v="25193"/>
    <n v="4"/>
    <n v="30"/>
    <n v="25"/>
    <n v="21"/>
    <n v="2"/>
    <n v="2312"/>
    <n v="736"/>
    <n v="763.42424242424238"/>
    <n v="780"/>
    <n v="0.08"/>
    <n v="6.0606060606060606"/>
    <n v="75.757575757575751"/>
    <n v="0"/>
    <n v="0.90909090909090906"/>
    <n v="0.83333333333333337"/>
    <n v="0.84"/>
    <n v="0.51"/>
    <n v="0.63636363636363635"/>
    <n v="0.2"/>
    <n v="24.16"/>
    <n v="0.17"/>
    <n v="0.12121212121212122"/>
  </r>
  <r>
    <x v="0"/>
    <d v="2017-06-19T00:00:00"/>
    <x v="6"/>
    <x v="6"/>
    <x v="0"/>
    <x v="0"/>
    <n v="38"/>
    <n v="25133"/>
    <n v="7"/>
    <n v="36"/>
    <n v="29"/>
    <n v="26"/>
    <n v="3"/>
    <n v="2402"/>
    <n v="798"/>
    <n v="661.39473684210532"/>
    <n v="780"/>
    <n v="0.08"/>
    <n v="7.8947368421052628"/>
    <n v="98.68421052631578"/>
    <n v="50"/>
    <n v="0.94736842105263153"/>
    <n v="0.80555555555555558"/>
    <n v="0.89655172413793105"/>
    <n v="0.51"/>
    <n v="0.68421052631578949"/>
    <n v="0.2"/>
    <n v="28.103448275862068"/>
    <n v="0.17"/>
    <n v="0.18421052631578946"/>
  </r>
  <r>
    <x v="0"/>
    <d v="2017-06-19T00:00:00"/>
    <x v="7"/>
    <x v="7"/>
    <x v="0"/>
    <x v="0"/>
    <n v="34"/>
    <n v="25478"/>
    <n v="3"/>
    <n v="31"/>
    <n v="25"/>
    <n v="19"/>
    <n v="2"/>
    <n v="2134"/>
    <n v="707"/>
    <n v="749.35294117647061"/>
    <n v="780"/>
    <n v="0.08"/>
    <n v="5.8823529411764701"/>
    <n v="73.52941176470587"/>
    <n v="0"/>
    <n v="0.91176470588235292"/>
    <n v="0.80645161290322576"/>
    <n v="0.76"/>
    <n v="0.51"/>
    <n v="0.55882352941176472"/>
    <n v="0.2"/>
    <n v="24.24"/>
    <n v="0.17"/>
    <n v="8.8235294117647065E-2"/>
  </r>
  <r>
    <x v="0"/>
    <d v="2017-06-19T00:00:00"/>
    <x v="16"/>
    <x v="16"/>
    <x v="2"/>
    <x v="0"/>
    <n v="33"/>
    <n v="25323"/>
    <n v="7"/>
    <n v="31"/>
    <n v="20"/>
    <n v="12"/>
    <n v="2"/>
    <n v="2093"/>
    <n v="697"/>
    <n v="767.36363636363637"/>
    <n v="780"/>
    <n v="0.08"/>
    <n v="6.0606060606060606"/>
    <n v="75.757575757575751"/>
    <n v="0"/>
    <n v="0.93939393939393945"/>
    <n v="0.64516129032258063"/>
    <n v="0.6"/>
    <n v="0.51"/>
    <n v="0.36363636363636365"/>
    <n v="0.2"/>
    <n v="19.399999999999999"/>
    <n v="0.17"/>
    <n v="0.21212121212121213"/>
  </r>
  <r>
    <x v="0"/>
    <d v="2017-06-19T00:00:00"/>
    <x v="17"/>
    <x v="17"/>
    <x v="2"/>
    <x v="0"/>
    <n v="31"/>
    <n v="25994"/>
    <n v="6"/>
    <n v="31"/>
    <n v="24"/>
    <n v="15"/>
    <n v="2"/>
    <n v="2135"/>
    <n v="697"/>
    <n v="838.51612903225805"/>
    <n v="780"/>
    <n v="0.08"/>
    <n v="6.4516129032258061"/>
    <n v="80.645161290322577"/>
    <n v="0"/>
    <n v="1"/>
    <n v="0.77419354838709675"/>
    <n v="0.625"/>
    <n v="0.51"/>
    <n v="0.4838709677419355"/>
    <n v="0.2"/>
    <n v="23.375"/>
    <n v="0.17"/>
    <n v="0.19354838709677419"/>
  </r>
  <r>
    <x v="0"/>
    <d v="2017-06-19T00:00:00"/>
    <x v="18"/>
    <x v="18"/>
    <x v="2"/>
    <x v="0"/>
    <n v="31"/>
    <n v="24574"/>
    <n v="7"/>
    <n v="30"/>
    <n v="20"/>
    <n v="15"/>
    <n v="3"/>
    <n v="2135"/>
    <n v="688"/>
    <n v="792.70967741935488"/>
    <n v="780"/>
    <n v="0.08"/>
    <n v="9.67741935483871"/>
    <n v="120.96774193548387"/>
    <n v="250"/>
    <n v="0.967741935483871"/>
    <n v="0.66666666666666663"/>
    <n v="0.75"/>
    <n v="0.51"/>
    <n v="0.4838709677419355"/>
    <n v="0.2"/>
    <n v="19.25"/>
    <n v="0.17"/>
    <n v="0.22580645161290322"/>
  </r>
  <r>
    <x v="0"/>
    <d v="2017-06-19T00:00:00"/>
    <x v="19"/>
    <x v="19"/>
    <x v="2"/>
    <x v="0"/>
    <n v="34"/>
    <n v="25248"/>
    <n v="7"/>
    <n v="33"/>
    <n v="22"/>
    <n v="17"/>
    <n v="3"/>
    <n v="2065"/>
    <n v="697"/>
    <n v="742.58823529411768"/>
    <n v="780"/>
    <n v="0.08"/>
    <n v="8.8235294117647065"/>
    <n v="110.29411764705883"/>
    <n v="150"/>
    <n v="0.97058823529411764"/>
    <n v="0.66666666666666663"/>
    <n v="0.77272727272727271"/>
    <n v="0.51"/>
    <n v="0.5"/>
    <n v="0.2"/>
    <n v="21.227272727272727"/>
    <n v="0.17"/>
    <n v="0.20588235294117646"/>
  </r>
  <r>
    <x v="0"/>
    <d v="2017-06-19T00:00:00"/>
    <x v="20"/>
    <x v="20"/>
    <x v="2"/>
    <x v="0"/>
    <n v="35"/>
    <n v="24525"/>
    <n v="6"/>
    <n v="34"/>
    <n v="23"/>
    <n v="16"/>
    <n v="3"/>
    <n v="1978"/>
    <n v="701"/>
    <n v="700.71428571428567"/>
    <n v="780"/>
    <n v="0.08"/>
    <n v="8.5714285714285712"/>
    <n v="107.14285714285714"/>
    <n v="100"/>
    <n v="0.97142857142857142"/>
    <n v="0.67647058823529416"/>
    <n v="0.69565217391304346"/>
    <n v="0.51"/>
    <n v="0.45714285714285713"/>
    <n v="0.2"/>
    <n v="22.304347826086957"/>
    <n v="0.17"/>
    <n v="0.17142857142857143"/>
  </r>
  <r>
    <x v="0"/>
    <d v="2017-06-19T00:00:00"/>
    <x v="21"/>
    <x v="21"/>
    <x v="2"/>
    <x v="0"/>
    <n v="34"/>
    <n v="24801"/>
    <n v="7"/>
    <n v="30"/>
    <n v="25"/>
    <n v="17"/>
    <n v="2"/>
    <n v="1999"/>
    <n v="699"/>
    <n v="729.44117647058829"/>
    <n v="780"/>
    <n v="0.08"/>
    <n v="5.8823529411764701"/>
    <n v="73.52941176470587"/>
    <n v="0"/>
    <n v="0.88235294117647056"/>
    <n v="0.83333333333333337"/>
    <n v="0.68"/>
    <n v="0.51"/>
    <n v="0.5"/>
    <n v="0.2"/>
    <n v="24.32"/>
    <n v="0.17"/>
    <n v="0.20588235294117646"/>
  </r>
  <r>
    <x v="0"/>
    <d v="2017-06-19T00:00:00"/>
    <x v="22"/>
    <x v="22"/>
    <x v="2"/>
    <x v="0"/>
    <n v="34"/>
    <n v="24894"/>
    <n v="9"/>
    <n v="32"/>
    <n v="24"/>
    <n v="15"/>
    <n v="2"/>
    <n v="1969"/>
    <n v="680"/>
    <n v="732.17647058823525"/>
    <n v="780"/>
    <n v="0.08"/>
    <n v="5.8823529411764701"/>
    <n v="73.52941176470587"/>
    <n v="0"/>
    <n v="0.94117647058823528"/>
    <n v="0.75"/>
    <n v="0.625"/>
    <n v="0.51"/>
    <n v="0.44117647058823528"/>
    <n v="0.2"/>
    <n v="23.375"/>
    <n v="0.17"/>
    <n v="0.26470588235294118"/>
  </r>
  <r>
    <x v="0"/>
    <d v="2017-06-19T00:00:00"/>
    <x v="23"/>
    <x v="23"/>
    <x v="2"/>
    <x v="0"/>
    <n v="36"/>
    <n v="24064"/>
    <n v="6"/>
    <n v="34"/>
    <n v="24"/>
    <n v="15"/>
    <n v="4"/>
    <n v="1507"/>
    <n v="615"/>
    <n v="668.44444444444446"/>
    <n v="780"/>
    <n v="0.08"/>
    <n v="11.111111111111111"/>
    <n v="138.88888888888889"/>
    <n v="250"/>
    <n v="0.94444444444444442"/>
    <n v="0.70588235294117652"/>
    <n v="0.625"/>
    <n v="0.51"/>
    <n v="0.41666666666666669"/>
    <n v="0.2"/>
    <n v="23.375"/>
    <n v="0.17"/>
    <n v="0.16666666666666666"/>
  </r>
  <r>
    <x v="0"/>
    <d v="2017-06-19T00:00:00"/>
    <x v="8"/>
    <x v="8"/>
    <x v="1"/>
    <x v="0"/>
    <n v="28"/>
    <n v="24476"/>
    <n v="8"/>
    <n v="24"/>
    <n v="17"/>
    <n v="10"/>
    <n v="3"/>
    <n v="1764"/>
    <n v="577"/>
    <n v="874.14285714285711"/>
    <n v="780"/>
    <n v="0.08"/>
    <n v="10.714285714285714"/>
    <n v="133.92857142857142"/>
    <n v="250"/>
    <n v="0.8571428571428571"/>
    <n v="0.70833333333333337"/>
    <n v="0.58823529411764708"/>
    <n v="0.51"/>
    <n v="0.35714285714285715"/>
    <n v="0.2"/>
    <n v="16.411764705882351"/>
    <n v="0.17"/>
    <n v="0.2857142857142857"/>
  </r>
  <r>
    <x v="0"/>
    <d v="2017-06-19T00:00:00"/>
    <x v="9"/>
    <x v="9"/>
    <x v="1"/>
    <x v="0"/>
    <n v="29"/>
    <n v="25706"/>
    <n v="7"/>
    <n v="25"/>
    <n v="17"/>
    <n v="9"/>
    <n v="3"/>
    <n v="1918"/>
    <n v="652"/>
    <n v="886.41379310344826"/>
    <n v="780"/>
    <n v="0.08"/>
    <n v="10.344827586206897"/>
    <n v="129.31034482758622"/>
    <n v="250"/>
    <n v="0.86206896551724133"/>
    <n v="0.68"/>
    <n v="0.52941176470588236"/>
    <n v="0.51"/>
    <n v="0.31034482758620691"/>
    <n v="0.2"/>
    <n v="16.470588235294116"/>
    <n v="0.17"/>
    <n v="0.2413793103448276"/>
  </r>
  <r>
    <x v="0"/>
    <d v="2017-06-19T00:00:00"/>
    <x v="10"/>
    <x v="10"/>
    <x v="1"/>
    <x v="0"/>
    <n v="28"/>
    <n v="25330"/>
    <n v="7"/>
    <n v="25"/>
    <n v="17"/>
    <n v="10"/>
    <n v="3"/>
    <n v="1913"/>
    <n v="629"/>
    <n v="904.64285714285711"/>
    <n v="780"/>
    <n v="0.08"/>
    <n v="10.714285714285714"/>
    <n v="133.92857142857142"/>
    <n v="250"/>
    <n v="0.8928571428571429"/>
    <n v="0.68"/>
    <n v="0.58823529411764708"/>
    <n v="0.51"/>
    <n v="0.35714285714285715"/>
    <n v="0.2"/>
    <n v="16.411764705882351"/>
    <n v="0.17"/>
    <n v="0.25"/>
  </r>
  <r>
    <x v="0"/>
    <d v="2017-06-19T00:00:00"/>
    <x v="11"/>
    <x v="11"/>
    <x v="1"/>
    <x v="0"/>
    <n v="29"/>
    <n v="25089"/>
    <n v="6"/>
    <n v="28"/>
    <n v="19"/>
    <n v="11"/>
    <n v="3"/>
    <n v="1894"/>
    <n v="644"/>
    <n v="865.13793103448279"/>
    <n v="780"/>
    <n v="0.08"/>
    <n v="10.344827586206897"/>
    <n v="129.31034482758622"/>
    <n v="250"/>
    <n v="0.96551724137931039"/>
    <n v="0.6785714285714286"/>
    <n v="0.57894736842105265"/>
    <n v="0.51"/>
    <n v="0.37931034482758619"/>
    <n v="0.2"/>
    <n v="18.421052631578949"/>
    <n v="0.17"/>
    <n v="0.20689655172413793"/>
  </r>
  <r>
    <x v="0"/>
    <d v="2017-06-19T00:00:00"/>
    <x v="12"/>
    <x v="12"/>
    <x v="1"/>
    <x v="0"/>
    <n v="31"/>
    <n v="25130"/>
    <n v="8"/>
    <n v="28"/>
    <n v="17"/>
    <n v="9"/>
    <n v="3"/>
    <n v="1992"/>
    <n v="649"/>
    <n v="810.64516129032256"/>
    <n v="780"/>
    <n v="0.08"/>
    <n v="9.67741935483871"/>
    <n v="120.96774193548387"/>
    <n v="250"/>
    <n v="0.90322580645161288"/>
    <n v="0.6071428571428571"/>
    <n v="0.52941176470588236"/>
    <n v="0.51"/>
    <n v="0.29032258064516131"/>
    <n v="0.2"/>
    <n v="16.470588235294116"/>
    <n v="0.17"/>
    <n v="0.25806451612903225"/>
  </r>
  <r>
    <x v="0"/>
    <d v="2017-06-19T00:00:00"/>
    <x v="13"/>
    <x v="13"/>
    <x v="1"/>
    <x v="0"/>
    <n v="32"/>
    <n v="24439"/>
    <n v="7"/>
    <n v="28"/>
    <n v="20"/>
    <n v="8"/>
    <n v="3"/>
    <n v="1939"/>
    <n v="611"/>
    <n v="763.71875"/>
    <n v="780"/>
    <n v="0.08"/>
    <n v="9.375"/>
    <n v="117.1875"/>
    <n v="150"/>
    <n v="0.875"/>
    <n v="0.7142857142857143"/>
    <n v="0.4"/>
    <n v="0.51"/>
    <n v="0.25"/>
    <n v="0.2"/>
    <n v="19.600000000000001"/>
    <n v="0.17"/>
    <n v="0.21875"/>
  </r>
  <r>
    <x v="0"/>
    <d v="2017-06-19T00:00:00"/>
    <x v="14"/>
    <x v="14"/>
    <x v="1"/>
    <x v="0"/>
    <n v="32"/>
    <n v="24644"/>
    <n v="10"/>
    <n v="27"/>
    <n v="17"/>
    <n v="9"/>
    <n v="4"/>
    <n v="2000"/>
    <n v="653"/>
    <n v="770.125"/>
    <n v="780"/>
    <n v="0.08"/>
    <n v="12.5"/>
    <n v="156.25"/>
    <n v="250"/>
    <n v="0.84375"/>
    <n v="0.62962962962962965"/>
    <n v="0.52941176470588236"/>
    <n v="0.51"/>
    <n v="0.28125"/>
    <n v="0.2"/>
    <n v="16.470588235294116"/>
    <n v="0.17"/>
    <n v="0.3125"/>
  </r>
  <r>
    <x v="0"/>
    <d v="2017-06-19T00:00:00"/>
    <x v="15"/>
    <x v="15"/>
    <x v="1"/>
    <x v="0"/>
    <n v="30"/>
    <n v="24275"/>
    <n v="8"/>
    <n v="27"/>
    <n v="16"/>
    <n v="7"/>
    <n v="3"/>
    <n v="1858"/>
    <n v="490"/>
    <n v="809.16666666666663"/>
    <n v="780"/>
    <n v="0.08"/>
    <n v="10"/>
    <n v="125"/>
    <n v="250"/>
    <n v="0.9"/>
    <n v="0.59259259259259256"/>
    <n v="0.4375"/>
    <n v="0.51"/>
    <n v="0.23333333333333334"/>
    <n v="0.2"/>
    <n v="15.5625"/>
    <n v="0.17"/>
    <n v="0.26666666666666666"/>
  </r>
  <r>
    <x v="0"/>
    <d v="2017-06-20T00:00:00"/>
    <x v="0"/>
    <x v="0"/>
    <x v="0"/>
    <x v="0"/>
    <n v="38"/>
    <n v="25383"/>
    <n v="5"/>
    <n v="34"/>
    <n v="29"/>
    <n v="26"/>
    <n v="2"/>
    <n v="2149"/>
    <n v="797"/>
    <n v="667.97368421052636"/>
    <n v="780"/>
    <n v="0.08"/>
    <n v="5.2631578947368416"/>
    <n v="65.78947368421052"/>
    <n v="0"/>
    <n v="0.89473684210526316"/>
    <n v="0.8529411764705882"/>
    <n v="0.89655172413793105"/>
    <n v="0.51"/>
    <n v="0.68421052631578949"/>
    <n v="0.2"/>
    <n v="28.103448275862068"/>
    <n v="0.17"/>
    <n v="0.13157894736842105"/>
  </r>
  <r>
    <x v="0"/>
    <d v="2017-06-20T00:00:00"/>
    <x v="1"/>
    <x v="1"/>
    <x v="0"/>
    <x v="0"/>
    <n v="33"/>
    <n v="25500"/>
    <n v="5"/>
    <n v="31"/>
    <n v="26"/>
    <n v="22"/>
    <n v="2"/>
    <n v="2347"/>
    <n v="783"/>
    <n v="772.72727272727275"/>
    <n v="780"/>
    <n v="0.08"/>
    <n v="6.0606060606060606"/>
    <n v="75.757575757575751"/>
    <n v="0"/>
    <n v="0.93939393939393945"/>
    <n v="0.83870967741935487"/>
    <n v="0.84615384615384615"/>
    <n v="0.51"/>
    <n v="0.66666666666666663"/>
    <n v="0.2"/>
    <n v="25.153846153846153"/>
    <n v="0.17"/>
    <n v="0.15151515151515152"/>
  </r>
  <r>
    <x v="0"/>
    <d v="2017-06-20T00:00:00"/>
    <x v="2"/>
    <x v="2"/>
    <x v="0"/>
    <x v="0"/>
    <n v="36"/>
    <n v="24117"/>
    <n v="4"/>
    <n v="34"/>
    <n v="24"/>
    <n v="21"/>
    <n v="2"/>
    <n v="2319"/>
    <n v="784"/>
    <n v="669.91666666666663"/>
    <n v="780"/>
    <n v="0.08"/>
    <n v="5.5555555555555554"/>
    <n v="69.444444444444443"/>
    <n v="0"/>
    <n v="0.94444444444444442"/>
    <n v="0.70588235294117652"/>
    <n v="0.875"/>
    <n v="0.51"/>
    <n v="0.58333333333333337"/>
    <n v="0.2"/>
    <n v="23.125"/>
    <n v="0.17"/>
    <n v="0.1111111111111111"/>
  </r>
  <r>
    <x v="0"/>
    <d v="2017-06-20T00:00:00"/>
    <x v="3"/>
    <x v="3"/>
    <x v="0"/>
    <x v="0"/>
    <n v="36"/>
    <n v="25417"/>
    <n v="6"/>
    <n v="33"/>
    <n v="26"/>
    <n v="21"/>
    <n v="2"/>
    <n v="2282"/>
    <n v="730"/>
    <n v="706.02777777777783"/>
    <n v="780"/>
    <n v="0.08"/>
    <n v="5.5555555555555554"/>
    <n v="69.444444444444443"/>
    <n v="0"/>
    <n v="0.91666666666666663"/>
    <n v="0.78787878787878785"/>
    <n v="0.80769230769230771"/>
    <n v="0.51"/>
    <n v="0.58333333333333337"/>
    <n v="0.2"/>
    <n v="25.192307692307693"/>
    <n v="0.17"/>
    <n v="0.16666666666666666"/>
  </r>
  <r>
    <x v="0"/>
    <d v="2017-06-20T00:00:00"/>
    <x v="4"/>
    <x v="4"/>
    <x v="0"/>
    <x v="0"/>
    <n v="34"/>
    <n v="25318"/>
    <n v="4"/>
    <n v="33"/>
    <n v="24"/>
    <n v="21"/>
    <n v="2"/>
    <n v="2288"/>
    <n v="777"/>
    <n v="744.64705882352939"/>
    <n v="780"/>
    <n v="0.08"/>
    <n v="5.8823529411764701"/>
    <n v="73.52941176470587"/>
    <n v="0"/>
    <n v="0.97058823529411764"/>
    <n v="0.72727272727272729"/>
    <n v="0.875"/>
    <n v="0.51"/>
    <n v="0.61764705882352944"/>
    <n v="0.2"/>
    <n v="23.125"/>
    <n v="0.17"/>
    <n v="0.11764705882352941"/>
  </r>
  <r>
    <x v="0"/>
    <d v="2017-06-20T00:00:00"/>
    <x v="5"/>
    <x v="5"/>
    <x v="0"/>
    <x v="0"/>
    <n v="32"/>
    <n v="25872"/>
    <n v="4"/>
    <n v="30"/>
    <n v="23"/>
    <n v="20"/>
    <n v="2"/>
    <n v="2312"/>
    <n v="736"/>
    <n v="808.5"/>
    <n v="780"/>
    <n v="0.08"/>
    <n v="6.25"/>
    <n v="78.125"/>
    <n v="0"/>
    <n v="0.9375"/>
    <n v="0.76666666666666672"/>
    <n v="0.86956521739130432"/>
    <n v="0.51"/>
    <n v="0.625"/>
    <n v="0.2"/>
    <n v="22.130434782608695"/>
    <n v="0.17"/>
    <n v="0.125"/>
  </r>
  <r>
    <x v="0"/>
    <d v="2017-06-20T00:00:00"/>
    <x v="6"/>
    <x v="6"/>
    <x v="0"/>
    <x v="0"/>
    <n v="40"/>
    <n v="24078"/>
    <n v="5"/>
    <n v="36"/>
    <n v="29"/>
    <n v="26"/>
    <n v="3"/>
    <n v="2402"/>
    <n v="798"/>
    <n v="601.95000000000005"/>
    <n v="780"/>
    <n v="0.08"/>
    <n v="7.5"/>
    <n v="93.75"/>
    <n v="50"/>
    <n v="0.9"/>
    <n v="0.80555555555555558"/>
    <n v="0.89655172413793105"/>
    <n v="0.51"/>
    <n v="0.65"/>
    <n v="0.2"/>
    <n v="28.103448275862068"/>
    <n v="0.17"/>
    <n v="0.125"/>
  </r>
  <r>
    <x v="0"/>
    <d v="2017-06-20T00:00:00"/>
    <x v="7"/>
    <x v="7"/>
    <x v="0"/>
    <x v="0"/>
    <n v="39"/>
    <n v="25301"/>
    <n v="5"/>
    <n v="37"/>
    <n v="33"/>
    <n v="28"/>
    <n v="2"/>
    <n v="2134"/>
    <n v="707"/>
    <n v="648.74358974358972"/>
    <n v="780"/>
    <n v="0.08"/>
    <n v="5.1282051282051277"/>
    <n v="64.102564102564102"/>
    <n v="0"/>
    <n v="0.94871794871794868"/>
    <n v="0.89189189189189189"/>
    <n v="0.84848484848484851"/>
    <n v="0.51"/>
    <n v="0.71794871794871795"/>
    <n v="0.2"/>
    <n v="32.151515151515149"/>
    <n v="0.17"/>
    <n v="0.12820512820512819"/>
  </r>
  <r>
    <x v="0"/>
    <d v="2017-06-20T00:00:00"/>
    <x v="16"/>
    <x v="16"/>
    <x v="2"/>
    <x v="0"/>
    <n v="34"/>
    <n v="24609"/>
    <n v="5"/>
    <n v="33"/>
    <n v="23"/>
    <n v="16"/>
    <n v="3"/>
    <n v="2093"/>
    <n v="697"/>
    <n v="723.79411764705878"/>
    <n v="780"/>
    <n v="0.08"/>
    <n v="8.8235294117647065"/>
    <n v="110.29411764705883"/>
    <n v="150"/>
    <n v="0.97058823529411764"/>
    <n v="0.69696969696969702"/>
    <n v="0.69565217391304346"/>
    <n v="0.51"/>
    <n v="0.47058823529411764"/>
    <n v="0.2"/>
    <n v="22.304347826086957"/>
    <n v="0.17"/>
    <n v="0.14705882352941177"/>
  </r>
  <r>
    <x v="0"/>
    <d v="2017-06-20T00:00:00"/>
    <x v="17"/>
    <x v="17"/>
    <x v="2"/>
    <x v="0"/>
    <n v="30"/>
    <n v="25074"/>
    <n v="6"/>
    <n v="27"/>
    <n v="20"/>
    <n v="14"/>
    <n v="3"/>
    <n v="2135"/>
    <n v="697"/>
    <n v="835.8"/>
    <n v="780"/>
    <n v="0.08"/>
    <n v="10"/>
    <n v="125"/>
    <n v="250"/>
    <n v="0.9"/>
    <n v="0.7407407407407407"/>
    <n v="0.7"/>
    <n v="0.51"/>
    <n v="0.46666666666666667"/>
    <n v="0.2"/>
    <n v="19.3"/>
    <n v="0.17"/>
    <n v="0.2"/>
  </r>
  <r>
    <x v="0"/>
    <d v="2017-06-20T00:00:00"/>
    <x v="18"/>
    <x v="18"/>
    <x v="2"/>
    <x v="0"/>
    <n v="36"/>
    <n v="25109"/>
    <n v="9"/>
    <n v="32"/>
    <n v="27"/>
    <n v="19"/>
    <n v="3"/>
    <n v="2135"/>
    <n v="688"/>
    <n v="697.47222222222217"/>
    <n v="780"/>
    <n v="0.08"/>
    <n v="8.3333333333333321"/>
    <n v="104.16666666666664"/>
    <n v="100"/>
    <n v="0.88888888888888884"/>
    <n v="0.84375"/>
    <n v="0.70370370370370372"/>
    <n v="0.51"/>
    <n v="0.52777777777777779"/>
    <n v="0.2"/>
    <n v="26.296296296296298"/>
    <n v="0.17"/>
    <n v="0.25"/>
  </r>
  <r>
    <x v="0"/>
    <d v="2017-06-20T00:00:00"/>
    <x v="19"/>
    <x v="19"/>
    <x v="2"/>
    <x v="0"/>
    <n v="31"/>
    <n v="24208"/>
    <n v="6"/>
    <n v="31"/>
    <n v="23"/>
    <n v="18"/>
    <n v="3"/>
    <n v="2065"/>
    <n v="697"/>
    <n v="780.90322580645159"/>
    <n v="780"/>
    <n v="0.08"/>
    <n v="9.67741935483871"/>
    <n v="120.96774193548387"/>
    <n v="250"/>
    <n v="1"/>
    <n v="0.74193548387096775"/>
    <n v="0.78260869565217395"/>
    <n v="0.51"/>
    <n v="0.58064516129032262"/>
    <n v="0.2"/>
    <n v="22.217391304347824"/>
    <n v="0.17"/>
    <n v="0.19354838709677419"/>
  </r>
  <r>
    <x v="0"/>
    <d v="2017-06-20T00:00:00"/>
    <x v="20"/>
    <x v="20"/>
    <x v="2"/>
    <x v="0"/>
    <n v="30"/>
    <n v="25999"/>
    <n v="5"/>
    <n v="27"/>
    <n v="19"/>
    <n v="12"/>
    <n v="3"/>
    <n v="1978"/>
    <n v="701"/>
    <n v="866.63333333333333"/>
    <n v="780"/>
    <n v="0.08"/>
    <n v="10"/>
    <n v="125"/>
    <n v="250"/>
    <n v="0.9"/>
    <n v="0.70370370370370372"/>
    <n v="0.63157894736842102"/>
    <n v="0.51"/>
    <n v="0.4"/>
    <n v="0.2"/>
    <n v="18.368421052631579"/>
    <n v="0.17"/>
    <n v="0.16666666666666666"/>
  </r>
  <r>
    <x v="0"/>
    <d v="2017-06-20T00:00:00"/>
    <x v="21"/>
    <x v="21"/>
    <x v="2"/>
    <x v="0"/>
    <n v="33"/>
    <n v="25280"/>
    <n v="7"/>
    <n v="31"/>
    <n v="26"/>
    <n v="20"/>
    <n v="3"/>
    <n v="1999"/>
    <n v="699"/>
    <n v="766.06060606060601"/>
    <n v="780"/>
    <n v="0.08"/>
    <n v="9.0909090909090917"/>
    <n v="113.63636363636364"/>
    <n v="150"/>
    <n v="0.93939393939393945"/>
    <n v="0.83870967741935487"/>
    <n v="0.76923076923076927"/>
    <n v="0.51"/>
    <n v="0.60606060606060608"/>
    <n v="0.2"/>
    <n v="25.23076923076923"/>
    <n v="0.17"/>
    <n v="0.21212121212121213"/>
  </r>
  <r>
    <x v="0"/>
    <d v="2017-06-20T00:00:00"/>
    <x v="22"/>
    <x v="22"/>
    <x v="2"/>
    <x v="0"/>
    <n v="32"/>
    <n v="24094"/>
    <n v="7"/>
    <n v="28"/>
    <n v="23"/>
    <n v="17"/>
    <n v="3"/>
    <n v="1969"/>
    <n v="680"/>
    <n v="752.9375"/>
    <n v="780"/>
    <n v="0.08"/>
    <n v="9.375"/>
    <n v="117.1875"/>
    <n v="150"/>
    <n v="0.875"/>
    <n v="0.8214285714285714"/>
    <n v="0.73913043478260865"/>
    <n v="0.51"/>
    <n v="0.53125"/>
    <n v="0.2"/>
    <n v="22.260869565217391"/>
    <n v="0.17"/>
    <n v="0.21875"/>
  </r>
  <r>
    <x v="0"/>
    <d v="2017-06-20T00:00:00"/>
    <x v="23"/>
    <x v="23"/>
    <x v="2"/>
    <x v="0"/>
    <n v="30"/>
    <n v="25474"/>
    <n v="6"/>
    <n v="30"/>
    <n v="25"/>
    <n v="17"/>
    <n v="3"/>
    <n v="1507"/>
    <n v="615"/>
    <n v="849.13333333333333"/>
    <n v="780"/>
    <n v="0.08"/>
    <n v="10"/>
    <n v="125"/>
    <n v="250"/>
    <n v="1"/>
    <n v="0.83333333333333337"/>
    <n v="0.68"/>
    <n v="0.51"/>
    <n v="0.56666666666666665"/>
    <n v="0.2"/>
    <n v="24.32"/>
    <n v="0.17"/>
    <n v="0.2"/>
  </r>
  <r>
    <x v="0"/>
    <d v="2017-06-20T00:00:00"/>
    <x v="8"/>
    <x v="8"/>
    <x v="1"/>
    <x v="0"/>
    <n v="32"/>
    <n v="25351"/>
    <n v="7"/>
    <n v="29"/>
    <n v="20"/>
    <n v="9"/>
    <n v="4"/>
    <n v="1764"/>
    <n v="577"/>
    <n v="792.21875"/>
    <n v="780"/>
    <n v="0.08"/>
    <n v="12.5"/>
    <n v="156.25"/>
    <n v="250"/>
    <n v="0.90625"/>
    <n v="0.68965517241379315"/>
    <n v="0.45"/>
    <n v="0.51"/>
    <n v="0.28125"/>
    <n v="0.2"/>
    <n v="19.55"/>
    <n v="0.17"/>
    <n v="0.21875"/>
  </r>
  <r>
    <x v="0"/>
    <d v="2017-06-20T00:00:00"/>
    <x v="9"/>
    <x v="9"/>
    <x v="1"/>
    <x v="0"/>
    <n v="33"/>
    <n v="25249"/>
    <n v="8"/>
    <n v="29"/>
    <n v="22"/>
    <n v="15"/>
    <n v="3"/>
    <n v="1918"/>
    <n v="652"/>
    <n v="765.12121212121212"/>
    <n v="780"/>
    <n v="0.08"/>
    <n v="9.0909090909090917"/>
    <n v="113.63636363636364"/>
    <n v="150"/>
    <n v="0.87878787878787878"/>
    <n v="0.75862068965517238"/>
    <n v="0.68181818181818177"/>
    <n v="0.51"/>
    <n v="0.45454545454545453"/>
    <n v="0.2"/>
    <n v="21.318181818181817"/>
    <n v="0.17"/>
    <n v="0.24242424242424243"/>
  </r>
  <r>
    <x v="0"/>
    <d v="2017-06-20T00:00:00"/>
    <x v="10"/>
    <x v="10"/>
    <x v="1"/>
    <x v="0"/>
    <n v="32"/>
    <n v="24314"/>
    <n v="8"/>
    <n v="30"/>
    <n v="24"/>
    <n v="13"/>
    <n v="3"/>
    <n v="1913"/>
    <n v="629"/>
    <n v="759.8125"/>
    <n v="780"/>
    <n v="0.08"/>
    <n v="9.375"/>
    <n v="117.1875"/>
    <n v="150"/>
    <n v="0.9375"/>
    <n v="0.8"/>
    <n v="0.54166666666666663"/>
    <n v="0.51"/>
    <n v="0.40625"/>
    <n v="0.2"/>
    <n v="23.458333333333332"/>
    <n v="0.17"/>
    <n v="0.25"/>
  </r>
  <r>
    <x v="0"/>
    <d v="2017-06-20T00:00:00"/>
    <x v="11"/>
    <x v="11"/>
    <x v="1"/>
    <x v="0"/>
    <n v="31"/>
    <n v="24461"/>
    <n v="7"/>
    <n v="28"/>
    <n v="18"/>
    <n v="12"/>
    <n v="3"/>
    <n v="1894"/>
    <n v="644"/>
    <n v="789.06451612903231"/>
    <n v="780"/>
    <n v="0.08"/>
    <n v="9.67741935483871"/>
    <n v="120.96774193548387"/>
    <n v="250"/>
    <n v="0.90322580645161288"/>
    <n v="0.6428571428571429"/>
    <n v="0.66666666666666663"/>
    <n v="0.51"/>
    <n v="0.38709677419354838"/>
    <n v="0.2"/>
    <n v="17.333333333333332"/>
    <n v="0.17"/>
    <n v="0.22580645161290322"/>
  </r>
  <r>
    <x v="0"/>
    <d v="2017-06-20T00:00:00"/>
    <x v="12"/>
    <x v="12"/>
    <x v="1"/>
    <x v="0"/>
    <n v="28"/>
    <n v="24849"/>
    <n v="7"/>
    <n v="25"/>
    <n v="16"/>
    <n v="10"/>
    <n v="3"/>
    <n v="1992"/>
    <n v="649"/>
    <n v="887.46428571428567"/>
    <n v="780"/>
    <n v="0.08"/>
    <n v="10.714285714285714"/>
    <n v="133.92857142857142"/>
    <n v="250"/>
    <n v="0.8928571428571429"/>
    <n v="0.64"/>
    <n v="0.625"/>
    <n v="0.51"/>
    <n v="0.35714285714285715"/>
    <n v="0.2"/>
    <n v="15.375"/>
    <n v="0.17"/>
    <n v="0.25"/>
  </r>
  <r>
    <x v="0"/>
    <d v="2017-06-20T00:00:00"/>
    <x v="13"/>
    <x v="13"/>
    <x v="1"/>
    <x v="0"/>
    <n v="32"/>
    <n v="25815"/>
    <n v="6"/>
    <n v="28"/>
    <n v="21"/>
    <n v="13"/>
    <n v="4"/>
    <n v="1939"/>
    <n v="611"/>
    <n v="806.71875"/>
    <n v="780"/>
    <n v="0.08"/>
    <n v="12.5"/>
    <n v="156.25"/>
    <n v="250"/>
    <n v="0.875"/>
    <n v="0.75"/>
    <n v="0.61904761904761907"/>
    <n v="0.51"/>
    <n v="0.40625"/>
    <n v="0.2"/>
    <n v="20.38095238095238"/>
    <n v="0.17"/>
    <n v="0.1875"/>
  </r>
  <r>
    <x v="0"/>
    <d v="2017-06-20T00:00:00"/>
    <x v="14"/>
    <x v="14"/>
    <x v="1"/>
    <x v="0"/>
    <n v="33"/>
    <n v="25663"/>
    <n v="9"/>
    <n v="29"/>
    <n v="21"/>
    <n v="13"/>
    <n v="3"/>
    <n v="2000"/>
    <n v="653"/>
    <n v="777.66666666666663"/>
    <n v="780"/>
    <n v="0.08"/>
    <n v="9.0909090909090917"/>
    <n v="113.63636363636364"/>
    <n v="150"/>
    <n v="0.87878787878787878"/>
    <n v="0.72413793103448276"/>
    <n v="0.61904761904761907"/>
    <n v="0.51"/>
    <n v="0.39393939393939392"/>
    <n v="0.2"/>
    <n v="20.38095238095238"/>
    <n v="0.17"/>
    <n v="0.27272727272727271"/>
  </r>
  <r>
    <x v="0"/>
    <d v="2017-06-20T00:00:00"/>
    <x v="15"/>
    <x v="15"/>
    <x v="1"/>
    <x v="0"/>
    <n v="30"/>
    <n v="24525"/>
    <n v="6"/>
    <n v="26"/>
    <n v="16"/>
    <n v="10"/>
    <n v="3"/>
    <n v="1858"/>
    <n v="490"/>
    <n v="817.5"/>
    <n v="780"/>
    <n v="0.08"/>
    <n v="10"/>
    <n v="125"/>
    <n v="250"/>
    <n v="0.8666666666666667"/>
    <n v="0.61538461538461542"/>
    <n v="0.625"/>
    <n v="0.51"/>
    <n v="0.33333333333333331"/>
    <n v="0.2"/>
    <n v="15.375"/>
    <n v="0.17"/>
    <n v="0.2"/>
  </r>
  <r>
    <x v="0"/>
    <d v="2017-06-21T00:00:00"/>
    <x v="16"/>
    <x v="16"/>
    <x v="2"/>
    <x v="0"/>
    <n v="30"/>
    <n v="25961"/>
    <n v="5"/>
    <n v="26"/>
    <n v="18"/>
    <n v="12"/>
    <n v="2"/>
    <n v="2093"/>
    <n v="697"/>
    <n v="865.36666666666667"/>
    <n v="780"/>
    <n v="0.08"/>
    <n v="6.666666666666667"/>
    <n v="83.333333333333329"/>
    <n v="0"/>
    <n v="0.8666666666666667"/>
    <n v="0.69230769230769229"/>
    <n v="0.66666666666666663"/>
    <n v="0.51"/>
    <n v="0.4"/>
    <n v="0.2"/>
    <n v="17.333333333333332"/>
    <n v="0.17"/>
    <n v="0.16666666666666666"/>
  </r>
  <r>
    <x v="0"/>
    <d v="2017-06-21T00:00:00"/>
    <x v="17"/>
    <x v="17"/>
    <x v="2"/>
    <x v="0"/>
    <n v="35"/>
    <n v="24828"/>
    <n v="5"/>
    <n v="30"/>
    <n v="25"/>
    <n v="18"/>
    <n v="2"/>
    <n v="2135"/>
    <n v="697"/>
    <n v="709.37142857142862"/>
    <n v="780"/>
    <n v="0.08"/>
    <n v="5.7142857142857144"/>
    <n v="71.428571428571431"/>
    <n v="0"/>
    <n v="0.8571428571428571"/>
    <n v="0.83333333333333337"/>
    <n v="0.72"/>
    <n v="0.51"/>
    <n v="0.51428571428571423"/>
    <n v="0.2"/>
    <n v="24.28"/>
    <n v="0.17"/>
    <n v="0.14285714285714285"/>
  </r>
  <r>
    <x v="0"/>
    <d v="2017-06-21T00:00:00"/>
    <x v="18"/>
    <x v="18"/>
    <x v="2"/>
    <x v="0"/>
    <n v="33"/>
    <n v="25290"/>
    <n v="5"/>
    <n v="29"/>
    <n v="21"/>
    <n v="15"/>
    <n v="3"/>
    <n v="2135"/>
    <n v="688"/>
    <n v="766.36363636363637"/>
    <n v="780"/>
    <n v="0.08"/>
    <n v="9.0909090909090917"/>
    <n v="113.63636363636364"/>
    <n v="150"/>
    <n v="0.87878787878787878"/>
    <n v="0.72413793103448276"/>
    <n v="0.7142857142857143"/>
    <n v="0.51"/>
    <n v="0.45454545454545453"/>
    <n v="0.2"/>
    <n v="20.285714285714285"/>
    <n v="0.17"/>
    <n v="0.15151515151515152"/>
  </r>
  <r>
    <x v="0"/>
    <d v="2017-06-21T00:00:00"/>
    <x v="19"/>
    <x v="19"/>
    <x v="2"/>
    <x v="0"/>
    <n v="36"/>
    <n v="25435"/>
    <n v="8"/>
    <n v="36"/>
    <n v="30"/>
    <n v="20"/>
    <n v="3"/>
    <n v="2065"/>
    <n v="697"/>
    <n v="706.52777777777783"/>
    <n v="780"/>
    <n v="0.08"/>
    <n v="8.3333333333333321"/>
    <n v="104.16666666666664"/>
    <n v="100"/>
    <n v="1"/>
    <n v="0.83333333333333337"/>
    <n v="0.66666666666666663"/>
    <n v="0.51"/>
    <n v="0.55555555555555558"/>
    <n v="0.2"/>
    <n v="29.333333333333332"/>
    <n v="0.17"/>
    <n v="0.22222222222222221"/>
  </r>
  <r>
    <x v="0"/>
    <d v="2017-06-21T00:00:00"/>
    <x v="20"/>
    <x v="20"/>
    <x v="2"/>
    <x v="0"/>
    <n v="34"/>
    <n v="25384"/>
    <n v="7"/>
    <n v="33"/>
    <n v="25"/>
    <n v="16"/>
    <n v="2"/>
    <n v="1978"/>
    <n v="701"/>
    <n v="746.58823529411768"/>
    <n v="780"/>
    <n v="0.08"/>
    <n v="5.8823529411764701"/>
    <n v="73.52941176470587"/>
    <n v="0"/>
    <n v="0.97058823529411764"/>
    <n v="0.75757575757575757"/>
    <n v="0.64"/>
    <n v="0.51"/>
    <n v="0.47058823529411764"/>
    <n v="0.2"/>
    <n v="24.36"/>
    <n v="0.17"/>
    <n v="0.20588235294117646"/>
  </r>
  <r>
    <x v="0"/>
    <d v="2017-06-21T00:00:00"/>
    <x v="21"/>
    <x v="21"/>
    <x v="2"/>
    <x v="0"/>
    <n v="31"/>
    <n v="24942"/>
    <n v="7"/>
    <n v="30"/>
    <n v="23"/>
    <n v="18"/>
    <n v="2"/>
    <n v="1999"/>
    <n v="699"/>
    <n v="804.58064516129036"/>
    <n v="780"/>
    <n v="0.08"/>
    <n v="6.4516129032258061"/>
    <n v="80.645161290322577"/>
    <n v="0"/>
    <n v="0.967741935483871"/>
    <n v="0.76666666666666672"/>
    <n v="0.78260869565217395"/>
    <n v="0.51"/>
    <n v="0.58064516129032262"/>
    <n v="0.2"/>
    <n v="22.217391304347824"/>
    <n v="0.17"/>
    <n v="0.22580645161290322"/>
  </r>
  <r>
    <x v="0"/>
    <d v="2017-06-21T00:00:00"/>
    <x v="22"/>
    <x v="22"/>
    <x v="2"/>
    <x v="0"/>
    <n v="33"/>
    <n v="24263"/>
    <n v="6"/>
    <n v="32"/>
    <n v="22"/>
    <n v="16"/>
    <n v="3"/>
    <n v="1969"/>
    <n v="680"/>
    <n v="735.24242424242425"/>
    <n v="780"/>
    <n v="0.08"/>
    <n v="9.0909090909090917"/>
    <n v="113.63636363636364"/>
    <n v="150"/>
    <n v="0.96969696969696972"/>
    <n v="0.6875"/>
    <n v="0.72727272727272729"/>
    <n v="0.51"/>
    <n v="0.48484848484848486"/>
    <n v="0.2"/>
    <n v="21.272727272727273"/>
    <n v="0.17"/>
    <n v="0.18181818181818182"/>
  </r>
  <r>
    <x v="0"/>
    <d v="2017-06-21T00:00:00"/>
    <x v="23"/>
    <x v="23"/>
    <x v="2"/>
    <x v="0"/>
    <n v="33"/>
    <n v="24495"/>
    <n v="5"/>
    <n v="29"/>
    <n v="24"/>
    <n v="19"/>
    <n v="2"/>
    <n v="1507"/>
    <n v="615"/>
    <n v="742.27272727272725"/>
    <n v="780"/>
    <n v="0.08"/>
    <n v="6.0606060606060606"/>
    <n v="75.757575757575751"/>
    <n v="0"/>
    <n v="0.87878787878787878"/>
    <n v="0.82758620689655171"/>
    <n v="0.79166666666666663"/>
    <n v="0.51"/>
    <n v="0.5757575757575758"/>
    <n v="0.2"/>
    <n v="23.208333333333332"/>
    <n v="0.17"/>
    <n v="0.15151515151515152"/>
  </r>
  <r>
    <x v="0"/>
    <d v="2017-06-21T00:00:00"/>
    <x v="8"/>
    <x v="8"/>
    <x v="1"/>
    <x v="0"/>
    <n v="31"/>
    <n v="24503"/>
    <n v="8"/>
    <n v="27"/>
    <n v="19"/>
    <n v="8"/>
    <n v="3"/>
    <n v="1764"/>
    <n v="577"/>
    <n v="790.41935483870964"/>
    <n v="780"/>
    <n v="0.08"/>
    <n v="9.67741935483871"/>
    <n v="120.96774193548387"/>
    <n v="250"/>
    <n v="0.87096774193548387"/>
    <n v="0.70370370370370372"/>
    <n v="0.42105263157894735"/>
    <n v="0.51"/>
    <n v="0.25806451612903225"/>
    <n v="0.2"/>
    <n v="18.578947368421051"/>
    <n v="0.17"/>
    <n v="0.25806451612903225"/>
  </r>
  <r>
    <x v="0"/>
    <d v="2017-06-21T00:00:00"/>
    <x v="9"/>
    <x v="9"/>
    <x v="1"/>
    <x v="0"/>
    <n v="33"/>
    <n v="24739"/>
    <n v="8"/>
    <n v="29"/>
    <n v="22"/>
    <n v="15"/>
    <n v="3"/>
    <n v="1918"/>
    <n v="652"/>
    <n v="749.66666666666663"/>
    <n v="780"/>
    <n v="0.08"/>
    <n v="9.0909090909090917"/>
    <n v="113.63636363636364"/>
    <n v="150"/>
    <n v="0.87878787878787878"/>
    <n v="0.75862068965517238"/>
    <n v="0.68181818181818177"/>
    <n v="0.51"/>
    <n v="0.45454545454545453"/>
    <n v="0.2"/>
    <n v="21.318181818181817"/>
    <n v="0.17"/>
    <n v="0.24242424242424243"/>
  </r>
  <r>
    <x v="0"/>
    <d v="2017-06-21T00:00:00"/>
    <x v="10"/>
    <x v="10"/>
    <x v="1"/>
    <x v="0"/>
    <n v="30"/>
    <n v="25861"/>
    <n v="6"/>
    <n v="26"/>
    <n v="19"/>
    <n v="8"/>
    <n v="3"/>
    <n v="1913"/>
    <n v="629"/>
    <n v="862.0333333333333"/>
    <n v="780"/>
    <n v="0.08"/>
    <n v="10"/>
    <n v="125"/>
    <n v="250"/>
    <n v="0.8666666666666667"/>
    <n v="0.73076923076923073"/>
    <n v="0.42105263157894735"/>
    <n v="0.51"/>
    <n v="0.26666666666666666"/>
    <n v="0.2"/>
    <n v="18.578947368421051"/>
    <n v="0.17"/>
    <n v="0.2"/>
  </r>
  <r>
    <x v="0"/>
    <d v="2017-06-21T00:00:00"/>
    <x v="11"/>
    <x v="11"/>
    <x v="1"/>
    <x v="0"/>
    <n v="33"/>
    <n v="25991"/>
    <n v="7"/>
    <n v="31"/>
    <n v="20"/>
    <n v="9"/>
    <n v="4"/>
    <n v="1894"/>
    <n v="644"/>
    <n v="787.60606060606062"/>
    <n v="780"/>
    <n v="0.08"/>
    <n v="12.121212121212121"/>
    <n v="151.5151515151515"/>
    <n v="250"/>
    <n v="0.93939393939393945"/>
    <n v="0.64516129032258063"/>
    <n v="0.45"/>
    <n v="0.51"/>
    <n v="0.27272727272727271"/>
    <n v="0.2"/>
    <n v="19.55"/>
    <n v="0.17"/>
    <n v="0.21212121212121213"/>
  </r>
  <r>
    <x v="0"/>
    <d v="2017-06-21T00:00:00"/>
    <x v="12"/>
    <x v="12"/>
    <x v="1"/>
    <x v="0"/>
    <n v="30"/>
    <n v="25211"/>
    <n v="6"/>
    <n v="28"/>
    <n v="19"/>
    <n v="8"/>
    <n v="3"/>
    <n v="1992"/>
    <n v="649"/>
    <n v="840.36666666666667"/>
    <n v="780"/>
    <n v="0.08"/>
    <n v="10"/>
    <n v="125"/>
    <n v="250"/>
    <n v="0.93333333333333335"/>
    <n v="0.6785714285714286"/>
    <n v="0.42105263157894735"/>
    <n v="0.51"/>
    <n v="0.26666666666666666"/>
    <n v="0.2"/>
    <n v="18.578947368421051"/>
    <n v="0.17"/>
    <n v="0.2"/>
  </r>
  <r>
    <x v="0"/>
    <d v="2017-06-21T00:00:00"/>
    <x v="13"/>
    <x v="13"/>
    <x v="1"/>
    <x v="0"/>
    <n v="30"/>
    <n v="24435"/>
    <n v="7"/>
    <n v="28"/>
    <n v="17"/>
    <n v="12"/>
    <n v="4"/>
    <n v="1939"/>
    <n v="611"/>
    <n v="814.5"/>
    <n v="780"/>
    <n v="0.08"/>
    <n v="13.333333333333334"/>
    <n v="166.66666666666666"/>
    <n v="250"/>
    <n v="0.93333333333333335"/>
    <n v="0.6071428571428571"/>
    <n v="0.70588235294117652"/>
    <n v="0.51"/>
    <n v="0.4"/>
    <n v="0.2"/>
    <n v="16.294117647058822"/>
    <n v="0.17"/>
    <n v="0.23333333333333334"/>
  </r>
  <r>
    <x v="0"/>
    <d v="2017-06-21T00:00:00"/>
    <x v="14"/>
    <x v="14"/>
    <x v="1"/>
    <x v="0"/>
    <n v="32"/>
    <n v="25752"/>
    <n v="8"/>
    <n v="30"/>
    <n v="19"/>
    <n v="9"/>
    <n v="4"/>
    <n v="2000"/>
    <n v="653"/>
    <n v="804.75"/>
    <n v="780"/>
    <n v="0.08"/>
    <n v="12.5"/>
    <n v="156.25"/>
    <n v="250"/>
    <n v="0.9375"/>
    <n v="0.6333333333333333"/>
    <n v="0.47368421052631576"/>
    <n v="0.51"/>
    <n v="0.28125"/>
    <n v="0.2"/>
    <n v="18.526315789473685"/>
    <n v="0.17"/>
    <n v="0.25"/>
  </r>
  <r>
    <x v="0"/>
    <d v="2017-06-22T00:00:00"/>
    <x v="0"/>
    <x v="0"/>
    <x v="0"/>
    <x v="0"/>
    <n v="37"/>
    <n v="24015"/>
    <n v="5"/>
    <n v="34"/>
    <n v="28"/>
    <n v="24"/>
    <n v="3"/>
    <n v="2149"/>
    <n v="797"/>
    <n v="649.05405405405406"/>
    <n v="780"/>
    <n v="0.08"/>
    <n v="8.1081081081081088"/>
    <n v="101.35135135135135"/>
    <n v="100"/>
    <n v="0.91891891891891897"/>
    <n v="0.82352941176470584"/>
    <n v="0.8571428571428571"/>
    <n v="0.51"/>
    <n v="0.64864864864864868"/>
    <n v="0.2"/>
    <n v="27.142857142857142"/>
    <n v="0.17"/>
    <n v="0.13513513513513514"/>
  </r>
  <r>
    <x v="0"/>
    <d v="2017-06-22T00:00:00"/>
    <x v="1"/>
    <x v="1"/>
    <x v="0"/>
    <x v="0"/>
    <n v="37"/>
    <n v="24909"/>
    <n v="7"/>
    <n v="36"/>
    <n v="27"/>
    <n v="23"/>
    <n v="2"/>
    <n v="2347"/>
    <n v="783"/>
    <n v="673.21621621621625"/>
    <n v="780"/>
    <n v="0.08"/>
    <n v="5.4054054054054053"/>
    <n v="67.567567567567565"/>
    <n v="0"/>
    <n v="0.97297297297297303"/>
    <n v="0.75"/>
    <n v="0.85185185185185186"/>
    <n v="0.51"/>
    <n v="0.6216216216216216"/>
    <n v="0.2"/>
    <n v="26.148148148148149"/>
    <n v="0.17"/>
    <n v="0.1891891891891892"/>
  </r>
  <r>
    <x v="0"/>
    <d v="2017-06-22T00:00:00"/>
    <x v="2"/>
    <x v="2"/>
    <x v="0"/>
    <x v="0"/>
    <n v="37"/>
    <n v="24967"/>
    <n v="6"/>
    <n v="36"/>
    <n v="28"/>
    <n v="23"/>
    <n v="3"/>
    <n v="2319"/>
    <n v="784"/>
    <n v="674.78378378378375"/>
    <n v="780"/>
    <n v="0.08"/>
    <n v="8.1081081081081088"/>
    <n v="101.35135135135135"/>
    <n v="100"/>
    <n v="0.97297297297297303"/>
    <n v="0.77777777777777779"/>
    <n v="0.8214285714285714"/>
    <n v="0.51"/>
    <n v="0.6216216216216216"/>
    <n v="0.2"/>
    <n v="27.178571428571427"/>
    <n v="0.17"/>
    <n v="0.16216216216216217"/>
  </r>
  <r>
    <x v="0"/>
    <d v="2017-06-22T00:00:00"/>
    <x v="3"/>
    <x v="3"/>
    <x v="0"/>
    <x v="0"/>
    <n v="37"/>
    <n v="24498"/>
    <n v="6"/>
    <n v="36"/>
    <n v="31"/>
    <n v="23"/>
    <n v="2"/>
    <n v="2282"/>
    <n v="730"/>
    <n v="662.10810810810813"/>
    <n v="780"/>
    <n v="0.08"/>
    <n v="5.4054054054054053"/>
    <n v="67.567567567567565"/>
    <n v="0"/>
    <n v="0.97297297297297303"/>
    <n v="0.86111111111111116"/>
    <n v="0.74193548387096775"/>
    <n v="0.51"/>
    <n v="0.6216216216216216"/>
    <n v="0.2"/>
    <n v="30.258064516129032"/>
    <n v="0.17"/>
    <n v="0.16216216216216217"/>
  </r>
  <r>
    <x v="0"/>
    <d v="2017-06-22T00:00:00"/>
    <x v="4"/>
    <x v="4"/>
    <x v="0"/>
    <x v="0"/>
    <n v="39"/>
    <n v="24219"/>
    <n v="8"/>
    <n v="36"/>
    <n v="26"/>
    <n v="18"/>
    <n v="3"/>
    <n v="2288"/>
    <n v="777"/>
    <n v="621"/>
    <n v="780"/>
    <n v="0.08"/>
    <n v="7.6923076923076925"/>
    <n v="96.15384615384616"/>
    <n v="50"/>
    <n v="0.92307692307692313"/>
    <n v="0.72222222222222221"/>
    <n v="0.69230769230769229"/>
    <n v="0.51"/>
    <n v="0.46153846153846156"/>
    <n v="0.2"/>
    <n v="25.307692307692307"/>
    <n v="0.17"/>
    <n v="0.20512820512820512"/>
  </r>
  <r>
    <x v="0"/>
    <d v="2017-06-22T00:00:00"/>
    <x v="5"/>
    <x v="5"/>
    <x v="0"/>
    <x v="0"/>
    <n v="34"/>
    <n v="25883"/>
    <n v="4"/>
    <n v="32"/>
    <n v="26"/>
    <n v="20"/>
    <n v="2"/>
    <n v="2312"/>
    <n v="736"/>
    <n v="761.26470588235293"/>
    <n v="780"/>
    <n v="0.08"/>
    <n v="5.8823529411764701"/>
    <n v="73.52941176470587"/>
    <n v="0"/>
    <n v="0.94117647058823528"/>
    <n v="0.8125"/>
    <n v="0.76923076923076927"/>
    <n v="0.51"/>
    <n v="0.58823529411764708"/>
    <n v="0.2"/>
    <n v="25.23076923076923"/>
    <n v="0.17"/>
    <n v="0.11764705882352941"/>
  </r>
  <r>
    <x v="0"/>
    <d v="2017-06-22T00:00:00"/>
    <x v="6"/>
    <x v="6"/>
    <x v="0"/>
    <x v="0"/>
    <n v="32"/>
    <n v="25289"/>
    <n v="4"/>
    <n v="30"/>
    <n v="23"/>
    <n v="16"/>
    <n v="2"/>
    <n v="2402"/>
    <n v="798"/>
    <n v="790.28125"/>
    <n v="780"/>
    <n v="0.08"/>
    <n v="6.25"/>
    <n v="78.125"/>
    <n v="0"/>
    <n v="0.9375"/>
    <n v="0.76666666666666672"/>
    <n v="0.69565217391304346"/>
    <n v="0.51"/>
    <n v="0.5"/>
    <n v="0.2"/>
    <n v="22.304347826086957"/>
    <n v="0.17"/>
    <n v="0.125"/>
  </r>
  <r>
    <x v="0"/>
    <d v="2017-06-22T00:00:00"/>
    <x v="7"/>
    <x v="7"/>
    <x v="0"/>
    <x v="0"/>
    <n v="32"/>
    <n v="24024"/>
    <n v="4"/>
    <n v="31"/>
    <n v="24"/>
    <n v="20"/>
    <n v="2"/>
    <n v="2134"/>
    <n v="707"/>
    <n v="750.75"/>
    <n v="780"/>
    <n v="0.08"/>
    <n v="6.25"/>
    <n v="78.125"/>
    <n v="0"/>
    <n v="0.96875"/>
    <n v="0.77419354838709675"/>
    <n v="0.83333333333333337"/>
    <n v="0.51"/>
    <n v="0.625"/>
    <n v="0.2"/>
    <n v="23.166666666666668"/>
    <n v="0.17"/>
    <n v="0.125"/>
  </r>
  <r>
    <x v="0"/>
    <d v="2017-06-22T00:00:00"/>
    <x v="8"/>
    <x v="8"/>
    <x v="1"/>
    <x v="0"/>
    <n v="32"/>
    <n v="25871"/>
    <n v="9"/>
    <n v="30"/>
    <n v="18"/>
    <n v="12"/>
    <n v="4"/>
    <n v="1764"/>
    <n v="577"/>
    <n v="808.46875"/>
    <n v="780"/>
    <n v="0.08"/>
    <n v="12.5"/>
    <n v="156.25"/>
    <n v="250"/>
    <n v="0.9375"/>
    <n v="0.6"/>
    <n v="0.66666666666666663"/>
    <n v="0.51"/>
    <n v="0.375"/>
    <n v="0.2"/>
    <n v="17.333333333333332"/>
    <n v="0.17"/>
    <n v="0.28125"/>
  </r>
  <r>
    <x v="0"/>
    <d v="2017-06-22T00:00:00"/>
    <x v="9"/>
    <x v="9"/>
    <x v="1"/>
    <x v="0"/>
    <n v="28"/>
    <n v="24942"/>
    <n v="6"/>
    <n v="26"/>
    <n v="21"/>
    <n v="9"/>
    <n v="3"/>
    <n v="1918"/>
    <n v="652"/>
    <n v="890.78571428571433"/>
    <n v="780"/>
    <n v="0.08"/>
    <n v="10.714285714285714"/>
    <n v="133.92857142857142"/>
    <n v="250"/>
    <n v="0.9285714285714286"/>
    <n v="0.80769230769230771"/>
    <n v="0.42857142857142855"/>
    <n v="0.51"/>
    <n v="0.32142857142857145"/>
    <n v="0.2"/>
    <n v="20.571428571428573"/>
    <n v="0.17"/>
    <n v="0.21428571428571427"/>
  </r>
  <r>
    <x v="0"/>
    <d v="2017-06-22T00:00:00"/>
    <x v="10"/>
    <x v="10"/>
    <x v="1"/>
    <x v="0"/>
    <n v="32"/>
    <n v="24610"/>
    <n v="9"/>
    <n v="29"/>
    <n v="17"/>
    <n v="8"/>
    <n v="4"/>
    <n v="1913"/>
    <n v="629"/>
    <n v="769.0625"/>
    <n v="780"/>
    <n v="0.08"/>
    <n v="12.5"/>
    <n v="156.25"/>
    <n v="250"/>
    <n v="0.90625"/>
    <n v="0.58620689655172409"/>
    <n v="0.47058823529411764"/>
    <n v="0.51"/>
    <n v="0.25"/>
    <n v="0.2"/>
    <n v="16.529411764705884"/>
    <n v="0.17"/>
    <n v="0.28125"/>
  </r>
  <r>
    <x v="0"/>
    <d v="2017-06-22T00:00:00"/>
    <x v="11"/>
    <x v="11"/>
    <x v="1"/>
    <x v="0"/>
    <n v="28"/>
    <n v="24503"/>
    <n v="8"/>
    <n v="25"/>
    <n v="18"/>
    <n v="8"/>
    <n v="3"/>
    <n v="1894"/>
    <n v="644"/>
    <n v="875.10714285714289"/>
    <n v="780"/>
    <n v="0.08"/>
    <n v="10.714285714285714"/>
    <n v="133.92857142857142"/>
    <n v="250"/>
    <n v="0.8928571428571429"/>
    <n v="0.72"/>
    <n v="0.44444444444444442"/>
    <n v="0.51"/>
    <n v="0.2857142857142857"/>
    <n v="0.2"/>
    <n v="17.555555555555557"/>
    <n v="0.17"/>
    <n v="0.2857142857142857"/>
  </r>
  <r>
    <x v="0"/>
    <d v="2017-06-22T00:00:00"/>
    <x v="12"/>
    <x v="12"/>
    <x v="1"/>
    <x v="0"/>
    <n v="33"/>
    <n v="24692"/>
    <n v="9"/>
    <n v="28"/>
    <n v="22"/>
    <n v="14"/>
    <n v="4"/>
    <n v="1992"/>
    <n v="649"/>
    <n v="748.24242424242425"/>
    <n v="780"/>
    <n v="0.08"/>
    <n v="12.121212121212121"/>
    <n v="151.5151515151515"/>
    <n v="250"/>
    <n v="0.84848484848484851"/>
    <n v="0.7857142857142857"/>
    <n v="0.63636363636363635"/>
    <n v="0.51"/>
    <n v="0.42424242424242425"/>
    <n v="0.2"/>
    <n v="21.363636363636363"/>
    <n v="0.17"/>
    <n v="0.27272727272727271"/>
  </r>
  <r>
    <x v="0"/>
    <d v="2017-06-22T00:00:00"/>
    <x v="13"/>
    <x v="13"/>
    <x v="1"/>
    <x v="0"/>
    <n v="32"/>
    <n v="25331"/>
    <n v="6"/>
    <n v="28"/>
    <n v="17"/>
    <n v="9"/>
    <n v="4"/>
    <n v="1939"/>
    <n v="611"/>
    <n v="791.59375"/>
    <n v="780"/>
    <n v="0.08"/>
    <n v="12.5"/>
    <n v="156.25"/>
    <n v="250"/>
    <n v="0.875"/>
    <n v="0.6071428571428571"/>
    <n v="0.52941176470588236"/>
    <n v="0.51"/>
    <n v="0.28125"/>
    <n v="0.2"/>
    <n v="16.470588235294116"/>
    <n v="0.17"/>
    <n v="0.1875"/>
  </r>
  <r>
    <x v="0"/>
    <d v="2017-06-22T00:00:00"/>
    <x v="14"/>
    <x v="14"/>
    <x v="1"/>
    <x v="0"/>
    <n v="32"/>
    <n v="25512"/>
    <n v="6"/>
    <n v="29"/>
    <n v="23"/>
    <n v="16"/>
    <n v="4"/>
    <n v="2000"/>
    <n v="653"/>
    <n v="797.25"/>
    <n v="780"/>
    <n v="0.08"/>
    <n v="12.5"/>
    <n v="156.25"/>
    <n v="250"/>
    <n v="0.90625"/>
    <n v="0.7931034482758621"/>
    <n v="0.69565217391304346"/>
    <n v="0.51"/>
    <n v="0.5"/>
    <n v="0.2"/>
    <n v="22.304347826086957"/>
    <n v="0.17"/>
    <n v="0.1875"/>
  </r>
  <r>
    <x v="0"/>
    <d v="2017-06-22T00:00:00"/>
    <x v="15"/>
    <x v="15"/>
    <x v="1"/>
    <x v="0"/>
    <n v="29"/>
    <n v="25387"/>
    <n v="6"/>
    <n v="26"/>
    <n v="19"/>
    <n v="13"/>
    <n v="3"/>
    <n v="1858"/>
    <n v="490"/>
    <n v="875.41379310344826"/>
    <n v="780"/>
    <n v="0.08"/>
    <n v="10.344827586206897"/>
    <n v="129.31034482758622"/>
    <n v="250"/>
    <n v="0.89655172413793105"/>
    <n v="0.73076923076923073"/>
    <n v="0.68421052631578949"/>
    <n v="0.51"/>
    <n v="0.44827586206896552"/>
    <n v="0.2"/>
    <n v="18.315789473684209"/>
    <n v="0.17"/>
    <n v="0.20689655172413793"/>
  </r>
  <r>
    <x v="0"/>
    <d v="2017-06-23T00:00:00"/>
    <x v="0"/>
    <x v="0"/>
    <x v="0"/>
    <x v="0"/>
    <n v="40"/>
    <n v="25482"/>
    <n v="8"/>
    <n v="36"/>
    <n v="26"/>
    <n v="22"/>
    <n v="3"/>
    <n v="2149"/>
    <n v="797"/>
    <n v="637.04999999999995"/>
    <n v="780"/>
    <n v="0.08"/>
    <n v="7.5"/>
    <n v="93.75"/>
    <n v="50"/>
    <n v="0.9"/>
    <n v="0.72222222222222221"/>
    <n v="0.84615384615384615"/>
    <n v="0.51"/>
    <n v="0.55000000000000004"/>
    <n v="0.2"/>
    <n v="25.153846153846153"/>
    <n v="0.17"/>
    <n v="0.2"/>
  </r>
  <r>
    <x v="0"/>
    <d v="2017-06-23T00:00:00"/>
    <x v="1"/>
    <x v="1"/>
    <x v="0"/>
    <x v="0"/>
    <n v="38"/>
    <n v="25830"/>
    <n v="6"/>
    <n v="36"/>
    <n v="32"/>
    <n v="26"/>
    <n v="3"/>
    <n v="2347"/>
    <n v="783"/>
    <n v="679.73684210526312"/>
    <n v="780"/>
    <n v="0.08"/>
    <n v="7.8947368421052628"/>
    <n v="98.68421052631578"/>
    <n v="50"/>
    <n v="0.94736842105263153"/>
    <n v="0.88888888888888884"/>
    <n v="0.8125"/>
    <n v="0.51"/>
    <n v="0.68421052631578949"/>
    <n v="0.2"/>
    <n v="31.1875"/>
    <n v="0.17"/>
    <n v="0.15789473684210525"/>
  </r>
  <r>
    <x v="0"/>
    <d v="2017-06-23T00:00:00"/>
    <x v="2"/>
    <x v="2"/>
    <x v="0"/>
    <x v="0"/>
    <n v="40"/>
    <n v="24117"/>
    <n v="5"/>
    <n v="39"/>
    <n v="34"/>
    <n v="25"/>
    <n v="3"/>
    <n v="2319"/>
    <n v="784"/>
    <n v="602.92499999999995"/>
    <n v="780"/>
    <n v="0.08"/>
    <n v="7.5"/>
    <n v="93.75"/>
    <n v="50"/>
    <n v="0.97499999999999998"/>
    <n v="0.87179487179487181"/>
    <n v="0.73529411764705888"/>
    <n v="0.51"/>
    <n v="0.625"/>
    <n v="0.2"/>
    <n v="33.264705882352942"/>
    <n v="0.17"/>
    <n v="0.125"/>
  </r>
  <r>
    <x v="0"/>
    <d v="2017-06-23T00:00:00"/>
    <x v="3"/>
    <x v="3"/>
    <x v="0"/>
    <x v="0"/>
    <n v="37"/>
    <n v="25440"/>
    <n v="5"/>
    <n v="36"/>
    <n v="30"/>
    <n v="27"/>
    <n v="2"/>
    <n v="2282"/>
    <n v="730"/>
    <n v="687.56756756756761"/>
    <n v="780"/>
    <n v="0.08"/>
    <n v="5.4054054054054053"/>
    <n v="67.567567567567565"/>
    <n v="0"/>
    <n v="0.97297297297297303"/>
    <n v="0.83333333333333337"/>
    <n v="0.9"/>
    <n v="0.51"/>
    <n v="0.72972972972972971"/>
    <n v="0.2"/>
    <n v="29.1"/>
    <n v="0.17"/>
    <n v="0.13513513513513514"/>
  </r>
  <r>
    <x v="0"/>
    <d v="2017-06-23T00:00:00"/>
    <x v="4"/>
    <x v="4"/>
    <x v="0"/>
    <x v="0"/>
    <n v="37"/>
    <n v="25015"/>
    <n v="7"/>
    <n v="34"/>
    <n v="28"/>
    <n v="22"/>
    <n v="2"/>
    <n v="2288"/>
    <n v="777"/>
    <n v="676.08108108108104"/>
    <n v="780"/>
    <n v="0.08"/>
    <n v="5.4054054054054053"/>
    <n v="67.567567567567565"/>
    <n v="0"/>
    <n v="0.91891891891891897"/>
    <n v="0.82352941176470584"/>
    <n v="0.7857142857142857"/>
    <n v="0.51"/>
    <n v="0.59459459459459463"/>
    <n v="0.2"/>
    <n v="27.214285714285715"/>
    <n v="0.17"/>
    <n v="0.1891891891891892"/>
  </r>
  <r>
    <x v="0"/>
    <d v="2017-06-23T00:00:00"/>
    <x v="5"/>
    <x v="5"/>
    <x v="0"/>
    <x v="0"/>
    <n v="34"/>
    <n v="25810"/>
    <n v="7"/>
    <n v="34"/>
    <n v="29"/>
    <n v="24"/>
    <n v="2"/>
    <n v="2312"/>
    <n v="736"/>
    <n v="759.11764705882354"/>
    <n v="780"/>
    <n v="0.08"/>
    <n v="5.8823529411764701"/>
    <n v="73.52941176470587"/>
    <n v="0"/>
    <n v="1"/>
    <n v="0.8529411764705882"/>
    <n v="0.82758620689655171"/>
    <n v="0.51"/>
    <n v="0.70588235294117652"/>
    <n v="0.2"/>
    <n v="28.172413793103448"/>
    <n v="0.17"/>
    <n v="0.20588235294117646"/>
  </r>
  <r>
    <x v="0"/>
    <d v="2017-06-23T00:00:00"/>
    <x v="6"/>
    <x v="6"/>
    <x v="0"/>
    <x v="0"/>
    <n v="32"/>
    <n v="24821"/>
    <n v="5"/>
    <n v="29"/>
    <n v="26"/>
    <n v="19"/>
    <n v="2"/>
    <n v="2402"/>
    <n v="798"/>
    <n v="775.65625"/>
    <n v="780"/>
    <n v="0.08"/>
    <n v="6.25"/>
    <n v="78.125"/>
    <n v="0"/>
    <n v="0.90625"/>
    <n v="0.89655172413793105"/>
    <n v="0.73076923076923073"/>
    <n v="0.51"/>
    <n v="0.59375"/>
    <n v="0.2"/>
    <n v="25.26923076923077"/>
    <n v="0.17"/>
    <n v="0.15625"/>
  </r>
  <r>
    <x v="0"/>
    <d v="2017-06-23T00:00:00"/>
    <x v="7"/>
    <x v="7"/>
    <x v="0"/>
    <x v="0"/>
    <n v="32"/>
    <n v="25053"/>
    <n v="4"/>
    <n v="30"/>
    <n v="23"/>
    <n v="16"/>
    <n v="2"/>
    <n v="2134"/>
    <n v="707"/>
    <n v="782.90625"/>
    <n v="780"/>
    <n v="0.08"/>
    <n v="6.25"/>
    <n v="78.125"/>
    <n v="0"/>
    <n v="0.9375"/>
    <n v="0.76666666666666672"/>
    <n v="0.69565217391304346"/>
    <n v="0.51"/>
    <n v="0.5"/>
    <n v="0.2"/>
    <n v="22.304347826086957"/>
    <n v="0.17"/>
    <n v="0.125"/>
  </r>
  <r>
    <x v="0"/>
    <d v="2017-06-23T00:00:00"/>
    <x v="16"/>
    <x v="16"/>
    <x v="2"/>
    <x v="0"/>
    <n v="33"/>
    <n v="25796"/>
    <n v="5"/>
    <n v="30"/>
    <n v="23"/>
    <n v="18"/>
    <n v="3"/>
    <n v="2093"/>
    <n v="697"/>
    <n v="781.69696969696975"/>
    <n v="780"/>
    <n v="0.08"/>
    <n v="9.0909090909090917"/>
    <n v="113.63636363636364"/>
    <n v="150"/>
    <n v="0.90909090909090906"/>
    <n v="0.76666666666666672"/>
    <n v="0.78260869565217395"/>
    <n v="0.51"/>
    <n v="0.54545454545454541"/>
    <n v="0.2"/>
    <n v="22.217391304347824"/>
    <n v="0.17"/>
    <n v="0.15151515151515152"/>
  </r>
  <r>
    <x v="0"/>
    <d v="2017-06-23T00:00:00"/>
    <x v="17"/>
    <x v="17"/>
    <x v="2"/>
    <x v="0"/>
    <n v="33"/>
    <n v="25692"/>
    <n v="6"/>
    <n v="28"/>
    <n v="19"/>
    <n v="12"/>
    <n v="3"/>
    <n v="2135"/>
    <n v="697"/>
    <n v="778.5454545454545"/>
    <n v="780"/>
    <n v="0.08"/>
    <n v="9.0909090909090917"/>
    <n v="113.63636363636364"/>
    <n v="150"/>
    <n v="0.84848484848484851"/>
    <n v="0.6785714285714286"/>
    <n v="0.63157894736842102"/>
    <n v="0.51"/>
    <n v="0.36363636363636365"/>
    <n v="0.2"/>
    <n v="18.368421052631579"/>
    <n v="0.17"/>
    <n v="0.18181818181818182"/>
  </r>
  <r>
    <x v="0"/>
    <d v="2017-06-23T00:00:00"/>
    <x v="18"/>
    <x v="18"/>
    <x v="2"/>
    <x v="0"/>
    <n v="34"/>
    <n v="25909"/>
    <n v="7"/>
    <n v="32"/>
    <n v="27"/>
    <n v="18"/>
    <n v="3"/>
    <n v="2135"/>
    <n v="688"/>
    <n v="762.02941176470586"/>
    <n v="780"/>
    <n v="0.08"/>
    <n v="8.8235294117647065"/>
    <n v="110.29411764705883"/>
    <n v="150"/>
    <n v="0.94117647058823528"/>
    <n v="0.84375"/>
    <n v="0.66666666666666663"/>
    <n v="0.51"/>
    <n v="0.52941176470588236"/>
    <n v="0.2"/>
    <n v="26.333333333333332"/>
    <n v="0.17"/>
    <n v="0.20588235294117646"/>
  </r>
  <r>
    <x v="0"/>
    <d v="2017-06-23T00:00:00"/>
    <x v="19"/>
    <x v="19"/>
    <x v="2"/>
    <x v="0"/>
    <n v="34"/>
    <n v="25948"/>
    <n v="5"/>
    <n v="33"/>
    <n v="28"/>
    <n v="20"/>
    <n v="2"/>
    <n v="2065"/>
    <n v="697"/>
    <n v="763.17647058823525"/>
    <n v="780"/>
    <n v="0.08"/>
    <n v="5.8823529411764701"/>
    <n v="73.52941176470587"/>
    <n v="0"/>
    <n v="0.97058823529411764"/>
    <n v="0.84848484848484851"/>
    <n v="0.7142857142857143"/>
    <n v="0.51"/>
    <n v="0.58823529411764708"/>
    <n v="0.2"/>
    <n v="27.285714285714285"/>
    <n v="0.17"/>
    <n v="0.14705882352941177"/>
  </r>
  <r>
    <x v="0"/>
    <d v="2017-06-23T00:00:00"/>
    <x v="20"/>
    <x v="20"/>
    <x v="2"/>
    <x v="0"/>
    <n v="34"/>
    <n v="24301"/>
    <n v="7"/>
    <n v="33"/>
    <n v="27"/>
    <n v="18"/>
    <n v="2"/>
    <n v="1978"/>
    <n v="701"/>
    <n v="714.73529411764707"/>
    <n v="780"/>
    <n v="0.08"/>
    <n v="5.8823529411764701"/>
    <n v="73.52941176470587"/>
    <n v="0"/>
    <n v="0.97058823529411764"/>
    <n v="0.81818181818181823"/>
    <n v="0.66666666666666663"/>
    <n v="0.51"/>
    <n v="0.52941176470588236"/>
    <n v="0.2"/>
    <n v="26.333333333333332"/>
    <n v="0.17"/>
    <n v="0.20588235294117646"/>
  </r>
  <r>
    <x v="0"/>
    <d v="2017-06-23T00:00:00"/>
    <x v="21"/>
    <x v="21"/>
    <x v="2"/>
    <x v="0"/>
    <n v="31"/>
    <n v="24216"/>
    <n v="7"/>
    <n v="29"/>
    <n v="21"/>
    <n v="17"/>
    <n v="3"/>
    <n v="1999"/>
    <n v="699"/>
    <n v="781.16129032258061"/>
    <n v="780"/>
    <n v="0.08"/>
    <n v="9.67741935483871"/>
    <n v="120.96774193548387"/>
    <n v="250"/>
    <n v="0.93548387096774188"/>
    <n v="0.72413793103448276"/>
    <n v="0.80952380952380953"/>
    <n v="0.51"/>
    <n v="0.54838709677419351"/>
    <n v="0.2"/>
    <n v="20.19047619047619"/>
    <n v="0.17"/>
    <n v="0.22580645161290322"/>
  </r>
  <r>
    <x v="0"/>
    <d v="2017-06-23T00:00:00"/>
    <x v="22"/>
    <x v="22"/>
    <x v="2"/>
    <x v="0"/>
    <n v="31"/>
    <n v="24889"/>
    <n v="6"/>
    <n v="28"/>
    <n v="21"/>
    <n v="16"/>
    <n v="2"/>
    <n v="1969"/>
    <n v="680"/>
    <n v="802.87096774193549"/>
    <n v="780"/>
    <n v="0.08"/>
    <n v="6.4516129032258061"/>
    <n v="80.645161290322577"/>
    <n v="0"/>
    <n v="0.90322580645161288"/>
    <n v="0.75"/>
    <n v="0.76190476190476186"/>
    <n v="0.51"/>
    <n v="0.5161290322580645"/>
    <n v="0.2"/>
    <n v="20.238095238095237"/>
    <n v="0.17"/>
    <n v="0.19354838709677419"/>
  </r>
  <r>
    <x v="0"/>
    <d v="2017-06-23T00:00:00"/>
    <x v="23"/>
    <x v="23"/>
    <x v="2"/>
    <x v="0"/>
    <n v="34"/>
    <n v="25640"/>
    <n v="7"/>
    <n v="34"/>
    <n v="22"/>
    <n v="13"/>
    <n v="2"/>
    <n v="1507"/>
    <n v="615"/>
    <n v="754.11764705882354"/>
    <n v="780"/>
    <n v="0.08"/>
    <n v="5.8823529411764701"/>
    <n v="73.52941176470587"/>
    <n v="0"/>
    <n v="1"/>
    <n v="0.6470588235294118"/>
    <n v="0.59090909090909094"/>
    <n v="0.51"/>
    <n v="0.38235294117647056"/>
    <n v="0.2"/>
    <n v="21.40909090909091"/>
    <n v="0.17"/>
    <n v="0.20588235294117646"/>
  </r>
  <r>
    <x v="0"/>
    <d v="2017-06-24T00:00:00"/>
    <x v="16"/>
    <x v="16"/>
    <x v="2"/>
    <x v="0"/>
    <n v="35"/>
    <n v="25364"/>
    <n v="8"/>
    <n v="30"/>
    <n v="21"/>
    <n v="15"/>
    <n v="4"/>
    <n v="2093"/>
    <n v="697"/>
    <n v="724.68571428571431"/>
    <n v="780"/>
    <n v="0.08"/>
    <n v="11.428571428571429"/>
    <n v="142.85714285714286"/>
    <n v="250"/>
    <n v="0.8571428571428571"/>
    <n v="0.7"/>
    <n v="0.7142857142857143"/>
    <n v="0.51"/>
    <n v="0.42857142857142855"/>
    <n v="0.2"/>
    <n v="20.285714285714285"/>
    <n v="0.17"/>
    <n v="0.22857142857142856"/>
  </r>
  <r>
    <x v="0"/>
    <d v="2017-06-24T00:00:00"/>
    <x v="17"/>
    <x v="17"/>
    <x v="2"/>
    <x v="0"/>
    <n v="34"/>
    <n v="25550"/>
    <n v="8"/>
    <n v="29"/>
    <n v="21"/>
    <n v="16"/>
    <n v="3"/>
    <n v="2135"/>
    <n v="697"/>
    <n v="751.47058823529414"/>
    <n v="780"/>
    <n v="0.08"/>
    <n v="8.8235294117647065"/>
    <n v="110.29411764705883"/>
    <n v="150"/>
    <n v="0.8529411764705882"/>
    <n v="0.72413793103448276"/>
    <n v="0.76190476190476186"/>
    <n v="0.51"/>
    <n v="0.47058823529411764"/>
    <n v="0.2"/>
    <n v="20.238095238095237"/>
    <n v="0.17"/>
    <n v="0.23529411764705882"/>
  </r>
  <r>
    <x v="0"/>
    <d v="2017-06-24T00:00:00"/>
    <x v="18"/>
    <x v="18"/>
    <x v="2"/>
    <x v="0"/>
    <n v="32"/>
    <n v="24173"/>
    <n v="5"/>
    <n v="28"/>
    <n v="19"/>
    <n v="13"/>
    <n v="2"/>
    <n v="2135"/>
    <n v="688"/>
    <n v="755.40625"/>
    <n v="780"/>
    <n v="0.08"/>
    <n v="6.25"/>
    <n v="78.125"/>
    <n v="0"/>
    <n v="0.875"/>
    <n v="0.6785714285714286"/>
    <n v="0.68421052631578949"/>
    <n v="0.51"/>
    <n v="0.40625"/>
    <n v="0.2"/>
    <n v="18.315789473684209"/>
    <n v="0.17"/>
    <n v="0.15625"/>
  </r>
  <r>
    <x v="0"/>
    <d v="2017-06-24T00:00:00"/>
    <x v="19"/>
    <x v="19"/>
    <x v="2"/>
    <x v="0"/>
    <n v="36"/>
    <n v="25665"/>
    <n v="6"/>
    <n v="32"/>
    <n v="23"/>
    <n v="17"/>
    <n v="3"/>
    <n v="2065"/>
    <n v="697"/>
    <n v="712.91666666666663"/>
    <n v="780"/>
    <n v="0.08"/>
    <n v="8.3333333333333321"/>
    <n v="104.16666666666664"/>
    <n v="100"/>
    <n v="0.88888888888888884"/>
    <n v="0.71875"/>
    <n v="0.73913043478260865"/>
    <n v="0.51"/>
    <n v="0.47222222222222221"/>
    <n v="0.2"/>
    <n v="22.260869565217391"/>
    <n v="0.17"/>
    <n v="0.16666666666666666"/>
  </r>
  <r>
    <x v="0"/>
    <d v="2017-06-24T00:00:00"/>
    <x v="20"/>
    <x v="20"/>
    <x v="2"/>
    <x v="0"/>
    <n v="34"/>
    <n v="25426"/>
    <n v="6"/>
    <n v="29"/>
    <n v="20"/>
    <n v="12"/>
    <n v="2"/>
    <n v="1978"/>
    <n v="701"/>
    <n v="747.82352941176475"/>
    <n v="780"/>
    <n v="0.08"/>
    <n v="5.8823529411764701"/>
    <n v="73.52941176470587"/>
    <n v="0"/>
    <n v="0.8529411764705882"/>
    <n v="0.68965517241379315"/>
    <n v="0.6"/>
    <n v="0.51"/>
    <n v="0.35294117647058826"/>
    <n v="0.2"/>
    <n v="19.399999999999999"/>
    <n v="0.17"/>
    <n v="0.17647058823529413"/>
  </r>
  <r>
    <x v="0"/>
    <d v="2017-06-24T00:00:00"/>
    <x v="21"/>
    <x v="21"/>
    <x v="2"/>
    <x v="0"/>
    <n v="36"/>
    <n v="24439"/>
    <n v="9"/>
    <n v="32"/>
    <n v="21"/>
    <n v="14"/>
    <n v="3"/>
    <n v="1999"/>
    <n v="699"/>
    <n v="678.86111111111109"/>
    <n v="780"/>
    <n v="0.08"/>
    <n v="8.3333333333333321"/>
    <n v="104.16666666666664"/>
    <n v="100"/>
    <n v="0.88888888888888884"/>
    <n v="0.65625"/>
    <n v="0.66666666666666663"/>
    <n v="0.51"/>
    <n v="0.3888888888888889"/>
    <n v="0.2"/>
    <n v="20.333333333333332"/>
    <n v="0.17"/>
    <n v="0.25"/>
  </r>
  <r>
    <x v="0"/>
    <d v="2017-06-24T00:00:00"/>
    <x v="22"/>
    <x v="22"/>
    <x v="2"/>
    <x v="0"/>
    <n v="32"/>
    <n v="25947"/>
    <n v="7"/>
    <n v="32"/>
    <n v="23"/>
    <n v="18"/>
    <n v="3"/>
    <n v="1969"/>
    <n v="680"/>
    <n v="810.84375"/>
    <n v="780"/>
    <n v="0.08"/>
    <n v="9.375"/>
    <n v="117.1875"/>
    <n v="150"/>
    <n v="1"/>
    <n v="0.71875"/>
    <n v="0.78260869565217395"/>
    <n v="0.51"/>
    <n v="0.5625"/>
    <n v="0.2"/>
    <n v="22.217391304347824"/>
    <n v="0.17"/>
    <n v="0.21875"/>
  </r>
  <r>
    <x v="0"/>
    <d v="2017-06-24T00:00:00"/>
    <x v="23"/>
    <x v="23"/>
    <x v="2"/>
    <x v="0"/>
    <n v="30"/>
    <n v="24198"/>
    <n v="7"/>
    <n v="26"/>
    <n v="22"/>
    <n v="13"/>
    <n v="3"/>
    <n v="1507"/>
    <n v="615"/>
    <n v="806.6"/>
    <n v="780"/>
    <n v="0.08"/>
    <n v="10"/>
    <n v="125"/>
    <n v="250"/>
    <n v="0.8666666666666667"/>
    <n v="0.84615384615384615"/>
    <n v="0.59090909090909094"/>
    <n v="0.51"/>
    <n v="0.43333333333333335"/>
    <n v="0.2"/>
    <n v="21.40909090909091"/>
    <n v="0.17"/>
    <n v="0.23333333333333334"/>
  </r>
  <r>
    <x v="0"/>
    <d v="2017-06-24T00:00:00"/>
    <x v="8"/>
    <x v="8"/>
    <x v="1"/>
    <x v="0"/>
    <n v="31"/>
    <n v="25735"/>
    <n v="8"/>
    <n v="29"/>
    <n v="22"/>
    <n v="13"/>
    <n v="4"/>
    <n v="1764"/>
    <n v="577"/>
    <n v="830.16129032258061"/>
    <n v="780"/>
    <n v="0.08"/>
    <n v="12.903225806451612"/>
    <n v="161.29032258064515"/>
    <n v="250"/>
    <n v="0.93548387096774188"/>
    <n v="0.75862068965517238"/>
    <n v="0.59090909090909094"/>
    <n v="0.51"/>
    <n v="0.41935483870967744"/>
    <n v="0.2"/>
    <n v="21.40909090909091"/>
    <n v="0.17"/>
    <n v="0.25806451612903225"/>
  </r>
  <r>
    <x v="0"/>
    <d v="2017-06-24T00:00:00"/>
    <x v="9"/>
    <x v="9"/>
    <x v="1"/>
    <x v="0"/>
    <n v="32"/>
    <n v="24243"/>
    <n v="6"/>
    <n v="28"/>
    <n v="18"/>
    <n v="10"/>
    <n v="4"/>
    <n v="1918"/>
    <n v="652"/>
    <n v="757.59375"/>
    <n v="780"/>
    <n v="0.08"/>
    <n v="12.5"/>
    <n v="156.25"/>
    <n v="250"/>
    <n v="0.875"/>
    <n v="0.6428571428571429"/>
    <n v="0.55555555555555558"/>
    <n v="0.51"/>
    <n v="0.3125"/>
    <n v="0.2"/>
    <n v="17.444444444444443"/>
    <n v="0.17"/>
    <n v="0.1875"/>
  </r>
  <r>
    <x v="0"/>
    <d v="2017-06-24T00:00:00"/>
    <x v="10"/>
    <x v="10"/>
    <x v="1"/>
    <x v="0"/>
    <n v="28"/>
    <n v="24632"/>
    <n v="6"/>
    <n v="25"/>
    <n v="18"/>
    <n v="9"/>
    <n v="3"/>
    <n v="1913"/>
    <n v="629"/>
    <n v="879.71428571428567"/>
    <n v="780"/>
    <n v="0.08"/>
    <n v="10.714285714285714"/>
    <n v="133.92857142857142"/>
    <n v="250"/>
    <n v="0.8928571428571429"/>
    <n v="0.72"/>
    <n v="0.5"/>
    <n v="0.51"/>
    <n v="0.32142857142857145"/>
    <n v="0.2"/>
    <n v="17.5"/>
    <n v="0.17"/>
    <n v="0.21428571428571427"/>
  </r>
  <r>
    <x v="0"/>
    <d v="2017-06-24T00:00:00"/>
    <x v="11"/>
    <x v="11"/>
    <x v="1"/>
    <x v="0"/>
    <n v="28"/>
    <n v="24047"/>
    <n v="7"/>
    <n v="26"/>
    <n v="17"/>
    <n v="10"/>
    <n v="3"/>
    <n v="1894"/>
    <n v="644"/>
    <n v="858.82142857142856"/>
    <n v="780"/>
    <n v="0.08"/>
    <n v="10.714285714285714"/>
    <n v="133.92857142857142"/>
    <n v="250"/>
    <n v="0.9285714285714286"/>
    <n v="0.65384615384615385"/>
    <n v="0.58823529411764708"/>
    <n v="0.51"/>
    <n v="0.35714285714285715"/>
    <n v="0.2"/>
    <n v="16.411764705882351"/>
    <n v="0.17"/>
    <n v="0.25"/>
  </r>
  <r>
    <x v="0"/>
    <d v="2017-06-24T00:00:00"/>
    <x v="12"/>
    <x v="12"/>
    <x v="1"/>
    <x v="0"/>
    <n v="33"/>
    <n v="25566"/>
    <n v="9"/>
    <n v="29"/>
    <n v="22"/>
    <n v="13"/>
    <n v="3"/>
    <n v="1992"/>
    <n v="649"/>
    <n v="774.72727272727275"/>
    <n v="780"/>
    <n v="0.08"/>
    <n v="9.0909090909090917"/>
    <n v="113.63636363636364"/>
    <n v="150"/>
    <n v="0.87878787878787878"/>
    <n v="0.75862068965517238"/>
    <n v="0.59090909090909094"/>
    <n v="0.51"/>
    <n v="0.39393939393939392"/>
    <n v="0.2"/>
    <n v="21.40909090909091"/>
    <n v="0.17"/>
    <n v="0.27272727272727271"/>
  </r>
  <r>
    <x v="0"/>
    <d v="2017-06-24T00:00:00"/>
    <x v="13"/>
    <x v="13"/>
    <x v="1"/>
    <x v="0"/>
    <n v="31"/>
    <n v="24539"/>
    <n v="8"/>
    <n v="28"/>
    <n v="18"/>
    <n v="12"/>
    <n v="4"/>
    <n v="1939"/>
    <n v="611"/>
    <n v="791.58064516129036"/>
    <n v="780"/>
    <n v="0.08"/>
    <n v="12.903225806451612"/>
    <n v="161.29032258064515"/>
    <n v="250"/>
    <n v="0.90322580645161288"/>
    <n v="0.6428571428571429"/>
    <n v="0.66666666666666663"/>
    <n v="0.51"/>
    <n v="0.38709677419354838"/>
    <n v="0.2"/>
    <n v="17.333333333333332"/>
    <n v="0.17"/>
    <n v="0.25806451612903225"/>
  </r>
  <r>
    <x v="0"/>
    <d v="2017-06-24T00:00:00"/>
    <x v="14"/>
    <x v="14"/>
    <x v="1"/>
    <x v="0"/>
    <n v="29"/>
    <n v="25136"/>
    <n v="6"/>
    <n v="26"/>
    <n v="18"/>
    <n v="8"/>
    <n v="3"/>
    <n v="2000"/>
    <n v="653"/>
    <n v="866.75862068965512"/>
    <n v="780"/>
    <n v="0.08"/>
    <n v="10.344827586206897"/>
    <n v="129.31034482758622"/>
    <n v="250"/>
    <n v="0.89655172413793105"/>
    <n v="0.69230769230769229"/>
    <n v="0.44444444444444442"/>
    <n v="0.51"/>
    <n v="0.27586206896551724"/>
    <n v="0.2"/>
    <n v="17.555555555555557"/>
    <n v="0.17"/>
    <n v="0.20689655172413793"/>
  </r>
  <r>
    <x v="0"/>
    <d v="2017-06-25T00:00:00"/>
    <x v="0"/>
    <x v="0"/>
    <x v="0"/>
    <x v="0"/>
    <n v="34"/>
    <n v="24736"/>
    <n v="7"/>
    <n v="32"/>
    <n v="27"/>
    <n v="20"/>
    <n v="2"/>
    <n v="2149"/>
    <n v="797"/>
    <n v="727.52941176470586"/>
    <n v="780"/>
    <n v="0.08"/>
    <n v="5.8823529411764701"/>
    <n v="73.52941176470587"/>
    <n v="0"/>
    <n v="0.94117647058823528"/>
    <n v="0.84375"/>
    <n v="0.7407407407407407"/>
    <n v="0.51"/>
    <n v="0.58823529411764708"/>
    <n v="0.2"/>
    <n v="26.25925925925926"/>
    <n v="0.17"/>
    <n v="0.20588235294117646"/>
  </r>
  <r>
    <x v="0"/>
    <d v="2017-06-25T00:00:00"/>
    <x v="1"/>
    <x v="1"/>
    <x v="0"/>
    <x v="0"/>
    <n v="32"/>
    <n v="24993"/>
    <n v="6"/>
    <n v="31"/>
    <n v="26"/>
    <n v="23"/>
    <n v="2"/>
    <n v="2347"/>
    <n v="783"/>
    <n v="781.03125"/>
    <n v="780"/>
    <n v="0.08"/>
    <n v="6.25"/>
    <n v="78.125"/>
    <n v="0"/>
    <n v="0.96875"/>
    <n v="0.83870967741935487"/>
    <n v="0.88461538461538458"/>
    <n v="0.51"/>
    <n v="0.71875"/>
    <n v="0.2"/>
    <n v="25.115384615384617"/>
    <n v="0.17"/>
    <n v="0.1875"/>
  </r>
  <r>
    <x v="0"/>
    <d v="2017-06-25T00:00:00"/>
    <x v="2"/>
    <x v="2"/>
    <x v="0"/>
    <x v="0"/>
    <n v="36"/>
    <n v="24623"/>
    <n v="4"/>
    <n v="36"/>
    <n v="30"/>
    <n v="24"/>
    <n v="3"/>
    <n v="2319"/>
    <n v="784"/>
    <n v="683.97222222222217"/>
    <n v="780"/>
    <n v="0.08"/>
    <n v="8.3333333333333321"/>
    <n v="104.16666666666664"/>
    <n v="100"/>
    <n v="1"/>
    <n v="0.83333333333333337"/>
    <n v="0.8"/>
    <n v="0.51"/>
    <n v="0.66666666666666663"/>
    <n v="0.2"/>
    <n v="29.2"/>
    <n v="0.17"/>
    <n v="0.1111111111111111"/>
  </r>
  <r>
    <x v="0"/>
    <d v="2017-06-25T00:00:00"/>
    <x v="3"/>
    <x v="3"/>
    <x v="0"/>
    <x v="0"/>
    <n v="35"/>
    <n v="25330"/>
    <n v="4"/>
    <n v="34"/>
    <n v="24"/>
    <n v="18"/>
    <n v="2"/>
    <n v="2282"/>
    <n v="730"/>
    <n v="723.71428571428567"/>
    <n v="780"/>
    <n v="0.08"/>
    <n v="5.7142857142857144"/>
    <n v="71.428571428571431"/>
    <n v="0"/>
    <n v="0.97142857142857142"/>
    <n v="0.70588235294117652"/>
    <n v="0.75"/>
    <n v="0.51"/>
    <n v="0.51428571428571423"/>
    <n v="0.2"/>
    <n v="23.25"/>
    <n v="0.17"/>
    <n v="0.11428571428571428"/>
  </r>
  <r>
    <x v="0"/>
    <d v="2017-06-25T00:00:00"/>
    <x v="4"/>
    <x v="4"/>
    <x v="0"/>
    <x v="0"/>
    <n v="32"/>
    <n v="24981"/>
    <n v="5"/>
    <n v="29"/>
    <n v="21"/>
    <n v="19"/>
    <n v="2"/>
    <n v="2288"/>
    <n v="777"/>
    <n v="780.65625"/>
    <n v="780"/>
    <n v="0.08"/>
    <n v="6.25"/>
    <n v="78.125"/>
    <n v="0"/>
    <n v="0.90625"/>
    <n v="0.72413793103448276"/>
    <n v="0.90476190476190477"/>
    <n v="0.51"/>
    <n v="0.59375"/>
    <n v="0.2"/>
    <n v="20.095238095238095"/>
    <n v="0.17"/>
    <n v="0.15625"/>
  </r>
  <r>
    <x v="0"/>
    <d v="2017-06-25T00:00:00"/>
    <x v="5"/>
    <x v="5"/>
    <x v="0"/>
    <x v="0"/>
    <n v="38"/>
    <n v="24513"/>
    <n v="5"/>
    <n v="36"/>
    <n v="28"/>
    <n v="25"/>
    <n v="2"/>
    <n v="2312"/>
    <n v="736"/>
    <n v="645.07894736842104"/>
    <n v="780"/>
    <n v="0.08"/>
    <n v="5.2631578947368416"/>
    <n v="65.78947368421052"/>
    <n v="0"/>
    <n v="0.94736842105263153"/>
    <n v="0.77777777777777779"/>
    <n v="0.8928571428571429"/>
    <n v="0.51"/>
    <n v="0.65789473684210531"/>
    <n v="0.2"/>
    <n v="27.107142857142858"/>
    <n v="0.17"/>
    <n v="0.13157894736842105"/>
  </r>
  <r>
    <x v="0"/>
    <d v="2017-06-25T00:00:00"/>
    <x v="6"/>
    <x v="6"/>
    <x v="0"/>
    <x v="0"/>
    <n v="39"/>
    <n v="25678"/>
    <n v="6"/>
    <n v="36"/>
    <n v="32"/>
    <n v="25"/>
    <n v="2"/>
    <n v="2402"/>
    <n v="798"/>
    <n v="658.41025641025647"/>
    <n v="780"/>
    <n v="0.08"/>
    <n v="5.1282051282051277"/>
    <n v="64.102564102564102"/>
    <n v="0"/>
    <n v="0.92307692307692313"/>
    <n v="0.88888888888888884"/>
    <n v="0.78125"/>
    <n v="0.51"/>
    <n v="0.64102564102564108"/>
    <n v="0.2"/>
    <n v="31.21875"/>
    <n v="0.17"/>
    <n v="0.15384615384615385"/>
  </r>
  <r>
    <x v="0"/>
    <d v="2017-06-25T00:00:00"/>
    <x v="7"/>
    <x v="7"/>
    <x v="0"/>
    <x v="0"/>
    <n v="32"/>
    <n v="25840"/>
    <n v="6"/>
    <n v="31"/>
    <n v="27"/>
    <n v="22"/>
    <n v="2"/>
    <n v="2134"/>
    <n v="707"/>
    <n v="807.5"/>
    <n v="780"/>
    <n v="0.08"/>
    <n v="6.25"/>
    <n v="78.125"/>
    <n v="0"/>
    <n v="0.96875"/>
    <n v="0.87096774193548387"/>
    <n v="0.81481481481481477"/>
    <n v="0.51"/>
    <n v="0.6875"/>
    <n v="0.2"/>
    <n v="26.185185185185187"/>
    <n v="0.17"/>
    <n v="0.1875"/>
  </r>
  <r>
    <x v="0"/>
    <d v="2017-06-26T00:00:00"/>
    <x v="0"/>
    <x v="0"/>
    <x v="0"/>
    <x v="0"/>
    <n v="38"/>
    <n v="25559"/>
    <n v="4"/>
    <n v="38"/>
    <n v="27"/>
    <n v="23"/>
    <n v="2"/>
    <n v="2149"/>
    <n v="797"/>
    <n v="672.60526315789468"/>
    <n v="780"/>
    <n v="0.08"/>
    <n v="5.2631578947368416"/>
    <n v="65.78947368421052"/>
    <n v="0"/>
    <n v="1"/>
    <n v="0.71052631578947367"/>
    <n v="0.85185185185185186"/>
    <n v="0.51"/>
    <n v="0.60526315789473684"/>
    <n v="0.2"/>
    <n v="26.148148148148149"/>
    <n v="0.17"/>
    <n v="0.10526315789473684"/>
  </r>
  <r>
    <x v="0"/>
    <d v="2017-06-26T00:00:00"/>
    <x v="1"/>
    <x v="1"/>
    <x v="0"/>
    <x v="0"/>
    <n v="32"/>
    <n v="25420"/>
    <n v="4"/>
    <n v="31"/>
    <n v="28"/>
    <n v="21"/>
    <n v="2"/>
    <n v="2347"/>
    <n v="783"/>
    <n v="794.375"/>
    <n v="780"/>
    <n v="0.08"/>
    <n v="6.25"/>
    <n v="78.125"/>
    <n v="0"/>
    <n v="0.96875"/>
    <n v="0.90322580645161288"/>
    <n v="0.75"/>
    <n v="0.51"/>
    <n v="0.65625"/>
    <n v="0.2"/>
    <n v="27.25"/>
    <n v="0.17"/>
    <n v="0.125"/>
  </r>
  <r>
    <x v="0"/>
    <d v="2017-06-26T00:00:00"/>
    <x v="2"/>
    <x v="2"/>
    <x v="0"/>
    <x v="0"/>
    <n v="38"/>
    <n v="24943"/>
    <n v="6"/>
    <n v="36"/>
    <n v="29"/>
    <n v="20"/>
    <n v="2"/>
    <n v="2319"/>
    <n v="784"/>
    <n v="656.39473684210532"/>
    <n v="780"/>
    <n v="0.08"/>
    <n v="5.2631578947368416"/>
    <n v="65.78947368421052"/>
    <n v="0"/>
    <n v="0.94736842105263153"/>
    <n v="0.80555555555555558"/>
    <n v="0.68965517241379315"/>
    <n v="0.51"/>
    <n v="0.52631578947368418"/>
    <n v="0.2"/>
    <n v="28.310344827586206"/>
    <n v="0.17"/>
    <n v="0.15789473684210525"/>
  </r>
  <r>
    <x v="0"/>
    <d v="2017-06-26T00:00:00"/>
    <x v="3"/>
    <x v="3"/>
    <x v="0"/>
    <x v="0"/>
    <n v="34"/>
    <n v="25724"/>
    <n v="4"/>
    <n v="32"/>
    <n v="26"/>
    <n v="21"/>
    <n v="2"/>
    <n v="2282"/>
    <n v="730"/>
    <n v="756.58823529411768"/>
    <n v="780"/>
    <n v="0.08"/>
    <n v="5.8823529411764701"/>
    <n v="73.52941176470587"/>
    <n v="0"/>
    <n v="0.94117647058823528"/>
    <n v="0.8125"/>
    <n v="0.80769230769230771"/>
    <n v="0.51"/>
    <n v="0.61764705882352944"/>
    <n v="0.2"/>
    <n v="25.192307692307693"/>
    <n v="0.17"/>
    <n v="0.11764705882352941"/>
  </r>
  <r>
    <x v="0"/>
    <d v="2017-06-26T00:00:00"/>
    <x v="4"/>
    <x v="4"/>
    <x v="0"/>
    <x v="0"/>
    <n v="37"/>
    <n v="25319"/>
    <n v="7"/>
    <n v="36"/>
    <n v="28"/>
    <n v="24"/>
    <n v="2"/>
    <n v="2288"/>
    <n v="777"/>
    <n v="684.29729729729729"/>
    <n v="780"/>
    <n v="0.08"/>
    <n v="5.4054054054054053"/>
    <n v="67.567567567567565"/>
    <n v="0"/>
    <n v="0.97297297297297303"/>
    <n v="0.77777777777777779"/>
    <n v="0.8571428571428571"/>
    <n v="0.51"/>
    <n v="0.64864864864864868"/>
    <n v="0.2"/>
    <n v="27.142857142857142"/>
    <n v="0.17"/>
    <n v="0.1891891891891892"/>
  </r>
  <r>
    <x v="0"/>
    <d v="2017-06-26T00:00:00"/>
    <x v="5"/>
    <x v="5"/>
    <x v="0"/>
    <x v="0"/>
    <n v="39"/>
    <n v="25776"/>
    <n v="6"/>
    <n v="36"/>
    <n v="27"/>
    <n v="24"/>
    <n v="2"/>
    <n v="2312"/>
    <n v="736"/>
    <n v="660.92307692307691"/>
    <n v="780"/>
    <n v="0.08"/>
    <n v="5.1282051282051277"/>
    <n v="64.102564102564102"/>
    <n v="0"/>
    <n v="0.92307692307692313"/>
    <n v="0.75"/>
    <n v="0.88888888888888884"/>
    <n v="0.51"/>
    <n v="0.61538461538461542"/>
    <n v="0.2"/>
    <n v="26.111111111111111"/>
    <n v="0.17"/>
    <n v="0.15384615384615385"/>
  </r>
  <r>
    <x v="0"/>
    <d v="2017-06-26T00:00:00"/>
    <x v="6"/>
    <x v="6"/>
    <x v="0"/>
    <x v="0"/>
    <n v="32"/>
    <n v="25500"/>
    <n v="6"/>
    <n v="29"/>
    <n v="22"/>
    <n v="16"/>
    <n v="2"/>
    <n v="2402"/>
    <n v="798"/>
    <n v="796.875"/>
    <n v="780"/>
    <n v="0.08"/>
    <n v="6.25"/>
    <n v="78.125"/>
    <n v="0"/>
    <n v="0.90625"/>
    <n v="0.75862068965517238"/>
    <n v="0.72727272727272729"/>
    <n v="0.51"/>
    <n v="0.5"/>
    <n v="0.2"/>
    <n v="21.272727272727273"/>
    <n v="0.17"/>
    <n v="0.1875"/>
  </r>
  <r>
    <x v="0"/>
    <d v="2017-06-26T00:00:00"/>
    <x v="16"/>
    <x v="16"/>
    <x v="2"/>
    <x v="0"/>
    <n v="35"/>
    <n v="24167"/>
    <n v="7"/>
    <n v="34"/>
    <n v="27"/>
    <n v="19"/>
    <n v="4"/>
    <n v="2093"/>
    <n v="697"/>
    <n v="690.48571428571427"/>
    <n v="780"/>
    <n v="0.08"/>
    <n v="11.428571428571429"/>
    <n v="142.85714285714286"/>
    <n v="250"/>
    <n v="0.97142857142857142"/>
    <n v="0.79411764705882348"/>
    <n v="0.70370370370370372"/>
    <n v="0.51"/>
    <n v="0.54285714285714282"/>
    <n v="0.2"/>
    <n v="26.296296296296298"/>
    <n v="0.17"/>
    <n v="0.2"/>
  </r>
  <r>
    <x v="0"/>
    <d v="2017-06-26T00:00:00"/>
    <x v="17"/>
    <x v="17"/>
    <x v="2"/>
    <x v="0"/>
    <n v="31"/>
    <n v="24417"/>
    <n v="6"/>
    <n v="29"/>
    <n v="22"/>
    <n v="13"/>
    <n v="2"/>
    <n v="2135"/>
    <n v="697"/>
    <n v="787.64516129032256"/>
    <n v="780"/>
    <n v="0.08"/>
    <n v="6.4516129032258061"/>
    <n v="80.645161290322577"/>
    <n v="0"/>
    <n v="0.93548387096774188"/>
    <n v="0.75862068965517238"/>
    <n v="0.59090909090909094"/>
    <n v="0.51"/>
    <n v="0.41935483870967744"/>
    <n v="0.2"/>
    <n v="21.40909090909091"/>
    <n v="0.17"/>
    <n v="0.19354838709677419"/>
  </r>
  <r>
    <x v="0"/>
    <d v="2017-06-26T00:00:00"/>
    <x v="18"/>
    <x v="18"/>
    <x v="2"/>
    <x v="0"/>
    <n v="33"/>
    <n v="24192"/>
    <n v="5"/>
    <n v="28"/>
    <n v="18"/>
    <n v="14"/>
    <n v="2"/>
    <n v="2135"/>
    <n v="688"/>
    <n v="733.09090909090912"/>
    <n v="780"/>
    <n v="0.08"/>
    <n v="6.0606060606060606"/>
    <n v="75.757575757575751"/>
    <n v="0"/>
    <n v="0.84848484848484851"/>
    <n v="0.6428571428571429"/>
    <n v="0.77777777777777779"/>
    <n v="0.51"/>
    <n v="0.42424242424242425"/>
    <n v="0.2"/>
    <n v="17.222222222222221"/>
    <n v="0.17"/>
    <n v="0.15151515151515152"/>
  </r>
  <r>
    <x v="0"/>
    <d v="2017-06-26T00:00:00"/>
    <x v="19"/>
    <x v="19"/>
    <x v="2"/>
    <x v="0"/>
    <n v="32"/>
    <n v="24392"/>
    <n v="7"/>
    <n v="31"/>
    <n v="20"/>
    <n v="13"/>
    <n v="3"/>
    <n v="2065"/>
    <n v="697"/>
    <n v="762.25"/>
    <n v="780"/>
    <n v="0.08"/>
    <n v="9.375"/>
    <n v="117.1875"/>
    <n v="150"/>
    <n v="0.96875"/>
    <n v="0.64516129032258063"/>
    <n v="0.65"/>
    <n v="0.51"/>
    <n v="0.40625"/>
    <n v="0.2"/>
    <n v="19.350000000000001"/>
    <n v="0.17"/>
    <n v="0.21875"/>
  </r>
  <r>
    <x v="0"/>
    <d v="2017-06-26T00:00:00"/>
    <x v="20"/>
    <x v="20"/>
    <x v="2"/>
    <x v="0"/>
    <n v="35"/>
    <n v="24592"/>
    <n v="7"/>
    <n v="31"/>
    <n v="23"/>
    <n v="16"/>
    <n v="2"/>
    <n v="1978"/>
    <n v="701"/>
    <n v="702.62857142857138"/>
    <n v="780"/>
    <n v="0.08"/>
    <n v="5.7142857142857144"/>
    <n v="71.428571428571431"/>
    <n v="0"/>
    <n v="0.88571428571428568"/>
    <n v="0.74193548387096775"/>
    <n v="0.69565217391304346"/>
    <n v="0.51"/>
    <n v="0.45714285714285713"/>
    <n v="0.2"/>
    <n v="22.304347826086957"/>
    <n v="0.17"/>
    <n v="0.2"/>
  </r>
  <r>
    <x v="0"/>
    <d v="2017-06-26T00:00:00"/>
    <x v="21"/>
    <x v="21"/>
    <x v="2"/>
    <x v="0"/>
    <n v="30"/>
    <n v="25676"/>
    <n v="6"/>
    <n v="26"/>
    <n v="17"/>
    <n v="10"/>
    <n v="2"/>
    <n v="1999"/>
    <n v="699"/>
    <n v="855.86666666666667"/>
    <n v="780"/>
    <n v="0.08"/>
    <n v="6.666666666666667"/>
    <n v="83.333333333333329"/>
    <n v="0"/>
    <n v="0.8666666666666667"/>
    <n v="0.65384615384615385"/>
    <n v="0.58823529411764708"/>
    <n v="0.51"/>
    <n v="0.33333333333333331"/>
    <n v="0.2"/>
    <n v="16.411764705882351"/>
    <n v="0.17"/>
    <n v="0.2"/>
  </r>
  <r>
    <x v="0"/>
    <d v="2017-06-26T00:00:00"/>
    <x v="22"/>
    <x v="22"/>
    <x v="2"/>
    <x v="0"/>
    <n v="31"/>
    <n v="25916"/>
    <n v="6"/>
    <n v="27"/>
    <n v="20"/>
    <n v="14"/>
    <n v="2"/>
    <n v="1969"/>
    <n v="680"/>
    <n v="836"/>
    <n v="780"/>
    <n v="0.08"/>
    <n v="6.4516129032258061"/>
    <n v="80.645161290322577"/>
    <n v="0"/>
    <n v="0.87096774193548387"/>
    <n v="0.7407407407407407"/>
    <n v="0.7"/>
    <n v="0.51"/>
    <n v="0.45161290322580644"/>
    <n v="0.2"/>
    <n v="19.3"/>
    <n v="0.17"/>
    <n v="0.19354838709677419"/>
  </r>
  <r>
    <x v="0"/>
    <d v="2017-06-26T00:00:00"/>
    <x v="23"/>
    <x v="23"/>
    <x v="2"/>
    <x v="0"/>
    <n v="30"/>
    <n v="25268"/>
    <n v="5"/>
    <n v="30"/>
    <n v="23"/>
    <n v="14"/>
    <n v="3"/>
    <n v="1507"/>
    <n v="615"/>
    <n v="842.26666666666665"/>
    <n v="780"/>
    <n v="0.08"/>
    <n v="10"/>
    <n v="125"/>
    <n v="250"/>
    <n v="1"/>
    <n v="0.76666666666666672"/>
    <n v="0.60869565217391308"/>
    <n v="0.51"/>
    <n v="0.46666666666666667"/>
    <n v="0.2"/>
    <n v="22.391304347826086"/>
    <n v="0.17"/>
    <n v="0.16666666666666666"/>
  </r>
  <r>
    <x v="0"/>
    <d v="2017-06-26T00:00:00"/>
    <x v="8"/>
    <x v="8"/>
    <x v="1"/>
    <x v="0"/>
    <n v="31"/>
    <n v="25213"/>
    <n v="9"/>
    <n v="27"/>
    <n v="17"/>
    <n v="10"/>
    <n v="3"/>
    <n v="1764"/>
    <n v="577"/>
    <n v="813.32258064516134"/>
    <n v="780"/>
    <n v="0.08"/>
    <n v="9.67741935483871"/>
    <n v="120.96774193548387"/>
    <n v="250"/>
    <n v="0.87096774193548387"/>
    <n v="0.62962962962962965"/>
    <n v="0.58823529411764708"/>
    <n v="0.51"/>
    <n v="0.32258064516129031"/>
    <n v="0.2"/>
    <n v="16.411764705882351"/>
    <n v="0.17"/>
    <n v="0.29032258064516131"/>
  </r>
  <r>
    <x v="0"/>
    <d v="2017-06-26T00:00:00"/>
    <x v="9"/>
    <x v="9"/>
    <x v="1"/>
    <x v="0"/>
    <n v="33"/>
    <n v="25340"/>
    <n v="7"/>
    <n v="31"/>
    <n v="20"/>
    <n v="8"/>
    <n v="4"/>
    <n v="1918"/>
    <n v="652"/>
    <n v="767.87878787878788"/>
    <n v="780"/>
    <n v="0.08"/>
    <n v="12.121212121212121"/>
    <n v="151.5151515151515"/>
    <n v="250"/>
    <n v="0.93939393939393945"/>
    <n v="0.64516129032258063"/>
    <n v="0.4"/>
    <n v="0.51"/>
    <n v="0.24242424242424243"/>
    <n v="0.2"/>
    <n v="19.600000000000001"/>
    <n v="0.17"/>
    <n v="0.21212121212121213"/>
  </r>
  <r>
    <x v="0"/>
    <d v="2017-06-26T00:00:00"/>
    <x v="10"/>
    <x v="10"/>
    <x v="1"/>
    <x v="0"/>
    <n v="29"/>
    <n v="24320"/>
    <n v="6"/>
    <n v="26"/>
    <n v="16"/>
    <n v="9"/>
    <n v="3"/>
    <n v="1913"/>
    <n v="629"/>
    <n v="838.62068965517244"/>
    <n v="780"/>
    <n v="0.08"/>
    <n v="10.344827586206897"/>
    <n v="129.31034482758622"/>
    <n v="250"/>
    <n v="0.89655172413793105"/>
    <n v="0.61538461538461542"/>
    <n v="0.5625"/>
    <n v="0.51"/>
    <n v="0.31034482758620691"/>
    <n v="0.2"/>
    <n v="15.4375"/>
    <n v="0.17"/>
    <n v="0.20689655172413793"/>
  </r>
  <r>
    <x v="0"/>
    <d v="2017-06-26T00:00:00"/>
    <x v="11"/>
    <x v="11"/>
    <x v="1"/>
    <x v="0"/>
    <n v="33"/>
    <n v="25032"/>
    <n v="10"/>
    <n v="30"/>
    <n v="21"/>
    <n v="12"/>
    <n v="3"/>
    <n v="1894"/>
    <n v="644"/>
    <n v="758.5454545454545"/>
    <n v="780"/>
    <n v="0.08"/>
    <n v="9.0909090909090917"/>
    <n v="113.63636363636364"/>
    <n v="150"/>
    <n v="0.90909090909090906"/>
    <n v="0.7"/>
    <n v="0.5714285714285714"/>
    <n v="0.51"/>
    <n v="0.36363636363636365"/>
    <n v="0.2"/>
    <n v="20.428571428571427"/>
    <n v="0.17"/>
    <n v="0.30303030303030304"/>
  </r>
  <r>
    <x v="0"/>
    <d v="2017-06-26T00:00:00"/>
    <x v="12"/>
    <x v="12"/>
    <x v="1"/>
    <x v="0"/>
    <n v="32"/>
    <n v="25879"/>
    <n v="9"/>
    <n v="29"/>
    <n v="20"/>
    <n v="8"/>
    <n v="4"/>
    <n v="1992"/>
    <n v="649"/>
    <n v="808.71875"/>
    <n v="780"/>
    <n v="0.08"/>
    <n v="12.5"/>
    <n v="156.25"/>
    <n v="250"/>
    <n v="0.90625"/>
    <n v="0.68965517241379315"/>
    <n v="0.4"/>
    <n v="0.51"/>
    <n v="0.25"/>
    <n v="0.2"/>
    <n v="19.600000000000001"/>
    <n v="0.17"/>
    <n v="0.28125"/>
  </r>
  <r>
    <x v="0"/>
    <d v="2017-06-26T00:00:00"/>
    <x v="13"/>
    <x v="13"/>
    <x v="1"/>
    <x v="0"/>
    <n v="28"/>
    <n v="24597"/>
    <n v="8"/>
    <n v="25"/>
    <n v="19"/>
    <n v="11"/>
    <n v="3"/>
    <n v="1939"/>
    <n v="611"/>
    <n v="878.46428571428567"/>
    <n v="780"/>
    <n v="0.08"/>
    <n v="10.714285714285714"/>
    <n v="133.92857142857142"/>
    <n v="250"/>
    <n v="0.8928571428571429"/>
    <n v="0.76"/>
    <n v="0.57894736842105265"/>
    <n v="0.51"/>
    <n v="0.39285714285714285"/>
    <n v="0.2"/>
    <n v="18.421052631578949"/>
    <n v="0.17"/>
    <n v="0.2857142857142857"/>
  </r>
  <r>
    <x v="0"/>
    <d v="2017-06-26T00:00:00"/>
    <x v="14"/>
    <x v="14"/>
    <x v="1"/>
    <x v="0"/>
    <n v="32"/>
    <n v="25530"/>
    <n v="8"/>
    <n v="29"/>
    <n v="22"/>
    <n v="10"/>
    <n v="3"/>
    <n v="2000"/>
    <n v="653"/>
    <n v="797.8125"/>
    <n v="780"/>
    <n v="0.08"/>
    <n v="9.375"/>
    <n v="117.1875"/>
    <n v="150"/>
    <n v="0.90625"/>
    <n v="0.75862068965517238"/>
    <n v="0.45454545454545453"/>
    <n v="0.51"/>
    <n v="0.3125"/>
    <n v="0.2"/>
    <n v="21.545454545454547"/>
    <n v="0.17"/>
    <n v="0.25"/>
  </r>
  <r>
    <x v="0"/>
    <d v="2017-06-27T00:00:00"/>
    <x v="0"/>
    <x v="0"/>
    <x v="0"/>
    <x v="0"/>
    <n v="33"/>
    <n v="25092"/>
    <n v="4"/>
    <n v="32"/>
    <n v="24"/>
    <n v="18"/>
    <n v="1"/>
    <n v="2149"/>
    <n v="797"/>
    <n v="760.36363636363637"/>
    <n v="780"/>
    <n v="0.08"/>
    <n v="3.0303030303030303"/>
    <n v="37.878787878787875"/>
    <n v="0"/>
    <n v="0.96969696969696972"/>
    <n v="0.75"/>
    <n v="0.75"/>
    <n v="0.51"/>
    <n v="0.54545454545454541"/>
    <n v="0.2"/>
    <n v="23.25"/>
    <n v="0.17"/>
    <n v="0.12121212121212122"/>
  </r>
  <r>
    <x v="0"/>
    <d v="2017-06-27T00:00:00"/>
    <x v="1"/>
    <x v="1"/>
    <x v="0"/>
    <x v="0"/>
    <n v="40"/>
    <n v="25255"/>
    <n v="6"/>
    <n v="38"/>
    <n v="33"/>
    <n v="24"/>
    <n v="2"/>
    <n v="2347"/>
    <n v="783"/>
    <n v="631.375"/>
    <n v="780"/>
    <n v="0.08"/>
    <n v="5"/>
    <n v="62.5"/>
    <n v="0"/>
    <n v="0.95"/>
    <n v="0.86842105263157898"/>
    <n v="0.72727272727272729"/>
    <n v="0.51"/>
    <n v="0.6"/>
    <n v="0.2"/>
    <n v="32.272727272727273"/>
    <n v="0.17"/>
    <n v="0.15"/>
  </r>
  <r>
    <x v="0"/>
    <d v="2017-06-27T00:00:00"/>
    <x v="2"/>
    <x v="2"/>
    <x v="0"/>
    <x v="0"/>
    <n v="38"/>
    <n v="24657"/>
    <n v="7"/>
    <n v="36"/>
    <n v="32"/>
    <n v="29"/>
    <n v="2"/>
    <n v="2319"/>
    <n v="784"/>
    <n v="648.86842105263156"/>
    <n v="780"/>
    <n v="0.08"/>
    <n v="5.2631578947368416"/>
    <n v="65.78947368421052"/>
    <n v="0"/>
    <n v="0.94736842105263153"/>
    <n v="0.88888888888888884"/>
    <n v="0.90625"/>
    <n v="0.51"/>
    <n v="0.76315789473684215"/>
    <n v="0.2"/>
    <n v="31.09375"/>
    <n v="0.17"/>
    <n v="0.18421052631578946"/>
  </r>
  <r>
    <x v="0"/>
    <d v="2017-06-27T00:00:00"/>
    <x v="3"/>
    <x v="3"/>
    <x v="0"/>
    <x v="0"/>
    <n v="36"/>
    <n v="24551"/>
    <n v="4"/>
    <n v="33"/>
    <n v="26"/>
    <n v="21"/>
    <n v="1"/>
    <n v="2282"/>
    <n v="730"/>
    <n v="681.97222222222217"/>
    <n v="780"/>
    <n v="0.08"/>
    <n v="2.7777777777777777"/>
    <n v="34.722222222222221"/>
    <n v="0"/>
    <n v="0.91666666666666663"/>
    <n v="0.78787878787878785"/>
    <n v="0.80769230769230771"/>
    <n v="0.51"/>
    <n v="0.58333333333333337"/>
    <n v="0.2"/>
    <n v="25.192307692307693"/>
    <n v="0.17"/>
    <n v="0.1111111111111111"/>
  </r>
  <r>
    <x v="0"/>
    <d v="2017-06-27T00:00:00"/>
    <x v="4"/>
    <x v="4"/>
    <x v="0"/>
    <x v="0"/>
    <n v="32"/>
    <n v="25591"/>
    <n v="5"/>
    <n v="30"/>
    <n v="25"/>
    <n v="21"/>
    <n v="2"/>
    <n v="2288"/>
    <n v="777"/>
    <n v="799.71875"/>
    <n v="780"/>
    <n v="0.08"/>
    <n v="6.25"/>
    <n v="78.125"/>
    <n v="0"/>
    <n v="0.9375"/>
    <n v="0.83333333333333337"/>
    <n v="0.84"/>
    <n v="0.51"/>
    <n v="0.65625"/>
    <n v="0.2"/>
    <n v="24.16"/>
    <n v="0.17"/>
    <n v="0.15625"/>
  </r>
  <r>
    <x v="0"/>
    <d v="2017-06-27T00:00:00"/>
    <x v="5"/>
    <x v="5"/>
    <x v="0"/>
    <x v="0"/>
    <n v="32"/>
    <n v="25783"/>
    <n v="6"/>
    <n v="29"/>
    <n v="23"/>
    <n v="18"/>
    <n v="2"/>
    <n v="2312"/>
    <n v="736"/>
    <n v="805.71875"/>
    <n v="780"/>
    <n v="0.08"/>
    <n v="6.25"/>
    <n v="78.125"/>
    <n v="0"/>
    <n v="0.90625"/>
    <n v="0.7931034482758621"/>
    <n v="0.78260869565217395"/>
    <n v="0.51"/>
    <n v="0.5625"/>
    <n v="0.2"/>
    <n v="22.217391304347824"/>
    <n v="0.17"/>
    <n v="0.1875"/>
  </r>
  <r>
    <x v="0"/>
    <d v="2017-06-27T00:00:00"/>
    <x v="6"/>
    <x v="6"/>
    <x v="0"/>
    <x v="0"/>
    <n v="32"/>
    <n v="24685"/>
    <n v="4"/>
    <n v="31"/>
    <n v="28"/>
    <n v="20"/>
    <n v="2"/>
    <n v="2402"/>
    <n v="798"/>
    <n v="771.40625"/>
    <n v="780"/>
    <n v="0.08"/>
    <n v="6.25"/>
    <n v="78.125"/>
    <n v="0"/>
    <n v="0.96875"/>
    <n v="0.90322580645161288"/>
    <n v="0.7142857142857143"/>
    <n v="0.51"/>
    <n v="0.625"/>
    <n v="0.2"/>
    <n v="27.285714285714285"/>
    <n v="0.17"/>
    <n v="0.125"/>
  </r>
  <r>
    <x v="0"/>
    <d v="2017-06-27T00:00:00"/>
    <x v="7"/>
    <x v="7"/>
    <x v="0"/>
    <x v="0"/>
    <n v="36"/>
    <n v="25414"/>
    <n v="6"/>
    <n v="33"/>
    <n v="28"/>
    <n v="23"/>
    <n v="2"/>
    <n v="2134"/>
    <n v="707"/>
    <n v="705.94444444444446"/>
    <n v="780"/>
    <n v="0.08"/>
    <n v="5.5555555555555554"/>
    <n v="69.444444444444443"/>
    <n v="0"/>
    <n v="0.91666666666666663"/>
    <n v="0.84848484848484851"/>
    <n v="0.8214285714285714"/>
    <n v="0.51"/>
    <n v="0.63888888888888884"/>
    <n v="0.2"/>
    <n v="27.178571428571427"/>
    <n v="0.17"/>
    <n v="0.16666666666666666"/>
  </r>
  <r>
    <x v="0"/>
    <d v="2017-06-27T00:00:00"/>
    <x v="16"/>
    <x v="16"/>
    <x v="2"/>
    <x v="0"/>
    <n v="32"/>
    <n v="25818"/>
    <n v="8"/>
    <n v="31"/>
    <n v="26"/>
    <n v="20"/>
    <n v="2"/>
    <n v="2093"/>
    <n v="697"/>
    <n v="806.8125"/>
    <n v="780"/>
    <n v="0.08"/>
    <n v="6.25"/>
    <n v="78.125"/>
    <n v="0"/>
    <n v="0.96875"/>
    <n v="0.83870967741935487"/>
    <n v="0.76923076923076927"/>
    <n v="0.51"/>
    <n v="0.625"/>
    <n v="0.2"/>
    <n v="25.23076923076923"/>
    <n v="0.17"/>
    <n v="0.25"/>
  </r>
  <r>
    <x v="0"/>
    <d v="2017-06-27T00:00:00"/>
    <x v="17"/>
    <x v="17"/>
    <x v="2"/>
    <x v="0"/>
    <n v="36"/>
    <n v="25003"/>
    <n v="9"/>
    <n v="33"/>
    <n v="24"/>
    <n v="16"/>
    <n v="2"/>
    <n v="2135"/>
    <n v="697"/>
    <n v="694.52777777777783"/>
    <n v="780"/>
    <n v="0.08"/>
    <n v="5.5555555555555554"/>
    <n v="69.444444444444443"/>
    <n v="0"/>
    <n v="0.91666666666666663"/>
    <n v="0.72727272727272729"/>
    <n v="0.66666666666666663"/>
    <n v="0.51"/>
    <n v="0.44444444444444442"/>
    <n v="0.2"/>
    <n v="23.333333333333332"/>
    <n v="0.17"/>
    <n v="0.25"/>
  </r>
  <r>
    <x v="0"/>
    <d v="2017-06-27T00:00:00"/>
    <x v="18"/>
    <x v="18"/>
    <x v="2"/>
    <x v="0"/>
    <n v="31"/>
    <n v="24551"/>
    <n v="6"/>
    <n v="28"/>
    <n v="23"/>
    <n v="17"/>
    <n v="2"/>
    <n v="2135"/>
    <n v="688"/>
    <n v="791.9677419354839"/>
    <n v="780"/>
    <n v="0.08"/>
    <n v="6.4516129032258061"/>
    <n v="80.645161290322577"/>
    <n v="0"/>
    <n v="0.90322580645161288"/>
    <n v="0.8214285714285714"/>
    <n v="0.73913043478260865"/>
    <n v="0.51"/>
    <n v="0.54838709677419351"/>
    <n v="0.2"/>
    <n v="22.260869565217391"/>
    <n v="0.17"/>
    <n v="0.19354838709677419"/>
  </r>
  <r>
    <x v="0"/>
    <d v="2017-06-27T00:00:00"/>
    <x v="19"/>
    <x v="19"/>
    <x v="2"/>
    <x v="0"/>
    <n v="34"/>
    <n v="25072"/>
    <n v="6"/>
    <n v="33"/>
    <n v="22"/>
    <n v="14"/>
    <n v="2"/>
    <n v="2065"/>
    <n v="697"/>
    <n v="737.41176470588232"/>
    <n v="780"/>
    <n v="0.08"/>
    <n v="5.8823529411764701"/>
    <n v="73.52941176470587"/>
    <n v="0"/>
    <n v="0.97058823529411764"/>
    <n v="0.66666666666666663"/>
    <n v="0.63636363636363635"/>
    <n v="0.51"/>
    <n v="0.41176470588235292"/>
    <n v="0.2"/>
    <n v="21.363636363636363"/>
    <n v="0.17"/>
    <n v="0.17647058823529413"/>
  </r>
  <r>
    <x v="0"/>
    <d v="2017-06-27T00:00:00"/>
    <x v="20"/>
    <x v="20"/>
    <x v="2"/>
    <x v="0"/>
    <n v="31"/>
    <n v="25783"/>
    <n v="5"/>
    <n v="29"/>
    <n v="23"/>
    <n v="15"/>
    <n v="2"/>
    <n v="1978"/>
    <n v="701"/>
    <n v="831.70967741935488"/>
    <n v="780"/>
    <n v="0.08"/>
    <n v="6.4516129032258061"/>
    <n v="80.645161290322577"/>
    <n v="0"/>
    <n v="0.93548387096774188"/>
    <n v="0.7931034482758621"/>
    <n v="0.65217391304347827"/>
    <n v="0.51"/>
    <n v="0.4838709677419355"/>
    <n v="0.2"/>
    <n v="22.347826086956523"/>
    <n v="0.17"/>
    <n v="0.16129032258064516"/>
  </r>
  <r>
    <x v="0"/>
    <d v="2017-06-27T00:00:00"/>
    <x v="21"/>
    <x v="21"/>
    <x v="2"/>
    <x v="0"/>
    <n v="34"/>
    <n v="25380"/>
    <n v="6"/>
    <n v="34"/>
    <n v="22"/>
    <n v="15"/>
    <n v="2"/>
    <n v="1999"/>
    <n v="699"/>
    <n v="746.47058823529414"/>
    <n v="780"/>
    <n v="0.08"/>
    <n v="5.8823529411764701"/>
    <n v="73.52941176470587"/>
    <n v="0"/>
    <n v="1"/>
    <n v="0.6470588235294118"/>
    <n v="0.68181818181818177"/>
    <n v="0.51"/>
    <n v="0.44117647058823528"/>
    <n v="0.2"/>
    <n v="21.318181818181817"/>
    <n v="0.17"/>
    <n v="0.17647058823529413"/>
  </r>
  <r>
    <x v="0"/>
    <d v="2017-06-27T00:00:00"/>
    <x v="22"/>
    <x v="22"/>
    <x v="2"/>
    <x v="0"/>
    <n v="30"/>
    <n v="24035"/>
    <n v="7"/>
    <n v="27"/>
    <n v="18"/>
    <n v="11"/>
    <n v="2"/>
    <n v="1969"/>
    <n v="680"/>
    <n v="801.16666666666663"/>
    <n v="780"/>
    <n v="0.08"/>
    <n v="6.666666666666667"/>
    <n v="83.333333333333329"/>
    <n v="0"/>
    <n v="0.9"/>
    <n v="0.66666666666666663"/>
    <n v="0.61111111111111116"/>
    <n v="0.51"/>
    <n v="0.36666666666666664"/>
    <n v="0.2"/>
    <n v="17.388888888888889"/>
    <n v="0.17"/>
    <n v="0.23333333333333334"/>
  </r>
  <r>
    <x v="0"/>
    <d v="2017-06-27T00:00:00"/>
    <x v="23"/>
    <x v="23"/>
    <x v="2"/>
    <x v="0"/>
    <n v="30"/>
    <n v="24043"/>
    <n v="6"/>
    <n v="29"/>
    <n v="20"/>
    <n v="13"/>
    <n v="2"/>
    <n v="1507"/>
    <n v="615"/>
    <n v="801.43333333333328"/>
    <n v="780"/>
    <n v="0.08"/>
    <n v="6.666666666666667"/>
    <n v="83.333333333333329"/>
    <n v="0"/>
    <n v="0.96666666666666667"/>
    <n v="0.68965517241379315"/>
    <n v="0.65"/>
    <n v="0.51"/>
    <n v="0.43333333333333335"/>
    <n v="0.2"/>
    <n v="19.350000000000001"/>
    <n v="0.17"/>
    <n v="0.2"/>
  </r>
  <r>
    <x v="0"/>
    <d v="2017-06-27T00:00:00"/>
    <x v="8"/>
    <x v="8"/>
    <x v="1"/>
    <x v="0"/>
    <n v="31"/>
    <n v="25543"/>
    <n v="8"/>
    <n v="27"/>
    <n v="19"/>
    <n v="13"/>
    <n v="3"/>
    <n v="1764"/>
    <n v="577"/>
    <n v="823.9677419354839"/>
    <n v="780"/>
    <n v="0.08"/>
    <n v="9.67741935483871"/>
    <n v="120.96774193548387"/>
    <n v="250"/>
    <n v="0.87096774193548387"/>
    <n v="0.70370370370370372"/>
    <n v="0.68421052631578949"/>
    <n v="0.51"/>
    <n v="0.41935483870967744"/>
    <n v="0.2"/>
    <n v="18.315789473684209"/>
    <n v="0.17"/>
    <n v="0.25806451612903225"/>
  </r>
  <r>
    <x v="0"/>
    <d v="2017-06-27T00:00:00"/>
    <x v="9"/>
    <x v="9"/>
    <x v="1"/>
    <x v="0"/>
    <n v="30"/>
    <n v="24313"/>
    <n v="9"/>
    <n v="27"/>
    <n v="20"/>
    <n v="12"/>
    <n v="4"/>
    <n v="1918"/>
    <n v="652"/>
    <n v="810.43333333333328"/>
    <n v="780"/>
    <n v="0.08"/>
    <n v="13.333333333333334"/>
    <n v="166.66666666666666"/>
    <n v="250"/>
    <n v="0.9"/>
    <n v="0.7407407407407407"/>
    <n v="0.6"/>
    <n v="0.51"/>
    <n v="0.4"/>
    <n v="0.2"/>
    <n v="19.399999999999999"/>
    <n v="0.17"/>
    <n v="0.3"/>
  </r>
  <r>
    <x v="0"/>
    <d v="2017-06-27T00:00:00"/>
    <x v="10"/>
    <x v="10"/>
    <x v="1"/>
    <x v="0"/>
    <n v="29"/>
    <n v="24609"/>
    <n v="6"/>
    <n v="25"/>
    <n v="17"/>
    <n v="12"/>
    <n v="3"/>
    <n v="1913"/>
    <n v="629"/>
    <n v="848.58620689655174"/>
    <n v="780"/>
    <n v="0.08"/>
    <n v="10.344827586206897"/>
    <n v="129.31034482758622"/>
    <n v="250"/>
    <n v="0.86206896551724133"/>
    <n v="0.68"/>
    <n v="0.70588235294117652"/>
    <n v="0.51"/>
    <n v="0.41379310344827586"/>
    <n v="0.2"/>
    <n v="16.294117647058822"/>
    <n v="0.17"/>
    <n v="0.20689655172413793"/>
  </r>
  <r>
    <x v="0"/>
    <d v="2017-06-27T00:00:00"/>
    <x v="11"/>
    <x v="11"/>
    <x v="1"/>
    <x v="0"/>
    <n v="32"/>
    <n v="25697"/>
    <n v="7"/>
    <n v="30"/>
    <n v="22"/>
    <n v="15"/>
    <n v="4"/>
    <n v="1894"/>
    <n v="644"/>
    <n v="803.03125"/>
    <n v="780"/>
    <n v="0.08"/>
    <n v="12.5"/>
    <n v="156.25"/>
    <n v="250"/>
    <n v="0.9375"/>
    <n v="0.73333333333333328"/>
    <n v="0.68181818181818177"/>
    <n v="0.51"/>
    <n v="0.46875"/>
    <n v="0.2"/>
    <n v="21.318181818181817"/>
    <n v="0.17"/>
    <n v="0.21875"/>
  </r>
  <r>
    <x v="0"/>
    <d v="2017-06-27T00:00:00"/>
    <x v="12"/>
    <x v="12"/>
    <x v="1"/>
    <x v="0"/>
    <n v="28"/>
    <n v="25575"/>
    <n v="6"/>
    <n v="27"/>
    <n v="21"/>
    <n v="12"/>
    <n v="3"/>
    <n v="1992"/>
    <n v="649"/>
    <n v="913.39285714285711"/>
    <n v="780"/>
    <n v="0.08"/>
    <n v="10.714285714285714"/>
    <n v="133.92857142857142"/>
    <n v="250"/>
    <n v="0.9642857142857143"/>
    <n v="0.77777777777777779"/>
    <n v="0.5714285714285714"/>
    <n v="0.51"/>
    <n v="0.42857142857142855"/>
    <n v="0.2"/>
    <n v="20.428571428571427"/>
    <n v="0.17"/>
    <n v="0.21428571428571427"/>
  </r>
  <r>
    <x v="0"/>
    <d v="2017-06-27T00:00:00"/>
    <x v="13"/>
    <x v="13"/>
    <x v="1"/>
    <x v="0"/>
    <n v="28"/>
    <n v="24157"/>
    <n v="8"/>
    <n v="27"/>
    <n v="19"/>
    <n v="13"/>
    <n v="4"/>
    <n v="1939"/>
    <n v="611"/>
    <n v="862.75"/>
    <n v="780"/>
    <n v="0.08"/>
    <n v="14.285714285714285"/>
    <n v="178.57142857142856"/>
    <n v="250"/>
    <n v="0.9642857142857143"/>
    <n v="0.70370370370370372"/>
    <n v="0.68421052631578949"/>
    <n v="0.51"/>
    <n v="0.4642857142857143"/>
    <n v="0.2"/>
    <n v="18.315789473684209"/>
    <n v="0.17"/>
    <n v="0.2857142857142857"/>
  </r>
  <r>
    <x v="0"/>
    <d v="2017-06-27T00:00:00"/>
    <x v="14"/>
    <x v="14"/>
    <x v="1"/>
    <x v="0"/>
    <n v="29"/>
    <n v="24857"/>
    <n v="8"/>
    <n v="26"/>
    <n v="16"/>
    <n v="8"/>
    <n v="3"/>
    <n v="2000"/>
    <n v="653"/>
    <n v="857.13793103448279"/>
    <n v="780"/>
    <n v="0.08"/>
    <n v="10.344827586206897"/>
    <n v="129.31034482758622"/>
    <n v="250"/>
    <n v="0.89655172413793105"/>
    <n v="0.61538461538461542"/>
    <n v="0.5"/>
    <n v="0.51"/>
    <n v="0.27586206896551724"/>
    <n v="0.2"/>
    <n v="15.5"/>
    <n v="0.17"/>
    <n v="0.27586206896551724"/>
  </r>
  <r>
    <x v="0"/>
    <d v="2017-06-27T00:00:00"/>
    <x v="15"/>
    <x v="15"/>
    <x v="1"/>
    <x v="0"/>
    <n v="33"/>
    <n v="24347"/>
    <n v="8"/>
    <n v="28"/>
    <n v="20"/>
    <n v="13"/>
    <n v="3"/>
    <n v="1858"/>
    <n v="490"/>
    <n v="737.78787878787875"/>
    <n v="780"/>
    <n v="0.08"/>
    <n v="9.0909090909090917"/>
    <n v="113.63636363636364"/>
    <n v="150"/>
    <n v="0.84848484848484851"/>
    <n v="0.7142857142857143"/>
    <n v="0.65"/>
    <n v="0.51"/>
    <n v="0.39393939393939392"/>
    <n v="0.2"/>
    <n v="19.350000000000001"/>
    <n v="0.17"/>
    <n v="0.24242424242424243"/>
  </r>
  <r>
    <x v="0"/>
    <d v="2017-06-28T00:00:00"/>
    <x v="16"/>
    <x v="16"/>
    <x v="2"/>
    <x v="0"/>
    <n v="35"/>
    <n v="24356"/>
    <n v="7"/>
    <n v="34"/>
    <n v="24"/>
    <n v="17"/>
    <n v="2"/>
    <n v="2093"/>
    <n v="697"/>
    <n v="695.88571428571424"/>
    <n v="780"/>
    <n v="0.08"/>
    <n v="5.7142857142857144"/>
    <n v="71.428571428571431"/>
    <n v="0"/>
    <n v="0.97142857142857142"/>
    <n v="0.70588235294117652"/>
    <n v="0.70833333333333337"/>
    <n v="0.51"/>
    <n v="0.48571428571428571"/>
    <n v="0.2"/>
    <n v="23.291666666666668"/>
    <n v="0.17"/>
    <n v="0.2"/>
  </r>
  <r>
    <x v="0"/>
    <d v="2017-06-28T00:00:00"/>
    <x v="17"/>
    <x v="17"/>
    <x v="2"/>
    <x v="0"/>
    <n v="34"/>
    <n v="24712"/>
    <n v="6"/>
    <n v="32"/>
    <n v="24"/>
    <n v="17"/>
    <n v="2"/>
    <n v="2135"/>
    <n v="697"/>
    <n v="726.82352941176475"/>
    <n v="780"/>
    <n v="0.08"/>
    <n v="5.8823529411764701"/>
    <n v="73.52941176470587"/>
    <n v="0"/>
    <n v="0.94117647058823528"/>
    <n v="0.75"/>
    <n v="0.70833333333333337"/>
    <n v="0.51"/>
    <n v="0.5"/>
    <n v="0.2"/>
    <n v="23.291666666666668"/>
    <n v="0.17"/>
    <n v="0.17647058823529413"/>
  </r>
  <r>
    <x v="0"/>
    <d v="2017-06-28T00:00:00"/>
    <x v="18"/>
    <x v="18"/>
    <x v="2"/>
    <x v="0"/>
    <n v="30"/>
    <n v="24258"/>
    <n v="7"/>
    <n v="26"/>
    <n v="22"/>
    <n v="15"/>
    <n v="2"/>
    <n v="2135"/>
    <n v="688"/>
    <n v="808.6"/>
    <n v="780"/>
    <n v="0.08"/>
    <n v="6.666666666666667"/>
    <n v="83.333333333333329"/>
    <n v="0"/>
    <n v="0.8666666666666667"/>
    <n v="0.84615384615384615"/>
    <n v="0.68181818181818177"/>
    <n v="0.51"/>
    <n v="0.5"/>
    <n v="0.2"/>
    <n v="21.318181818181817"/>
    <n v="0.17"/>
    <n v="0.23333333333333334"/>
  </r>
  <r>
    <x v="0"/>
    <d v="2017-06-28T00:00:00"/>
    <x v="19"/>
    <x v="19"/>
    <x v="2"/>
    <x v="0"/>
    <n v="31"/>
    <n v="25362"/>
    <n v="7"/>
    <n v="31"/>
    <n v="26"/>
    <n v="16"/>
    <n v="2"/>
    <n v="2065"/>
    <n v="697"/>
    <n v="818.12903225806451"/>
    <n v="780"/>
    <n v="0.08"/>
    <n v="6.4516129032258061"/>
    <n v="80.645161290322577"/>
    <n v="0"/>
    <n v="1"/>
    <n v="0.83870967741935487"/>
    <n v="0.61538461538461542"/>
    <n v="0.51"/>
    <n v="0.5161290322580645"/>
    <n v="0.2"/>
    <n v="25.384615384615383"/>
    <n v="0.17"/>
    <n v="0.22580645161290322"/>
  </r>
  <r>
    <x v="0"/>
    <d v="2017-06-28T00:00:00"/>
    <x v="20"/>
    <x v="20"/>
    <x v="2"/>
    <x v="0"/>
    <n v="30"/>
    <n v="24847"/>
    <n v="7"/>
    <n v="26"/>
    <n v="17"/>
    <n v="12"/>
    <n v="2"/>
    <n v="1978"/>
    <n v="701"/>
    <n v="828.23333333333335"/>
    <n v="780"/>
    <n v="0.08"/>
    <n v="6.666666666666667"/>
    <n v="83.333333333333329"/>
    <n v="0"/>
    <n v="0.8666666666666667"/>
    <n v="0.65384615384615385"/>
    <n v="0.70588235294117652"/>
    <n v="0.51"/>
    <n v="0.4"/>
    <n v="0.2"/>
    <n v="16.294117647058822"/>
    <n v="0.17"/>
    <n v="0.23333333333333334"/>
  </r>
  <r>
    <x v="0"/>
    <d v="2017-06-28T00:00:00"/>
    <x v="21"/>
    <x v="21"/>
    <x v="2"/>
    <x v="0"/>
    <n v="34"/>
    <n v="24119"/>
    <n v="8"/>
    <n v="31"/>
    <n v="26"/>
    <n v="19"/>
    <n v="2"/>
    <n v="1999"/>
    <n v="699"/>
    <n v="709.38235294117646"/>
    <n v="780"/>
    <n v="0.08"/>
    <n v="5.8823529411764701"/>
    <n v="73.52941176470587"/>
    <n v="0"/>
    <n v="0.91176470588235292"/>
    <n v="0.83870967741935487"/>
    <n v="0.73076923076923073"/>
    <n v="0.51"/>
    <n v="0.55882352941176472"/>
    <n v="0.2"/>
    <n v="25.26923076923077"/>
    <n v="0.17"/>
    <n v="0.23529411764705882"/>
  </r>
  <r>
    <x v="0"/>
    <d v="2017-06-28T00:00:00"/>
    <x v="22"/>
    <x v="22"/>
    <x v="2"/>
    <x v="0"/>
    <n v="31"/>
    <n v="24811"/>
    <n v="6"/>
    <n v="30"/>
    <n v="23"/>
    <n v="16"/>
    <n v="2"/>
    <n v="1969"/>
    <n v="680"/>
    <n v="800.35483870967744"/>
    <n v="780"/>
    <n v="0.08"/>
    <n v="6.4516129032258061"/>
    <n v="80.645161290322577"/>
    <n v="0"/>
    <n v="0.967741935483871"/>
    <n v="0.76666666666666672"/>
    <n v="0.69565217391304346"/>
    <n v="0.51"/>
    <n v="0.5161290322580645"/>
    <n v="0.2"/>
    <n v="22.304347826086957"/>
    <n v="0.17"/>
    <n v="0.19354838709677419"/>
  </r>
  <r>
    <x v="0"/>
    <d v="2017-06-28T00:00:00"/>
    <x v="23"/>
    <x v="23"/>
    <x v="2"/>
    <x v="0"/>
    <n v="30"/>
    <n v="24926"/>
    <n v="6"/>
    <n v="29"/>
    <n v="23"/>
    <n v="18"/>
    <n v="2"/>
    <n v="1507"/>
    <n v="615"/>
    <n v="830.86666666666667"/>
    <n v="780"/>
    <n v="0.08"/>
    <n v="6.666666666666667"/>
    <n v="83.333333333333329"/>
    <n v="0"/>
    <n v="0.96666666666666667"/>
    <n v="0.7931034482758621"/>
    <n v="0.78260869565217395"/>
    <n v="0.51"/>
    <n v="0.6"/>
    <n v="0.2"/>
    <n v="22.217391304347824"/>
    <n v="0.17"/>
    <n v="0.2"/>
  </r>
  <r>
    <x v="0"/>
    <d v="2017-06-28T00:00:00"/>
    <x v="8"/>
    <x v="8"/>
    <x v="1"/>
    <x v="0"/>
    <n v="33"/>
    <n v="25205"/>
    <n v="9"/>
    <n v="29"/>
    <n v="20"/>
    <n v="14"/>
    <n v="4"/>
    <n v="1764"/>
    <n v="577"/>
    <n v="763.78787878787875"/>
    <n v="780"/>
    <n v="0.08"/>
    <n v="12.121212121212121"/>
    <n v="151.5151515151515"/>
    <n v="250"/>
    <n v="0.87878787878787878"/>
    <n v="0.68965517241379315"/>
    <n v="0.7"/>
    <n v="0.51"/>
    <n v="0.42424242424242425"/>
    <n v="0.2"/>
    <n v="19.3"/>
    <n v="0.17"/>
    <n v="0.27272727272727271"/>
  </r>
  <r>
    <x v="0"/>
    <d v="2017-06-28T00:00:00"/>
    <x v="9"/>
    <x v="9"/>
    <x v="1"/>
    <x v="0"/>
    <n v="32"/>
    <n v="25874"/>
    <n v="7"/>
    <n v="28"/>
    <n v="18"/>
    <n v="13"/>
    <n v="4"/>
    <n v="1918"/>
    <n v="652"/>
    <n v="808.5625"/>
    <n v="780"/>
    <n v="0.08"/>
    <n v="12.5"/>
    <n v="156.25"/>
    <n v="250"/>
    <n v="0.875"/>
    <n v="0.6428571428571429"/>
    <n v="0.72222222222222221"/>
    <n v="0.51"/>
    <n v="0.40625"/>
    <n v="0.2"/>
    <n v="17.277777777777779"/>
    <n v="0.17"/>
    <n v="0.21875"/>
  </r>
  <r>
    <x v="0"/>
    <d v="2017-06-28T00:00:00"/>
    <x v="10"/>
    <x v="10"/>
    <x v="1"/>
    <x v="0"/>
    <n v="28"/>
    <n v="24836"/>
    <n v="7"/>
    <n v="26"/>
    <n v="19"/>
    <n v="13"/>
    <n v="3"/>
    <n v="1913"/>
    <n v="629"/>
    <n v="887"/>
    <n v="780"/>
    <n v="0.08"/>
    <n v="10.714285714285714"/>
    <n v="133.92857142857142"/>
    <n v="250"/>
    <n v="0.9285714285714286"/>
    <n v="0.73076923076923073"/>
    <n v="0.68421052631578949"/>
    <n v="0.51"/>
    <n v="0.4642857142857143"/>
    <n v="0.2"/>
    <n v="18.315789473684209"/>
    <n v="0.17"/>
    <n v="0.25"/>
  </r>
  <r>
    <x v="0"/>
    <d v="2017-06-28T00:00:00"/>
    <x v="11"/>
    <x v="11"/>
    <x v="1"/>
    <x v="0"/>
    <n v="30"/>
    <n v="24667"/>
    <n v="8"/>
    <n v="26"/>
    <n v="20"/>
    <n v="14"/>
    <n v="3"/>
    <n v="1894"/>
    <n v="644"/>
    <n v="822.23333333333335"/>
    <n v="780"/>
    <n v="0.08"/>
    <n v="10"/>
    <n v="125"/>
    <n v="250"/>
    <n v="0.8666666666666667"/>
    <n v="0.76923076923076927"/>
    <n v="0.7"/>
    <n v="0.51"/>
    <n v="0.46666666666666667"/>
    <n v="0.2"/>
    <n v="19.3"/>
    <n v="0.17"/>
    <n v="0.26666666666666666"/>
  </r>
  <r>
    <x v="0"/>
    <d v="2017-06-28T00:00:00"/>
    <x v="12"/>
    <x v="12"/>
    <x v="1"/>
    <x v="0"/>
    <n v="29"/>
    <n v="25996"/>
    <n v="7"/>
    <n v="27"/>
    <n v="21"/>
    <n v="13"/>
    <n v="4"/>
    <n v="1992"/>
    <n v="649"/>
    <n v="896.41379310344826"/>
    <n v="780"/>
    <n v="0.08"/>
    <n v="13.793103448275861"/>
    <n v="172.41379310344826"/>
    <n v="250"/>
    <n v="0.93103448275862066"/>
    <n v="0.77777777777777779"/>
    <n v="0.61904761904761907"/>
    <n v="0.51"/>
    <n v="0.44827586206896552"/>
    <n v="0.2"/>
    <n v="20.38095238095238"/>
    <n v="0.17"/>
    <n v="0.2413793103448276"/>
  </r>
  <r>
    <x v="0"/>
    <d v="2017-06-28T00:00:00"/>
    <x v="13"/>
    <x v="13"/>
    <x v="1"/>
    <x v="0"/>
    <n v="28"/>
    <n v="25965"/>
    <n v="6"/>
    <n v="25"/>
    <n v="17"/>
    <n v="12"/>
    <n v="3"/>
    <n v="1939"/>
    <n v="611"/>
    <n v="927.32142857142856"/>
    <n v="780"/>
    <n v="0.08"/>
    <n v="10.714285714285714"/>
    <n v="133.92857142857142"/>
    <n v="250"/>
    <n v="0.8928571428571429"/>
    <n v="0.68"/>
    <n v="0.70588235294117652"/>
    <n v="0.51"/>
    <n v="0.42857142857142855"/>
    <n v="0.2"/>
    <n v="16.294117647058822"/>
    <n v="0.17"/>
    <n v="0.21428571428571427"/>
  </r>
  <r>
    <x v="0"/>
    <d v="2017-06-28T00:00:00"/>
    <x v="14"/>
    <x v="14"/>
    <x v="1"/>
    <x v="0"/>
    <n v="31"/>
    <n v="24875"/>
    <n v="9"/>
    <n v="27"/>
    <n v="21"/>
    <n v="11"/>
    <n v="4"/>
    <n v="2000"/>
    <n v="653"/>
    <n v="802.41935483870964"/>
    <n v="780"/>
    <n v="0.08"/>
    <n v="12.903225806451612"/>
    <n v="161.29032258064515"/>
    <n v="250"/>
    <n v="0.87096774193548387"/>
    <n v="0.77777777777777779"/>
    <n v="0.52380952380952384"/>
    <n v="0.51"/>
    <n v="0.35483870967741937"/>
    <n v="0.2"/>
    <n v="20.476190476190474"/>
    <n v="0.17"/>
    <n v="0.29032258064516131"/>
  </r>
  <r>
    <x v="0"/>
    <d v="2017-06-28T00:00:00"/>
    <x v="15"/>
    <x v="15"/>
    <x v="1"/>
    <x v="0"/>
    <n v="30"/>
    <n v="25650"/>
    <n v="9"/>
    <n v="27"/>
    <n v="21"/>
    <n v="11"/>
    <n v="4"/>
    <n v="1858"/>
    <n v="490"/>
    <n v="855"/>
    <n v="780"/>
    <n v="0.08"/>
    <n v="13.333333333333334"/>
    <n v="166.66666666666666"/>
    <n v="250"/>
    <n v="0.9"/>
    <n v="0.77777777777777779"/>
    <n v="0.52380952380952384"/>
    <n v="0.51"/>
    <n v="0.36666666666666664"/>
    <n v="0.2"/>
    <n v="20.476190476190474"/>
    <n v="0.17"/>
    <n v="0.3"/>
  </r>
  <r>
    <x v="0"/>
    <d v="2017-06-29T00:00:00"/>
    <x v="0"/>
    <x v="0"/>
    <x v="0"/>
    <x v="0"/>
    <n v="35"/>
    <n v="24169"/>
    <n v="4"/>
    <n v="33"/>
    <n v="27"/>
    <n v="22"/>
    <n v="1"/>
    <n v="2149"/>
    <n v="797"/>
    <n v="690.54285714285709"/>
    <n v="780"/>
    <n v="0.08"/>
    <n v="2.8571428571428572"/>
    <n v="35.714285714285715"/>
    <n v="0"/>
    <n v="0.94285714285714284"/>
    <n v="0.81818181818181823"/>
    <n v="0.81481481481481477"/>
    <n v="0.51"/>
    <n v="0.62857142857142856"/>
    <n v="0.2"/>
    <n v="26.185185185185187"/>
    <n v="0.17"/>
    <n v="0.11428571428571428"/>
  </r>
  <r>
    <x v="0"/>
    <d v="2017-06-29T00:00:00"/>
    <x v="1"/>
    <x v="1"/>
    <x v="0"/>
    <x v="0"/>
    <n v="33"/>
    <n v="25013"/>
    <n v="4"/>
    <n v="30"/>
    <n v="24"/>
    <n v="19"/>
    <n v="2"/>
    <n v="2347"/>
    <n v="783"/>
    <n v="757.969696969697"/>
    <n v="780"/>
    <n v="0.08"/>
    <n v="6.0606060606060606"/>
    <n v="75.757575757575751"/>
    <n v="0"/>
    <n v="0.90909090909090906"/>
    <n v="0.8"/>
    <n v="0.79166666666666663"/>
    <n v="0.51"/>
    <n v="0.5757575757575758"/>
    <n v="0.2"/>
    <n v="23.208333333333332"/>
    <n v="0.17"/>
    <n v="0.12121212121212122"/>
  </r>
  <r>
    <x v="0"/>
    <d v="2017-06-29T00:00:00"/>
    <x v="2"/>
    <x v="2"/>
    <x v="0"/>
    <x v="0"/>
    <n v="33"/>
    <n v="25364"/>
    <n v="7"/>
    <n v="32"/>
    <n v="25"/>
    <n v="19"/>
    <n v="2"/>
    <n v="2319"/>
    <n v="784"/>
    <n v="768.60606060606062"/>
    <n v="780"/>
    <n v="0.08"/>
    <n v="6.0606060606060606"/>
    <n v="75.757575757575751"/>
    <n v="0"/>
    <n v="0.96969696969696972"/>
    <n v="0.78125"/>
    <n v="0.76"/>
    <n v="0.51"/>
    <n v="0.5757575757575758"/>
    <n v="0.2"/>
    <n v="24.24"/>
    <n v="0.17"/>
    <n v="0.21212121212121213"/>
  </r>
  <r>
    <x v="0"/>
    <d v="2017-06-29T00:00:00"/>
    <x v="3"/>
    <x v="3"/>
    <x v="0"/>
    <x v="0"/>
    <n v="38"/>
    <n v="25254"/>
    <n v="4"/>
    <n v="34"/>
    <n v="31"/>
    <n v="27"/>
    <n v="2"/>
    <n v="2282"/>
    <n v="730"/>
    <n v="664.57894736842104"/>
    <n v="780"/>
    <n v="0.08"/>
    <n v="5.2631578947368416"/>
    <n v="65.78947368421052"/>
    <n v="0"/>
    <n v="0.89473684210526316"/>
    <n v="0.91176470588235292"/>
    <n v="0.87096774193548387"/>
    <n v="0.51"/>
    <n v="0.71052631578947367"/>
    <n v="0.2"/>
    <n v="30.129032258064516"/>
    <n v="0.17"/>
    <n v="0.10526315789473684"/>
  </r>
  <r>
    <x v="0"/>
    <d v="2017-06-29T00:00:00"/>
    <x v="4"/>
    <x v="4"/>
    <x v="0"/>
    <x v="0"/>
    <n v="39"/>
    <n v="24597"/>
    <n v="7"/>
    <n v="38"/>
    <n v="32"/>
    <n v="27"/>
    <n v="1"/>
    <n v="2288"/>
    <n v="777"/>
    <n v="630.69230769230774"/>
    <n v="780"/>
    <n v="0.08"/>
    <n v="2.5641025641025639"/>
    <n v="32.051282051282051"/>
    <n v="0"/>
    <n v="0.97435897435897434"/>
    <n v="0.84210526315789469"/>
    <n v="0.84375"/>
    <n v="0.51"/>
    <n v="0.69230769230769229"/>
    <n v="0.2"/>
    <n v="31.15625"/>
    <n v="0.17"/>
    <n v="0.17948717948717949"/>
  </r>
  <r>
    <x v="0"/>
    <d v="2017-06-29T00:00:00"/>
    <x v="5"/>
    <x v="5"/>
    <x v="0"/>
    <x v="0"/>
    <n v="34"/>
    <n v="24963"/>
    <n v="5"/>
    <n v="32"/>
    <n v="28"/>
    <n v="23"/>
    <n v="2"/>
    <n v="2312"/>
    <n v="736"/>
    <n v="734.20588235294122"/>
    <n v="780"/>
    <n v="0.08"/>
    <n v="5.8823529411764701"/>
    <n v="73.52941176470587"/>
    <n v="0"/>
    <n v="0.94117647058823528"/>
    <n v="0.875"/>
    <n v="0.8214285714285714"/>
    <n v="0.51"/>
    <n v="0.67647058823529416"/>
    <n v="0.2"/>
    <n v="27.178571428571427"/>
    <n v="0.17"/>
    <n v="0.14705882352941177"/>
  </r>
  <r>
    <x v="0"/>
    <d v="2017-06-29T00:00:00"/>
    <x v="6"/>
    <x v="6"/>
    <x v="0"/>
    <x v="0"/>
    <n v="37"/>
    <n v="24087"/>
    <n v="4"/>
    <n v="37"/>
    <n v="27"/>
    <n v="22"/>
    <n v="1"/>
    <n v="2402"/>
    <n v="798"/>
    <n v="651"/>
    <n v="780"/>
    <n v="0.08"/>
    <n v="2.7027027027027026"/>
    <n v="33.783783783783782"/>
    <n v="0"/>
    <n v="1"/>
    <n v="0.72972972972972971"/>
    <n v="0.81481481481481477"/>
    <n v="0.51"/>
    <n v="0.59459459459459463"/>
    <n v="0.2"/>
    <n v="26.185185185185187"/>
    <n v="0.17"/>
    <n v="0.10810810810810811"/>
  </r>
  <r>
    <x v="0"/>
    <d v="2017-06-29T00:00:00"/>
    <x v="7"/>
    <x v="7"/>
    <x v="0"/>
    <x v="0"/>
    <n v="40"/>
    <n v="24290"/>
    <n v="6"/>
    <n v="38"/>
    <n v="28"/>
    <n v="23"/>
    <n v="2"/>
    <n v="2134"/>
    <n v="707"/>
    <n v="607.25"/>
    <n v="780"/>
    <n v="0.08"/>
    <n v="5"/>
    <n v="62.5"/>
    <n v="0"/>
    <n v="0.95"/>
    <n v="0.73684210526315785"/>
    <n v="0.8214285714285714"/>
    <n v="0.51"/>
    <n v="0.57499999999999996"/>
    <n v="0.2"/>
    <n v="27.178571428571427"/>
    <n v="0.17"/>
    <n v="0.15"/>
  </r>
  <r>
    <x v="0"/>
    <d v="2017-06-29T00:00:00"/>
    <x v="9"/>
    <x v="9"/>
    <x v="1"/>
    <x v="0"/>
    <n v="30"/>
    <n v="24160"/>
    <n v="6"/>
    <n v="27"/>
    <n v="21"/>
    <n v="13"/>
    <n v="3"/>
    <n v="1918"/>
    <n v="652"/>
    <n v="805.33333333333337"/>
    <n v="780"/>
    <n v="0.08"/>
    <n v="10"/>
    <n v="125"/>
    <n v="250"/>
    <n v="0.9"/>
    <n v="0.77777777777777779"/>
    <n v="0.61904761904761907"/>
    <n v="0.51"/>
    <n v="0.43333333333333335"/>
    <n v="0.2"/>
    <n v="20.38095238095238"/>
    <n v="0.17"/>
    <n v="0.2"/>
  </r>
  <r>
    <x v="0"/>
    <d v="2017-06-29T00:00:00"/>
    <x v="10"/>
    <x v="10"/>
    <x v="1"/>
    <x v="0"/>
    <n v="31"/>
    <n v="24062"/>
    <n v="6"/>
    <n v="29"/>
    <n v="20"/>
    <n v="10"/>
    <n v="4"/>
    <n v="1913"/>
    <n v="629"/>
    <n v="776.19354838709683"/>
    <n v="780"/>
    <n v="0.08"/>
    <n v="12.903225806451612"/>
    <n v="161.29032258064515"/>
    <n v="250"/>
    <n v="0.93548387096774188"/>
    <n v="0.68965517241379315"/>
    <n v="0.5"/>
    <n v="0.51"/>
    <n v="0.32258064516129031"/>
    <n v="0.2"/>
    <n v="19.5"/>
    <n v="0.17"/>
    <n v="0.19354838709677419"/>
  </r>
  <r>
    <x v="0"/>
    <d v="2017-06-29T00:00:00"/>
    <x v="11"/>
    <x v="11"/>
    <x v="1"/>
    <x v="0"/>
    <n v="32"/>
    <n v="24305"/>
    <n v="9"/>
    <n v="30"/>
    <n v="23"/>
    <n v="12"/>
    <n v="3"/>
    <n v="1894"/>
    <n v="644"/>
    <n v="759.53125"/>
    <n v="780"/>
    <n v="0.08"/>
    <n v="9.375"/>
    <n v="117.1875"/>
    <n v="150"/>
    <n v="0.9375"/>
    <n v="0.76666666666666672"/>
    <n v="0.52173913043478259"/>
    <n v="0.51"/>
    <n v="0.375"/>
    <n v="0.2"/>
    <n v="22.478260869565219"/>
    <n v="0.17"/>
    <n v="0.28125"/>
  </r>
  <r>
    <x v="0"/>
    <d v="2017-06-29T00:00:00"/>
    <x v="12"/>
    <x v="12"/>
    <x v="1"/>
    <x v="0"/>
    <n v="33"/>
    <n v="25324"/>
    <n v="9"/>
    <n v="30"/>
    <n v="19"/>
    <n v="13"/>
    <n v="3"/>
    <n v="1992"/>
    <n v="649"/>
    <n v="767.39393939393938"/>
    <n v="780"/>
    <n v="0.08"/>
    <n v="9.0909090909090917"/>
    <n v="113.63636363636364"/>
    <n v="150"/>
    <n v="0.90909090909090906"/>
    <n v="0.6333333333333333"/>
    <n v="0.68421052631578949"/>
    <n v="0.51"/>
    <n v="0.39393939393939392"/>
    <n v="0.2"/>
    <n v="18.315789473684209"/>
    <n v="0.17"/>
    <n v="0.27272727272727271"/>
  </r>
  <r>
    <x v="0"/>
    <d v="2017-06-29T00:00:00"/>
    <x v="13"/>
    <x v="13"/>
    <x v="1"/>
    <x v="0"/>
    <n v="31"/>
    <n v="25421"/>
    <n v="8"/>
    <n v="28"/>
    <n v="21"/>
    <n v="11"/>
    <n v="3"/>
    <n v="1939"/>
    <n v="611"/>
    <n v="820.0322580645161"/>
    <n v="780"/>
    <n v="0.08"/>
    <n v="9.67741935483871"/>
    <n v="120.96774193548387"/>
    <n v="250"/>
    <n v="0.90322580645161288"/>
    <n v="0.75"/>
    <n v="0.52380952380952384"/>
    <n v="0.51"/>
    <n v="0.35483870967741937"/>
    <n v="0.2"/>
    <n v="20.476190476190474"/>
    <n v="0.17"/>
    <n v="0.25806451612903225"/>
  </r>
  <r>
    <x v="0"/>
    <d v="2017-06-29T00:00:00"/>
    <x v="14"/>
    <x v="14"/>
    <x v="1"/>
    <x v="0"/>
    <n v="29"/>
    <n v="25508"/>
    <n v="7"/>
    <n v="28"/>
    <n v="18"/>
    <n v="11"/>
    <n v="3"/>
    <n v="2000"/>
    <n v="653"/>
    <n v="879.58620689655174"/>
    <n v="780"/>
    <n v="0.08"/>
    <n v="10.344827586206897"/>
    <n v="129.31034482758622"/>
    <n v="250"/>
    <n v="0.96551724137931039"/>
    <n v="0.6428571428571429"/>
    <n v="0.61111111111111116"/>
    <n v="0.51"/>
    <n v="0.37931034482758619"/>
    <n v="0.2"/>
    <n v="17.388888888888889"/>
    <n v="0.17"/>
    <n v="0.2413793103448276"/>
  </r>
  <r>
    <x v="0"/>
    <d v="2017-06-29T00:00:00"/>
    <x v="15"/>
    <x v="15"/>
    <x v="1"/>
    <x v="0"/>
    <n v="30"/>
    <n v="25267"/>
    <n v="7"/>
    <n v="26"/>
    <n v="20"/>
    <n v="12"/>
    <n v="4"/>
    <n v="1858"/>
    <n v="490"/>
    <n v="842.23333333333335"/>
    <n v="780"/>
    <n v="0.08"/>
    <n v="13.333333333333334"/>
    <n v="166.66666666666666"/>
    <n v="250"/>
    <n v="0.8666666666666667"/>
    <n v="0.76923076923076927"/>
    <n v="0.6"/>
    <n v="0.51"/>
    <n v="0.4"/>
    <n v="0.2"/>
    <n v="19.399999999999999"/>
    <n v="0.17"/>
    <n v="0.23333333333333334"/>
  </r>
  <r>
    <x v="0"/>
    <d v="2017-06-30T00:00:00"/>
    <x v="0"/>
    <x v="0"/>
    <x v="0"/>
    <x v="0"/>
    <n v="39"/>
    <n v="25409"/>
    <n v="4"/>
    <n v="35"/>
    <n v="27"/>
    <n v="21"/>
    <n v="2"/>
    <n v="2149"/>
    <n v="797"/>
    <n v="651.51282051282055"/>
    <n v="780"/>
    <n v="0.08"/>
    <n v="5.1282051282051277"/>
    <n v="64.102564102564102"/>
    <n v="0"/>
    <n v="0.89743589743589747"/>
    <n v="0.77142857142857146"/>
    <n v="0.77777777777777779"/>
    <n v="0.51"/>
    <n v="0.53846153846153844"/>
    <n v="0.2"/>
    <n v="26.222222222222221"/>
    <n v="0.17"/>
    <n v="0.10256410256410256"/>
  </r>
  <r>
    <x v="0"/>
    <d v="2017-06-30T00:00:00"/>
    <x v="1"/>
    <x v="1"/>
    <x v="0"/>
    <x v="0"/>
    <n v="39"/>
    <n v="25333"/>
    <n v="6"/>
    <n v="38"/>
    <n v="27"/>
    <n v="20"/>
    <n v="2"/>
    <n v="2347"/>
    <n v="783"/>
    <n v="649.56410256410254"/>
    <n v="780"/>
    <n v="0.08"/>
    <n v="5.1282051282051277"/>
    <n v="64.102564102564102"/>
    <n v="0"/>
    <n v="0.97435897435897434"/>
    <n v="0.71052631578947367"/>
    <n v="0.7407407407407407"/>
    <n v="0.51"/>
    <n v="0.51282051282051277"/>
    <n v="0.2"/>
    <n v="26.25925925925926"/>
    <n v="0.17"/>
    <n v="0.15384615384615385"/>
  </r>
  <r>
    <x v="0"/>
    <d v="2017-06-30T00:00:00"/>
    <x v="2"/>
    <x v="2"/>
    <x v="0"/>
    <x v="0"/>
    <n v="36"/>
    <n v="24107"/>
    <n v="5"/>
    <n v="33"/>
    <n v="29"/>
    <n v="22"/>
    <n v="2"/>
    <n v="2319"/>
    <n v="784"/>
    <n v="669.63888888888891"/>
    <n v="780"/>
    <n v="0.08"/>
    <n v="5.5555555555555554"/>
    <n v="69.444444444444443"/>
    <n v="0"/>
    <n v="0.91666666666666663"/>
    <n v="0.87878787878787878"/>
    <n v="0.75862068965517238"/>
    <n v="0.51"/>
    <n v="0.61111111111111116"/>
    <n v="0.2"/>
    <n v="28.241379310344829"/>
    <n v="0.17"/>
    <n v="0.1388888888888889"/>
  </r>
  <r>
    <x v="0"/>
    <d v="2017-06-30T00:00:00"/>
    <x v="3"/>
    <x v="3"/>
    <x v="0"/>
    <x v="0"/>
    <n v="40"/>
    <n v="24556"/>
    <n v="7"/>
    <n v="37"/>
    <n v="27"/>
    <n v="23"/>
    <n v="1"/>
    <n v="2282"/>
    <n v="730"/>
    <n v="613.9"/>
    <n v="780"/>
    <n v="0.08"/>
    <n v="2.5"/>
    <n v="31.25"/>
    <n v="0"/>
    <n v="0.92500000000000004"/>
    <n v="0.72972972972972971"/>
    <n v="0.85185185185185186"/>
    <n v="0.51"/>
    <n v="0.57499999999999996"/>
    <n v="0.2"/>
    <n v="26.148148148148149"/>
    <n v="0.17"/>
    <n v="0.17499999999999999"/>
  </r>
  <r>
    <x v="0"/>
    <d v="2017-06-30T00:00:00"/>
    <x v="4"/>
    <x v="4"/>
    <x v="0"/>
    <x v="0"/>
    <n v="32"/>
    <n v="24597"/>
    <n v="6"/>
    <n v="30"/>
    <n v="24"/>
    <n v="22"/>
    <n v="1"/>
    <n v="2288"/>
    <n v="777"/>
    <n v="768.65625"/>
    <n v="780"/>
    <n v="0.08"/>
    <n v="3.125"/>
    <n v="39.0625"/>
    <n v="0"/>
    <n v="0.9375"/>
    <n v="0.8"/>
    <n v="0.91666666666666663"/>
    <n v="0.51"/>
    <n v="0.6875"/>
    <n v="0.2"/>
    <n v="23.083333333333332"/>
    <n v="0.17"/>
    <n v="0.1875"/>
  </r>
  <r>
    <x v="0"/>
    <d v="2017-06-30T00:00:00"/>
    <x v="5"/>
    <x v="5"/>
    <x v="0"/>
    <x v="0"/>
    <n v="33"/>
    <n v="24472"/>
    <n v="5"/>
    <n v="32"/>
    <n v="28"/>
    <n v="23"/>
    <n v="1"/>
    <n v="2312"/>
    <n v="736"/>
    <n v="741.57575757575762"/>
    <n v="780"/>
    <n v="0.08"/>
    <n v="3.0303030303030303"/>
    <n v="37.878787878787875"/>
    <n v="0"/>
    <n v="0.96969696969696972"/>
    <n v="0.875"/>
    <n v="0.8214285714285714"/>
    <n v="0.51"/>
    <n v="0.69696969696969702"/>
    <n v="0.2"/>
    <n v="27.178571428571427"/>
    <n v="0.17"/>
    <n v="0.15151515151515152"/>
  </r>
  <r>
    <x v="0"/>
    <d v="2017-06-30T00:00:00"/>
    <x v="6"/>
    <x v="6"/>
    <x v="0"/>
    <x v="0"/>
    <n v="40"/>
    <n v="25975"/>
    <n v="4"/>
    <n v="36"/>
    <n v="25"/>
    <n v="21"/>
    <n v="2"/>
    <n v="2402"/>
    <n v="798"/>
    <n v="649.375"/>
    <n v="780"/>
    <n v="0.08"/>
    <n v="5"/>
    <n v="62.5"/>
    <n v="0"/>
    <n v="0.9"/>
    <n v="0.69444444444444442"/>
    <n v="0.84"/>
    <n v="0.51"/>
    <n v="0.52500000000000002"/>
    <n v="0.2"/>
    <n v="24.16"/>
    <n v="0.17"/>
    <n v="0.1"/>
  </r>
  <r>
    <x v="0"/>
    <d v="2017-06-30T00:00:00"/>
    <x v="7"/>
    <x v="7"/>
    <x v="0"/>
    <x v="0"/>
    <n v="36"/>
    <n v="25683"/>
    <n v="5"/>
    <n v="36"/>
    <n v="32"/>
    <n v="22"/>
    <n v="1"/>
    <n v="2134"/>
    <n v="707"/>
    <n v="713.41666666666663"/>
    <n v="780"/>
    <n v="0.08"/>
    <n v="2.7777777777777777"/>
    <n v="34.722222222222221"/>
    <n v="0"/>
    <n v="1"/>
    <n v="0.88888888888888884"/>
    <n v="0.6875"/>
    <n v="0.51"/>
    <n v="0.61111111111111116"/>
    <n v="0.2"/>
    <n v="31.3125"/>
    <n v="0.17"/>
    <n v="0.1388888888888889"/>
  </r>
  <r>
    <x v="0"/>
    <d v="2017-06-30T00:00:00"/>
    <x v="16"/>
    <x v="16"/>
    <x v="2"/>
    <x v="0"/>
    <n v="33"/>
    <n v="25987"/>
    <n v="5"/>
    <n v="28"/>
    <n v="23"/>
    <n v="14"/>
    <n v="2"/>
    <n v="2093"/>
    <n v="697"/>
    <n v="787.4848484848485"/>
    <n v="780"/>
    <n v="0.08"/>
    <n v="6.0606060606060606"/>
    <n v="75.757575757575751"/>
    <n v="0"/>
    <n v="0.84848484848484851"/>
    <n v="0.8214285714285714"/>
    <n v="0.60869565217391308"/>
    <n v="0.51"/>
    <n v="0.42424242424242425"/>
    <n v="0.2"/>
    <n v="22.391304347826086"/>
    <n v="0.17"/>
    <n v="0.15151515151515152"/>
  </r>
  <r>
    <x v="0"/>
    <d v="2017-06-30T00:00:00"/>
    <x v="17"/>
    <x v="17"/>
    <x v="2"/>
    <x v="0"/>
    <n v="33"/>
    <n v="25948"/>
    <n v="6"/>
    <n v="31"/>
    <n v="21"/>
    <n v="15"/>
    <n v="2"/>
    <n v="2135"/>
    <n v="697"/>
    <n v="786.30303030303025"/>
    <n v="780"/>
    <n v="0.08"/>
    <n v="6.0606060606060606"/>
    <n v="75.757575757575751"/>
    <n v="0"/>
    <n v="0.93939393939393945"/>
    <n v="0.67741935483870963"/>
    <n v="0.7142857142857143"/>
    <n v="0.51"/>
    <n v="0.45454545454545453"/>
    <n v="0.2"/>
    <n v="20.285714285714285"/>
    <n v="0.17"/>
    <n v="0.18181818181818182"/>
  </r>
  <r>
    <x v="0"/>
    <d v="2017-06-30T00:00:00"/>
    <x v="18"/>
    <x v="18"/>
    <x v="2"/>
    <x v="0"/>
    <n v="34"/>
    <n v="24058"/>
    <n v="8"/>
    <n v="34"/>
    <n v="29"/>
    <n v="19"/>
    <n v="2"/>
    <n v="2135"/>
    <n v="688"/>
    <n v="707.58823529411768"/>
    <n v="780"/>
    <n v="0.08"/>
    <n v="5.8823529411764701"/>
    <n v="73.52941176470587"/>
    <n v="0"/>
    <n v="1"/>
    <n v="0.8529411764705882"/>
    <n v="0.65517241379310343"/>
    <n v="0.51"/>
    <n v="0.55882352941176472"/>
    <n v="0.2"/>
    <n v="28.344827586206897"/>
    <n v="0.17"/>
    <n v="0.23529411764705882"/>
  </r>
  <r>
    <x v="0"/>
    <d v="2017-06-30T00:00:00"/>
    <x v="19"/>
    <x v="19"/>
    <x v="2"/>
    <x v="0"/>
    <n v="32"/>
    <n v="24637"/>
    <n v="6"/>
    <n v="30"/>
    <n v="26"/>
    <n v="18"/>
    <n v="2"/>
    <n v="2065"/>
    <n v="697"/>
    <n v="769.90625"/>
    <n v="780"/>
    <n v="0.08"/>
    <n v="6.25"/>
    <n v="78.125"/>
    <n v="0"/>
    <n v="0.9375"/>
    <n v="0.8666666666666667"/>
    <n v="0.69230769230769229"/>
    <n v="0.51"/>
    <n v="0.5625"/>
    <n v="0.2"/>
    <n v="25.307692307692307"/>
    <n v="0.17"/>
    <n v="0.1875"/>
  </r>
  <r>
    <x v="0"/>
    <d v="2017-06-30T00:00:00"/>
    <x v="20"/>
    <x v="20"/>
    <x v="2"/>
    <x v="0"/>
    <n v="33"/>
    <n v="25009"/>
    <n v="7"/>
    <n v="29"/>
    <n v="20"/>
    <n v="13"/>
    <n v="2"/>
    <n v="1978"/>
    <n v="701"/>
    <n v="757.84848484848487"/>
    <n v="780"/>
    <n v="0.08"/>
    <n v="6.0606060606060606"/>
    <n v="75.757575757575751"/>
    <n v="0"/>
    <n v="0.87878787878787878"/>
    <n v="0.68965517241379315"/>
    <n v="0.65"/>
    <n v="0.51"/>
    <n v="0.39393939393939392"/>
    <n v="0.2"/>
    <n v="19.350000000000001"/>
    <n v="0.17"/>
    <n v="0.21212121212121213"/>
  </r>
  <r>
    <x v="0"/>
    <d v="2017-06-30T00:00:00"/>
    <x v="21"/>
    <x v="21"/>
    <x v="2"/>
    <x v="0"/>
    <n v="36"/>
    <n v="25163"/>
    <n v="5"/>
    <n v="36"/>
    <n v="27"/>
    <n v="18"/>
    <n v="3"/>
    <n v="1999"/>
    <n v="699"/>
    <n v="698.97222222222217"/>
    <n v="780"/>
    <n v="0.08"/>
    <n v="8.3333333333333321"/>
    <n v="104.16666666666664"/>
    <n v="100"/>
    <n v="1"/>
    <n v="0.75"/>
    <n v="0.66666666666666663"/>
    <n v="0.51"/>
    <n v="0.5"/>
    <n v="0.2"/>
    <n v="26.333333333333332"/>
    <n v="0.17"/>
    <n v="0.1388888888888889"/>
  </r>
  <r>
    <x v="0"/>
    <d v="2017-06-30T00:00:00"/>
    <x v="22"/>
    <x v="22"/>
    <x v="2"/>
    <x v="0"/>
    <n v="33"/>
    <n v="24581"/>
    <n v="7"/>
    <n v="31"/>
    <n v="24"/>
    <n v="15"/>
    <n v="2"/>
    <n v="1969"/>
    <n v="680"/>
    <n v="744.87878787878788"/>
    <n v="780"/>
    <n v="0.08"/>
    <n v="6.0606060606060606"/>
    <n v="75.757575757575751"/>
    <n v="0"/>
    <n v="0.93939393939393945"/>
    <n v="0.77419354838709675"/>
    <n v="0.625"/>
    <n v="0.51"/>
    <n v="0.45454545454545453"/>
    <n v="0.2"/>
    <n v="23.375"/>
    <n v="0.17"/>
    <n v="0.21212121212121213"/>
  </r>
  <r>
    <x v="0"/>
    <d v="2017-06-30T00:00:00"/>
    <x v="23"/>
    <x v="23"/>
    <x v="2"/>
    <x v="0"/>
    <n v="30"/>
    <n v="25932"/>
    <n v="6"/>
    <n v="27"/>
    <n v="18"/>
    <n v="14"/>
    <n v="2"/>
    <n v="1507"/>
    <n v="615"/>
    <n v="864.4"/>
    <n v="780"/>
    <n v="0.08"/>
    <n v="6.666666666666667"/>
    <n v="83.333333333333329"/>
    <n v="0"/>
    <n v="0.9"/>
    <n v="0.66666666666666663"/>
    <n v="0.77777777777777779"/>
    <n v="0.51"/>
    <n v="0.46666666666666667"/>
    <n v="0.2"/>
    <n v="17.222222222222221"/>
    <n v="0.17"/>
    <n v="0.2"/>
  </r>
  <r>
    <x v="1"/>
    <d v="2017-07-01T00:00:00"/>
    <x v="16"/>
    <x v="16"/>
    <x v="2"/>
    <x v="0"/>
    <n v="31"/>
    <n v="25354"/>
    <n v="7"/>
    <n v="31"/>
    <n v="23"/>
    <n v="14"/>
    <n v="2"/>
    <n v="2093"/>
    <n v="666"/>
    <n v="817.87096774193549"/>
    <n v="783"/>
    <n v="8.1000000000000003E-2"/>
    <n v="6.4516129032258061"/>
    <n v="79.649542015133406"/>
    <n v="0"/>
    <n v="1"/>
    <n v="0.74193548387096775"/>
    <n v="0.60869565217391308"/>
    <n v="0.50900000000000001"/>
    <n v="0.45161290322580644"/>
    <n v="0.19900000000000001"/>
    <n v="22.391304347826086"/>
    <n v="0.16200000000000001"/>
    <n v="0.22580645161290322"/>
  </r>
  <r>
    <x v="1"/>
    <d v="2017-07-01T00:00:00"/>
    <x v="17"/>
    <x v="17"/>
    <x v="2"/>
    <x v="0"/>
    <n v="30"/>
    <n v="25339"/>
    <n v="7"/>
    <n v="27"/>
    <n v="20"/>
    <n v="14"/>
    <n v="2"/>
    <n v="2135"/>
    <n v="708"/>
    <n v="844.63333333333333"/>
    <n v="783"/>
    <n v="8.1000000000000003E-2"/>
    <n v="6.666666666666667"/>
    <n v="82.304526748971199"/>
    <n v="0"/>
    <n v="0.9"/>
    <n v="0.7407407407407407"/>
    <n v="0.7"/>
    <n v="0.50900000000000001"/>
    <n v="0.46666666666666667"/>
    <n v="0.19900000000000001"/>
    <n v="19.3"/>
    <n v="0.16200000000000001"/>
    <n v="0.23333333333333334"/>
  </r>
  <r>
    <x v="1"/>
    <d v="2017-07-01T00:00:00"/>
    <x v="18"/>
    <x v="18"/>
    <x v="2"/>
    <x v="0"/>
    <n v="36"/>
    <n v="25648"/>
    <n v="6"/>
    <n v="32"/>
    <n v="21"/>
    <n v="17"/>
    <n v="3"/>
    <n v="2135"/>
    <n v="724"/>
    <n v="712.44444444444446"/>
    <n v="783"/>
    <n v="8.1000000000000003E-2"/>
    <n v="8.3333333333333321"/>
    <n v="102.88065843621398"/>
    <n v="100"/>
    <n v="0.88888888888888884"/>
    <n v="0.65625"/>
    <n v="0.80952380952380953"/>
    <n v="0.50900000000000001"/>
    <n v="0.47222222222222221"/>
    <n v="0.19900000000000001"/>
    <n v="20.19047619047619"/>
    <n v="0.16200000000000001"/>
    <n v="0.16666666666666666"/>
  </r>
  <r>
    <x v="1"/>
    <d v="2017-07-01T00:00:00"/>
    <x v="19"/>
    <x v="19"/>
    <x v="2"/>
    <x v="0"/>
    <n v="31"/>
    <n v="24893"/>
    <n v="7"/>
    <n v="29"/>
    <n v="20"/>
    <n v="14"/>
    <n v="2"/>
    <n v="2065"/>
    <n v="651"/>
    <n v="803"/>
    <n v="783"/>
    <n v="8.1000000000000003E-2"/>
    <n v="6.4516129032258061"/>
    <n v="79.649542015133406"/>
    <n v="0"/>
    <n v="0.93548387096774188"/>
    <n v="0.68965517241379315"/>
    <n v="0.7"/>
    <n v="0.50900000000000001"/>
    <n v="0.45161290322580644"/>
    <n v="0.19900000000000001"/>
    <n v="19.3"/>
    <n v="0.16200000000000001"/>
    <n v="0.22580645161290322"/>
  </r>
  <r>
    <x v="1"/>
    <d v="2017-07-01T00:00:00"/>
    <x v="20"/>
    <x v="20"/>
    <x v="2"/>
    <x v="0"/>
    <n v="34"/>
    <n v="25854"/>
    <n v="8"/>
    <n v="31"/>
    <n v="26"/>
    <n v="17"/>
    <n v="2"/>
    <n v="1978"/>
    <n v="656"/>
    <n v="760.41176470588232"/>
    <n v="783"/>
    <n v="8.1000000000000003E-2"/>
    <n v="5.8823529411764701"/>
    <n v="72.621641249092221"/>
    <n v="0"/>
    <n v="0.91176470588235292"/>
    <n v="0.83870967741935487"/>
    <n v="0.65384615384615385"/>
    <n v="0.50900000000000001"/>
    <n v="0.5"/>
    <n v="0.19900000000000001"/>
    <n v="25.346153846153847"/>
    <n v="0.16200000000000001"/>
    <n v="0.23529411764705882"/>
  </r>
  <r>
    <x v="1"/>
    <d v="2017-07-01T00:00:00"/>
    <x v="21"/>
    <x v="21"/>
    <x v="2"/>
    <x v="0"/>
    <n v="34"/>
    <n v="24462"/>
    <n v="7"/>
    <n v="31"/>
    <n v="22"/>
    <n v="13"/>
    <n v="2"/>
    <n v="1999"/>
    <n v="674"/>
    <n v="719.47058823529414"/>
    <n v="783"/>
    <n v="8.1000000000000003E-2"/>
    <n v="5.8823529411764701"/>
    <n v="72.621641249092221"/>
    <n v="0"/>
    <n v="0.91176470588235292"/>
    <n v="0.70967741935483875"/>
    <n v="0.59090909090909094"/>
    <n v="0.50900000000000001"/>
    <n v="0.38235294117647056"/>
    <n v="0.19900000000000001"/>
    <n v="21.40909090909091"/>
    <n v="0.16200000000000001"/>
    <n v="0.20588235294117646"/>
  </r>
  <r>
    <x v="1"/>
    <d v="2017-07-01T00:00:00"/>
    <x v="22"/>
    <x v="22"/>
    <x v="2"/>
    <x v="0"/>
    <n v="36"/>
    <n v="24865"/>
    <n v="9"/>
    <n v="32"/>
    <n v="25"/>
    <n v="16"/>
    <n v="2"/>
    <n v="1969"/>
    <n v="562"/>
    <n v="690.69444444444446"/>
    <n v="783"/>
    <n v="8.1000000000000003E-2"/>
    <n v="5.5555555555555554"/>
    <n v="68.587105624142652"/>
    <n v="0"/>
    <n v="0.88888888888888884"/>
    <n v="0.78125"/>
    <n v="0.64"/>
    <n v="0.50900000000000001"/>
    <n v="0.44444444444444442"/>
    <n v="0.19900000000000001"/>
    <n v="24.36"/>
    <n v="0.16200000000000001"/>
    <n v="0.25"/>
  </r>
  <r>
    <x v="1"/>
    <d v="2017-07-01T00:00:00"/>
    <x v="8"/>
    <x v="8"/>
    <x v="1"/>
    <x v="0"/>
    <n v="31"/>
    <n v="24385"/>
    <n v="7"/>
    <n v="27"/>
    <n v="16"/>
    <n v="11"/>
    <n v="3"/>
    <n v="1764"/>
    <n v="524"/>
    <n v="786.61290322580646"/>
    <n v="783"/>
    <n v="8.1000000000000003E-2"/>
    <n v="9.67741935483871"/>
    <n v="119.47431302270012"/>
    <n v="150"/>
    <n v="0.87096774193548387"/>
    <n v="0.59259259259259256"/>
    <n v="0.6875"/>
    <n v="0.50900000000000001"/>
    <n v="0.35483870967741937"/>
    <n v="0.19900000000000001"/>
    <n v="15.3125"/>
    <n v="0.16200000000000001"/>
    <n v="0.22580645161290322"/>
  </r>
  <r>
    <x v="1"/>
    <d v="2017-07-01T00:00:00"/>
    <x v="9"/>
    <x v="9"/>
    <x v="1"/>
    <x v="0"/>
    <n v="30"/>
    <n v="25377"/>
    <n v="7"/>
    <n v="26"/>
    <n v="19"/>
    <n v="11"/>
    <n v="3"/>
    <n v="1918"/>
    <n v="606"/>
    <n v="845.9"/>
    <n v="783"/>
    <n v="8.1000000000000003E-2"/>
    <n v="10"/>
    <n v="123.45679012345678"/>
    <n v="250"/>
    <n v="0.8666666666666667"/>
    <n v="0.73076923076923073"/>
    <n v="0.57894736842105265"/>
    <n v="0.50900000000000001"/>
    <n v="0.36666666666666664"/>
    <n v="0.19900000000000001"/>
    <n v="18.421052631578949"/>
    <n v="0.16200000000000001"/>
    <n v="0.23333333333333334"/>
  </r>
  <r>
    <x v="1"/>
    <d v="2017-07-01T00:00:00"/>
    <x v="10"/>
    <x v="10"/>
    <x v="1"/>
    <x v="0"/>
    <n v="29"/>
    <n v="25892"/>
    <n v="8"/>
    <n v="25"/>
    <n v="17"/>
    <n v="9"/>
    <n v="3"/>
    <n v="1913"/>
    <n v="618"/>
    <n v="892.82758620689651"/>
    <n v="783"/>
    <n v="8.1000000000000003E-2"/>
    <n v="10.344827586206897"/>
    <n v="127.71392081736909"/>
    <n v="250"/>
    <n v="0.86206896551724133"/>
    <n v="0.68"/>
    <n v="0.52941176470588236"/>
    <n v="0.50900000000000001"/>
    <n v="0.31034482758620691"/>
    <n v="0.19900000000000001"/>
    <n v="16.470588235294116"/>
    <n v="0.16200000000000001"/>
    <n v="0.27586206896551724"/>
  </r>
  <r>
    <x v="1"/>
    <d v="2017-07-01T00:00:00"/>
    <x v="11"/>
    <x v="11"/>
    <x v="1"/>
    <x v="0"/>
    <n v="30"/>
    <n v="25780"/>
    <n v="9"/>
    <n v="29"/>
    <n v="23"/>
    <n v="16"/>
    <n v="4"/>
    <n v="1894"/>
    <n v="610"/>
    <n v="859.33333333333337"/>
    <n v="783"/>
    <n v="8.1000000000000003E-2"/>
    <n v="13.333333333333334"/>
    <n v="164.6090534979424"/>
    <n v="250"/>
    <n v="0.96666666666666667"/>
    <n v="0.7931034482758621"/>
    <n v="0.69565217391304346"/>
    <n v="0.50900000000000001"/>
    <n v="0.53333333333333333"/>
    <n v="0.19900000000000001"/>
    <n v="22.304347826086957"/>
    <n v="0.16200000000000001"/>
    <n v="0.3"/>
  </r>
  <r>
    <x v="1"/>
    <d v="2017-07-01T00:00:00"/>
    <x v="12"/>
    <x v="12"/>
    <x v="1"/>
    <x v="0"/>
    <n v="31"/>
    <n v="24844"/>
    <n v="8"/>
    <n v="29"/>
    <n v="21"/>
    <n v="11"/>
    <n v="4"/>
    <n v="1992"/>
    <n v="678"/>
    <n v="801.41935483870964"/>
    <n v="783"/>
    <n v="8.1000000000000003E-2"/>
    <n v="12.903225806451612"/>
    <n v="159.29908403026681"/>
    <n v="250"/>
    <n v="0.93548387096774188"/>
    <n v="0.72413793103448276"/>
    <n v="0.52380952380952384"/>
    <n v="0.50900000000000001"/>
    <n v="0.35483870967741937"/>
    <n v="0.19900000000000001"/>
    <n v="20.476190476190474"/>
    <n v="0.16200000000000001"/>
    <n v="0.25806451612903225"/>
  </r>
  <r>
    <x v="1"/>
    <d v="2017-07-01T00:00:00"/>
    <x v="13"/>
    <x v="13"/>
    <x v="1"/>
    <x v="0"/>
    <n v="29"/>
    <n v="24782"/>
    <n v="9"/>
    <n v="25"/>
    <n v="16"/>
    <n v="9"/>
    <n v="3"/>
    <n v="1939"/>
    <n v="662"/>
    <n v="854.55172413793105"/>
    <n v="783"/>
    <n v="8.1000000000000003E-2"/>
    <n v="10.344827586206897"/>
    <n v="127.71392081736909"/>
    <n v="250"/>
    <n v="0.86206896551724133"/>
    <n v="0.64"/>
    <n v="0.5625"/>
    <n v="0.50900000000000001"/>
    <n v="0.31034482758620691"/>
    <n v="0.19900000000000001"/>
    <n v="15.4375"/>
    <n v="0.16200000000000001"/>
    <n v="0.31034482758620691"/>
  </r>
  <r>
    <x v="1"/>
    <d v="2017-07-01T00:00:00"/>
    <x v="14"/>
    <x v="14"/>
    <x v="1"/>
    <x v="0"/>
    <n v="29"/>
    <n v="25927"/>
    <n v="8"/>
    <n v="25"/>
    <n v="17"/>
    <n v="10"/>
    <n v="3"/>
    <n v="2000"/>
    <n v="682"/>
    <n v="894.0344827586207"/>
    <n v="783"/>
    <n v="8.1000000000000003E-2"/>
    <n v="10.344827586206897"/>
    <n v="127.71392081736909"/>
    <n v="250"/>
    <n v="0.86206896551724133"/>
    <n v="0.68"/>
    <n v="0.58823529411764708"/>
    <n v="0.50900000000000001"/>
    <n v="0.34482758620689657"/>
    <n v="0.19900000000000001"/>
    <n v="16.411764705882351"/>
    <n v="0.16200000000000001"/>
    <n v="0.27586206896551724"/>
  </r>
  <r>
    <x v="1"/>
    <d v="2017-07-01T00:00:00"/>
    <x v="15"/>
    <x v="15"/>
    <x v="1"/>
    <x v="0"/>
    <n v="29"/>
    <n v="24832"/>
    <n v="7"/>
    <n v="28"/>
    <n v="20"/>
    <n v="12"/>
    <n v="3"/>
    <n v="1858"/>
    <n v="671"/>
    <n v="856.27586206896547"/>
    <n v="783"/>
    <n v="8.1000000000000003E-2"/>
    <n v="10.344827586206897"/>
    <n v="127.71392081736909"/>
    <n v="250"/>
    <n v="0.96551724137931039"/>
    <n v="0.7142857142857143"/>
    <n v="0.6"/>
    <n v="0.50900000000000001"/>
    <n v="0.41379310344827586"/>
    <n v="0.19900000000000001"/>
    <n v="19.399999999999999"/>
    <n v="0.16200000000000001"/>
    <n v="0.2413793103448276"/>
  </r>
  <r>
    <x v="1"/>
    <d v="2017-07-02T00:00:00"/>
    <x v="1"/>
    <x v="1"/>
    <x v="0"/>
    <x v="0"/>
    <n v="33"/>
    <n v="24550"/>
    <n v="4"/>
    <n v="32"/>
    <n v="26"/>
    <n v="22"/>
    <n v="1"/>
    <n v="2347"/>
    <n v="761"/>
    <n v="743.93939393939399"/>
    <n v="783"/>
    <n v="8.1000000000000003E-2"/>
    <n v="3.0303030303030303"/>
    <n v="37.41114852225963"/>
    <n v="0"/>
    <n v="0.96969696969696972"/>
    <n v="0.8125"/>
    <n v="0.84615384615384615"/>
    <n v="0.50900000000000001"/>
    <n v="0.66666666666666663"/>
    <n v="0.19900000000000001"/>
    <n v="25.153846153846153"/>
    <n v="0.16200000000000001"/>
    <n v="0.12121212121212122"/>
  </r>
  <r>
    <x v="1"/>
    <d v="2017-07-02T00:00:00"/>
    <x v="2"/>
    <x v="2"/>
    <x v="0"/>
    <x v="0"/>
    <n v="39"/>
    <n v="25341"/>
    <n v="4"/>
    <n v="35"/>
    <n v="26"/>
    <n v="19"/>
    <n v="2"/>
    <n v="2319"/>
    <n v="735"/>
    <n v="649.76923076923072"/>
    <n v="783"/>
    <n v="8.1000000000000003E-2"/>
    <n v="5.1282051282051277"/>
    <n v="63.311174422285525"/>
    <n v="0"/>
    <n v="0.89743589743589747"/>
    <n v="0.74285714285714288"/>
    <n v="0.73076923076923073"/>
    <n v="0.50900000000000001"/>
    <n v="0.48717948717948717"/>
    <n v="0.19900000000000001"/>
    <n v="25.26923076923077"/>
    <n v="0.16200000000000001"/>
    <n v="0.10256410256410256"/>
  </r>
  <r>
    <x v="1"/>
    <d v="2017-07-02T00:00:00"/>
    <x v="3"/>
    <x v="3"/>
    <x v="0"/>
    <x v="0"/>
    <n v="40"/>
    <n v="25426"/>
    <n v="4"/>
    <n v="36"/>
    <n v="27"/>
    <n v="24"/>
    <n v="2"/>
    <n v="2282"/>
    <n v="762"/>
    <n v="635.65"/>
    <n v="783"/>
    <n v="8.1000000000000003E-2"/>
    <n v="5"/>
    <n v="61.728395061728392"/>
    <n v="0"/>
    <n v="0.9"/>
    <n v="0.75"/>
    <n v="0.88888888888888884"/>
    <n v="0.50900000000000001"/>
    <n v="0.6"/>
    <n v="0.19900000000000001"/>
    <n v="26.111111111111111"/>
    <n v="0.16200000000000001"/>
    <n v="0.1"/>
  </r>
  <r>
    <x v="1"/>
    <d v="2017-07-02T00:00:00"/>
    <x v="4"/>
    <x v="4"/>
    <x v="0"/>
    <x v="0"/>
    <n v="40"/>
    <n v="25506"/>
    <n v="5"/>
    <n v="39"/>
    <n v="32"/>
    <n v="28"/>
    <n v="2"/>
    <n v="2288"/>
    <n v="796"/>
    <n v="637.65"/>
    <n v="783"/>
    <n v="8.1000000000000003E-2"/>
    <n v="5"/>
    <n v="61.728395061728392"/>
    <n v="0"/>
    <n v="0.97499999999999998"/>
    <n v="0.82051282051282048"/>
    <n v="0.875"/>
    <n v="0.50900000000000001"/>
    <n v="0.7"/>
    <n v="0.19900000000000001"/>
    <n v="31.125"/>
    <n v="0.16200000000000001"/>
    <n v="0.125"/>
  </r>
  <r>
    <x v="1"/>
    <d v="2017-07-02T00:00:00"/>
    <x v="5"/>
    <x v="5"/>
    <x v="0"/>
    <x v="0"/>
    <n v="37"/>
    <n v="25644"/>
    <n v="4"/>
    <n v="35"/>
    <n v="30"/>
    <n v="24"/>
    <n v="1"/>
    <n v="2312"/>
    <n v="780"/>
    <n v="693.08108108108104"/>
    <n v="783"/>
    <n v="8.1000000000000003E-2"/>
    <n v="2.7027027027027026"/>
    <n v="33.366700033366698"/>
    <n v="0"/>
    <n v="0.94594594594594594"/>
    <n v="0.8571428571428571"/>
    <n v="0.8"/>
    <n v="0.50900000000000001"/>
    <n v="0.64864864864864868"/>
    <n v="0.19900000000000001"/>
    <n v="29.2"/>
    <n v="0.16200000000000001"/>
    <n v="0.10810810810810811"/>
  </r>
  <r>
    <x v="1"/>
    <d v="2017-07-02T00:00:00"/>
    <x v="6"/>
    <x v="6"/>
    <x v="0"/>
    <x v="0"/>
    <n v="40"/>
    <n v="25280"/>
    <n v="5"/>
    <n v="39"/>
    <n v="31"/>
    <n v="23"/>
    <n v="1"/>
    <n v="2402"/>
    <n v="811"/>
    <n v="632"/>
    <n v="783"/>
    <n v="8.1000000000000003E-2"/>
    <n v="2.5"/>
    <n v="30.864197530864196"/>
    <n v="0"/>
    <n v="0.97499999999999998"/>
    <n v="0.79487179487179482"/>
    <n v="0.74193548387096775"/>
    <n v="0.50900000000000001"/>
    <n v="0.57499999999999996"/>
    <n v="0.19900000000000001"/>
    <n v="30.258064516129032"/>
    <n v="0.16200000000000001"/>
    <n v="0.125"/>
  </r>
  <r>
    <x v="1"/>
    <d v="2017-07-02T00:00:00"/>
    <x v="7"/>
    <x v="7"/>
    <x v="0"/>
    <x v="0"/>
    <n v="37"/>
    <n v="25660"/>
    <n v="4"/>
    <n v="36"/>
    <n v="32"/>
    <n v="26"/>
    <n v="1"/>
    <n v="2134"/>
    <n v="650"/>
    <n v="693.51351351351354"/>
    <n v="783"/>
    <n v="8.1000000000000003E-2"/>
    <n v="2.7027027027027026"/>
    <n v="33.366700033366698"/>
    <n v="0"/>
    <n v="0.97297297297297303"/>
    <n v="0.88888888888888884"/>
    <n v="0.8125"/>
    <n v="0.50900000000000001"/>
    <n v="0.70270270270270274"/>
    <n v="0.19900000000000001"/>
    <n v="31.1875"/>
    <n v="0.16200000000000001"/>
    <n v="0.10810810810810811"/>
  </r>
  <r>
    <x v="1"/>
    <d v="2017-07-03T00:00:00"/>
    <x v="1"/>
    <x v="1"/>
    <x v="0"/>
    <x v="0"/>
    <n v="36"/>
    <n v="24078"/>
    <n v="4"/>
    <n v="33"/>
    <n v="24"/>
    <n v="20"/>
    <n v="2"/>
    <n v="2347"/>
    <n v="761"/>
    <n v="668.83333333333337"/>
    <n v="783"/>
    <n v="8.1000000000000003E-2"/>
    <n v="5.5555555555555554"/>
    <n v="68.587105624142652"/>
    <n v="0"/>
    <n v="0.91666666666666663"/>
    <n v="0.72727272727272729"/>
    <n v="0.83333333333333337"/>
    <n v="0.50900000000000001"/>
    <n v="0.55555555555555558"/>
    <n v="0.19900000000000001"/>
    <n v="23.166666666666668"/>
    <n v="0.16200000000000001"/>
    <n v="0.1111111111111111"/>
  </r>
  <r>
    <x v="1"/>
    <d v="2017-07-03T00:00:00"/>
    <x v="2"/>
    <x v="2"/>
    <x v="0"/>
    <x v="0"/>
    <n v="32"/>
    <n v="25159"/>
    <n v="4"/>
    <n v="32"/>
    <n v="27"/>
    <n v="22"/>
    <n v="1"/>
    <n v="2319"/>
    <n v="735"/>
    <n v="786.21875"/>
    <n v="783"/>
    <n v="8.1000000000000003E-2"/>
    <n v="3.125"/>
    <n v="38.580246913580247"/>
    <n v="0"/>
    <n v="1"/>
    <n v="0.84375"/>
    <n v="0.81481481481481477"/>
    <n v="0.50900000000000001"/>
    <n v="0.6875"/>
    <n v="0.19900000000000001"/>
    <n v="26.185185185185187"/>
    <n v="0.16200000000000001"/>
    <n v="0.125"/>
  </r>
  <r>
    <x v="1"/>
    <d v="2017-07-03T00:00:00"/>
    <x v="3"/>
    <x v="3"/>
    <x v="0"/>
    <x v="0"/>
    <n v="34"/>
    <n v="25191"/>
    <n v="5"/>
    <n v="33"/>
    <n v="30"/>
    <n v="24"/>
    <n v="1"/>
    <n v="2282"/>
    <n v="762"/>
    <n v="740.91176470588232"/>
    <n v="783"/>
    <n v="8.1000000000000003E-2"/>
    <n v="2.9411764705882351"/>
    <n v="36.31082062454611"/>
    <n v="0"/>
    <n v="0.97058823529411764"/>
    <n v="0.90909090909090906"/>
    <n v="0.8"/>
    <n v="0.50900000000000001"/>
    <n v="0.70588235294117652"/>
    <n v="0.19900000000000001"/>
    <n v="29.2"/>
    <n v="0.16200000000000001"/>
    <n v="0.14705882352941177"/>
  </r>
  <r>
    <x v="1"/>
    <d v="2017-07-03T00:00:00"/>
    <x v="4"/>
    <x v="4"/>
    <x v="0"/>
    <x v="0"/>
    <n v="36"/>
    <n v="24151"/>
    <n v="5"/>
    <n v="32"/>
    <n v="28"/>
    <n v="23"/>
    <n v="1"/>
    <n v="2288"/>
    <n v="796"/>
    <n v="670.86111111111109"/>
    <n v="783"/>
    <n v="8.1000000000000003E-2"/>
    <n v="2.7777777777777777"/>
    <n v="34.293552812071326"/>
    <n v="0"/>
    <n v="0.88888888888888884"/>
    <n v="0.875"/>
    <n v="0.8214285714285714"/>
    <n v="0.50900000000000001"/>
    <n v="0.63888888888888884"/>
    <n v="0.19900000000000001"/>
    <n v="27.178571428571427"/>
    <n v="0.16200000000000001"/>
    <n v="0.1388888888888889"/>
  </r>
  <r>
    <x v="1"/>
    <d v="2017-07-03T00:00:00"/>
    <x v="5"/>
    <x v="5"/>
    <x v="0"/>
    <x v="0"/>
    <n v="40"/>
    <n v="24214"/>
    <n v="4"/>
    <n v="40"/>
    <n v="35"/>
    <n v="27"/>
    <n v="2"/>
    <n v="2312"/>
    <n v="780"/>
    <n v="605.35"/>
    <n v="783"/>
    <n v="8.1000000000000003E-2"/>
    <n v="5"/>
    <n v="61.728395061728392"/>
    <n v="0"/>
    <n v="1"/>
    <n v="0.875"/>
    <n v="0.77142857142857146"/>
    <n v="0.50900000000000001"/>
    <n v="0.67500000000000004"/>
    <n v="0.19900000000000001"/>
    <n v="34.228571428571428"/>
    <n v="0.16200000000000001"/>
    <n v="0.1"/>
  </r>
  <r>
    <x v="1"/>
    <d v="2017-07-03T00:00:00"/>
    <x v="6"/>
    <x v="6"/>
    <x v="0"/>
    <x v="0"/>
    <n v="36"/>
    <n v="24200"/>
    <n v="7"/>
    <n v="33"/>
    <n v="29"/>
    <n v="22"/>
    <n v="2"/>
    <n v="2402"/>
    <n v="811"/>
    <n v="672.22222222222217"/>
    <n v="783"/>
    <n v="8.1000000000000003E-2"/>
    <n v="5.5555555555555554"/>
    <n v="68.587105624142652"/>
    <n v="0"/>
    <n v="0.91666666666666663"/>
    <n v="0.87878787878787878"/>
    <n v="0.75862068965517238"/>
    <n v="0.50900000000000001"/>
    <n v="0.61111111111111116"/>
    <n v="0.19900000000000001"/>
    <n v="28.241379310344829"/>
    <n v="0.16200000000000001"/>
    <n v="0.19444444444444445"/>
  </r>
  <r>
    <x v="1"/>
    <d v="2017-07-03T00:00:00"/>
    <x v="7"/>
    <x v="7"/>
    <x v="0"/>
    <x v="0"/>
    <n v="40"/>
    <n v="25686"/>
    <n v="6"/>
    <n v="38"/>
    <n v="31"/>
    <n v="23"/>
    <n v="1"/>
    <n v="2134"/>
    <n v="650"/>
    <n v="642.15"/>
    <n v="783"/>
    <n v="8.1000000000000003E-2"/>
    <n v="2.5"/>
    <n v="30.864197530864196"/>
    <n v="0"/>
    <n v="0.95"/>
    <n v="0.81578947368421051"/>
    <n v="0.74193548387096775"/>
    <n v="0.50900000000000001"/>
    <n v="0.57499999999999996"/>
    <n v="0.19900000000000001"/>
    <n v="30.258064516129032"/>
    <n v="0.16200000000000001"/>
    <n v="0.15"/>
  </r>
  <r>
    <x v="1"/>
    <d v="2017-07-03T00:00:00"/>
    <x v="16"/>
    <x v="16"/>
    <x v="2"/>
    <x v="0"/>
    <n v="34"/>
    <n v="24025"/>
    <n v="7"/>
    <n v="31"/>
    <n v="26"/>
    <n v="19"/>
    <n v="2"/>
    <n v="2093"/>
    <n v="666"/>
    <n v="706.61764705882354"/>
    <n v="783"/>
    <n v="8.1000000000000003E-2"/>
    <n v="5.8823529411764701"/>
    <n v="72.621641249092221"/>
    <n v="0"/>
    <n v="0.91176470588235292"/>
    <n v="0.83870967741935487"/>
    <n v="0.73076923076923073"/>
    <n v="0.50900000000000001"/>
    <n v="0.55882352941176472"/>
    <n v="0.19900000000000001"/>
    <n v="25.26923076923077"/>
    <n v="0.16200000000000001"/>
    <n v="0.20588235294117646"/>
  </r>
  <r>
    <x v="1"/>
    <d v="2017-07-03T00:00:00"/>
    <x v="17"/>
    <x v="17"/>
    <x v="2"/>
    <x v="0"/>
    <n v="30"/>
    <n v="25649"/>
    <n v="6"/>
    <n v="27"/>
    <n v="20"/>
    <n v="13"/>
    <n v="2"/>
    <n v="2135"/>
    <n v="708"/>
    <n v="854.9666666666667"/>
    <n v="783"/>
    <n v="8.1000000000000003E-2"/>
    <n v="6.666666666666667"/>
    <n v="82.304526748971199"/>
    <n v="0"/>
    <n v="0.9"/>
    <n v="0.7407407407407407"/>
    <n v="0.65"/>
    <n v="0.50900000000000001"/>
    <n v="0.43333333333333335"/>
    <n v="0.19900000000000001"/>
    <n v="19.350000000000001"/>
    <n v="0.16200000000000001"/>
    <n v="0.2"/>
  </r>
  <r>
    <x v="1"/>
    <d v="2017-07-03T00:00:00"/>
    <x v="18"/>
    <x v="18"/>
    <x v="2"/>
    <x v="0"/>
    <n v="33"/>
    <n v="25829"/>
    <n v="7"/>
    <n v="28"/>
    <n v="20"/>
    <n v="15"/>
    <n v="2"/>
    <n v="2135"/>
    <n v="724"/>
    <n v="782.69696969696975"/>
    <n v="783"/>
    <n v="8.1000000000000003E-2"/>
    <n v="6.0606060606060606"/>
    <n v="74.82229704451926"/>
    <n v="0"/>
    <n v="0.84848484848484851"/>
    <n v="0.7142857142857143"/>
    <n v="0.75"/>
    <n v="0.50900000000000001"/>
    <n v="0.45454545454545453"/>
    <n v="0.19900000000000001"/>
    <n v="19.25"/>
    <n v="0.16200000000000001"/>
    <n v="0.21212121212121213"/>
  </r>
  <r>
    <x v="1"/>
    <d v="2017-07-03T00:00:00"/>
    <x v="12"/>
    <x v="12"/>
    <x v="1"/>
    <x v="0"/>
    <n v="31"/>
    <n v="25266"/>
    <n v="7"/>
    <n v="28"/>
    <n v="20"/>
    <n v="12"/>
    <n v="3"/>
    <n v="1992"/>
    <n v="678"/>
    <n v="815.0322580645161"/>
    <n v="783"/>
    <n v="8.1000000000000003E-2"/>
    <n v="9.67741935483871"/>
    <n v="119.47431302270012"/>
    <n v="150"/>
    <n v="0.90322580645161288"/>
    <n v="0.7142857142857143"/>
    <n v="0.6"/>
    <n v="0.50900000000000001"/>
    <n v="0.38709677419354838"/>
    <n v="0.19900000000000001"/>
    <n v="19.399999999999999"/>
    <n v="0.16200000000000001"/>
    <n v="0.22580645161290322"/>
  </r>
  <r>
    <x v="1"/>
    <d v="2017-07-03T00:00:00"/>
    <x v="13"/>
    <x v="13"/>
    <x v="1"/>
    <x v="0"/>
    <n v="33"/>
    <n v="24735"/>
    <n v="9"/>
    <n v="31"/>
    <n v="24"/>
    <n v="17"/>
    <n v="3"/>
    <n v="1939"/>
    <n v="662"/>
    <n v="749.5454545454545"/>
    <n v="783"/>
    <n v="8.1000000000000003E-2"/>
    <n v="9.0909090909090917"/>
    <n v="112.23344556677891"/>
    <n v="150"/>
    <n v="0.93939393939393945"/>
    <n v="0.77419354838709675"/>
    <n v="0.70833333333333337"/>
    <n v="0.50900000000000001"/>
    <n v="0.51515151515151514"/>
    <n v="0.19900000000000001"/>
    <n v="23.291666666666668"/>
    <n v="0.16200000000000001"/>
    <n v="0.27272727272727271"/>
  </r>
  <r>
    <x v="1"/>
    <d v="2017-07-03T00:00:00"/>
    <x v="14"/>
    <x v="14"/>
    <x v="1"/>
    <x v="0"/>
    <n v="32"/>
    <n v="25418"/>
    <n v="6"/>
    <n v="27"/>
    <n v="17"/>
    <n v="9"/>
    <n v="4"/>
    <n v="2000"/>
    <n v="682"/>
    <n v="794.3125"/>
    <n v="783"/>
    <n v="8.1000000000000003E-2"/>
    <n v="12.5"/>
    <n v="154.32098765432099"/>
    <n v="250"/>
    <n v="0.84375"/>
    <n v="0.62962962962962965"/>
    <n v="0.52941176470588236"/>
    <n v="0.50900000000000001"/>
    <n v="0.28125"/>
    <n v="0.19900000000000001"/>
    <n v="16.470588235294116"/>
    <n v="0.16200000000000001"/>
    <n v="0.1875"/>
  </r>
  <r>
    <x v="1"/>
    <d v="2017-07-03T00:00:00"/>
    <x v="15"/>
    <x v="15"/>
    <x v="1"/>
    <x v="0"/>
    <n v="32"/>
    <n v="24669"/>
    <n v="7"/>
    <n v="28"/>
    <n v="19"/>
    <n v="11"/>
    <n v="4"/>
    <n v="1858"/>
    <n v="671"/>
    <n v="770.90625"/>
    <n v="783"/>
    <n v="8.1000000000000003E-2"/>
    <n v="12.5"/>
    <n v="154.32098765432099"/>
    <n v="250"/>
    <n v="0.875"/>
    <n v="0.6785714285714286"/>
    <n v="0.57894736842105265"/>
    <n v="0.50900000000000001"/>
    <n v="0.34375"/>
    <n v="0.19900000000000001"/>
    <n v="18.421052631578949"/>
    <n v="0.16200000000000001"/>
    <n v="0.21875"/>
  </r>
  <r>
    <x v="1"/>
    <d v="2017-07-04T00:00:00"/>
    <x v="4"/>
    <x v="4"/>
    <x v="0"/>
    <x v="0"/>
    <n v="32"/>
    <n v="24186"/>
    <n v="6"/>
    <n v="29"/>
    <n v="25"/>
    <n v="22"/>
    <n v="1"/>
    <n v="2288"/>
    <n v="796"/>
    <n v="755.8125"/>
    <n v="783"/>
    <n v="8.1000000000000003E-2"/>
    <n v="3.125"/>
    <n v="38.580246913580247"/>
    <n v="0"/>
    <n v="0.90625"/>
    <n v="0.86206896551724133"/>
    <n v="0.88"/>
    <n v="0.50900000000000001"/>
    <n v="0.6875"/>
    <n v="0.19900000000000001"/>
    <n v="24.12"/>
    <n v="0.16200000000000001"/>
    <n v="0.1875"/>
  </r>
  <r>
    <x v="1"/>
    <d v="2017-07-04T00:00:00"/>
    <x v="5"/>
    <x v="5"/>
    <x v="0"/>
    <x v="0"/>
    <n v="33"/>
    <n v="25746"/>
    <n v="5"/>
    <n v="30"/>
    <n v="22"/>
    <n v="20"/>
    <n v="1"/>
    <n v="2312"/>
    <n v="780"/>
    <n v="780.18181818181813"/>
    <n v="783"/>
    <n v="8.1000000000000003E-2"/>
    <n v="3.0303030303030303"/>
    <n v="37.41114852225963"/>
    <n v="0"/>
    <n v="0.90909090909090906"/>
    <n v="0.73333333333333328"/>
    <n v="0.90909090909090906"/>
    <n v="0.50900000000000001"/>
    <n v="0.60606060606060608"/>
    <n v="0.19900000000000001"/>
    <n v="21.09090909090909"/>
    <n v="0.16200000000000001"/>
    <n v="0.15151515151515152"/>
  </r>
  <r>
    <x v="1"/>
    <d v="2017-07-04T00:00:00"/>
    <x v="6"/>
    <x v="6"/>
    <x v="0"/>
    <x v="0"/>
    <n v="35"/>
    <n v="25921"/>
    <n v="7"/>
    <n v="33"/>
    <n v="27"/>
    <n v="21"/>
    <n v="2"/>
    <n v="2402"/>
    <n v="811"/>
    <n v="740.6"/>
    <n v="783"/>
    <n v="8.1000000000000003E-2"/>
    <n v="5.7142857142857144"/>
    <n v="70.546737213403873"/>
    <n v="0"/>
    <n v="0.94285714285714284"/>
    <n v="0.81818181818181823"/>
    <n v="0.77777777777777779"/>
    <n v="0.50900000000000001"/>
    <n v="0.6"/>
    <n v="0.19900000000000001"/>
    <n v="26.222222222222221"/>
    <n v="0.16200000000000001"/>
    <n v="0.2"/>
  </r>
  <r>
    <x v="1"/>
    <d v="2017-07-04T00:00:00"/>
    <x v="7"/>
    <x v="7"/>
    <x v="0"/>
    <x v="0"/>
    <n v="32"/>
    <n v="25477"/>
    <n v="5"/>
    <n v="30"/>
    <n v="25"/>
    <n v="21"/>
    <n v="1"/>
    <n v="2134"/>
    <n v="650"/>
    <n v="796.15625"/>
    <n v="783"/>
    <n v="8.1000000000000003E-2"/>
    <n v="3.125"/>
    <n v="38.580246913580247"/>
    <n v="0"/>
    <n v="0.9375"/>
    <n v="0.83333333333333337"/>
    <n v="0.84"/>
    <n v="0.50900000000000001"/>
    <n v="0.65625"/>
    <n v="0.19900000000000001"/>
    <n v="24.16"/>
    <n v="0.16200000000000001"/>
    <n v="0.15625"/>
  </r>
  <r>
    <x v="1"/>
    <d v="2017-07-04T00:00:00"/>
    <x v="16"/>
    <x v="16"/>
    <x v="2"/>
    <x v="0"/>
    <n v="32"/>
    <n v="24676"/>
    <n v="8"/>
    <n v="30"/>
    <n v="20"/>
    <n v="16"/>
    <n v="2"/>
    <n v="2093"/>
    <n v="666"/>
    <n v="771.125"/>
    <n v="783"/>
    <n v="8.1000000000000003E-2"/>
    <n v="6.25"/>
    <n v="77.160493827160494"/>
    <n v="0"/>
    <n v="0.9375"/>
    <n v="0.66666666666666663"/>
    <n v="0.8"/>
    <n v="0.50900000000000001"/>
    <n v="0.5"/>
    <n v="0.19900000000000001"/>
    <n v="19.2"/>
    <n v="0.16200000000000001"/>
    <n v="0.25"/>
  </r>
  <r>
    <x v="1"/>
    <d v="2017-07-04T00:00:00"/>
    <x v="17"/>
    <x v="17"/>
    <x v="2"/>
    <x v="0"/>
    <n v="30"/>
    <n v="25815"/>
    <n v="7"/>
    <n v="26"/>
    <n v="17"/>
    <n v="11"/>
    <n v="2"/>
    <n v="2135"/>
    <n v="708"/>
    <n v="860.5"/>
    <n v="783"/>
    <n v="8.1000000000000003E-2"/>
    <n v="6.666666666666667"/>
    <n v="82.304526748971199"/>
    <n v="0"/>
    <n v="0.8666666666666667"/>
    <n v="0.65384615384615385"/>
    <n v="0.6470588235294118"/>
    <n v="0.50900000000000001"/>
    <n v="0.36666666666666664"/>
    <n v="0.19900000000000001"/>
    <n v="16.352941176470587"/>
    <n v="0.16200000000000001"/>
    <n v="0.23333333333333334"/>
  </r>
  <r>
    <x v="1"/>
    <d v="2017-07-04T00:00:00"/>
    <x v="18"/>
    <x v="18"/>
    <x v="2"/>
    <x v="0"/>
    <n v="33"/>
    <n v="25884"/>
    <n v="8"/>
    <n v="33"/>
    <n v="23"/>
    <n v="17"/>
    <n v="2"/>
    <n v="2135"/>
    <n v="724"/>
    <n v="784.36363636363637"/>
    <n v="783"/>
    <n v="8.1000000000000003E-2"/>
    <n v="6.0606060606060606"/>
    <n v="74.82229704451926"/>
    <n v="0"/>
    <n v="1"/>
    <n v="0.69696969696969702"/>
    <n v="0.73913043478260865"/>
    <n v="0.50900000000000001"/>
    <n v="0.51515151515151514"/>
    <n v="0.19900000000000001"/>
    <n v="22.260869565217391"/>
    <n v="0.16200000000000001"/>
    <n v="0.24242424242424243"/>
  </r>
  <r>
    <x v="1"/>
    <d v="2017-07-04T00:00:00"/>
    <x v="12"/>
    <x v="12"/>
    <x v="1"/>
    <x v="0"/>
    <n v="31"/>
    <n v="25165"/>
    <n v="9"/>
    <n v="27"/>
    <n v="19"/>
    <n v="13"/>
    <n v="4"/>
    <n v="1992"/>
    <n v="678"/>
    <n v="811.77419354838707"/>
    <n v="783"/>
    <n v="8.1000000000000003E-2"/>
    <n v="12.903225806451612"/>
    <n v="159.29908403026681"/>
    <n v="250"/>
    <n v="0.87096774193548387"/>
    <n v="0.70370370370370372"/>
    <n v="0.68421052631578949"/>
    <n v="0.50900000000000001"/>
    <n v="0.41935483870967744"/>
    <n v="0.19900000000000001"/>
    <n v="18.315789473684209"/>
    <n v="0.16200000000000001"/>
    <n v="0.29032258064516131"/>
  </r>
  <r>
    <x v="1"/>
    <d v="2017-07-04T00:00:00"/>
    <x v="13"/>
    <x v="13"/>
    <x v="1"/>
    <x v="0"/>
    <n v="28"/>
    <n v="25419"/>
    <n v="8"/>
    <n v="24"/>
    <n v="15"/>
    <n v="8"/>
    <n v="3"/>
    <n v="1939"/>
    <n v="662"/>
    <n v="907.82142857142856"/>
    <n v="783"/>
    <n v="8.1000000000000003E-2"/>
    <n v="10.714285714285714"/>
    <n v="132.27513227513225"/>
    <n v="250"/>
    <n v="0.8571428571428571"/>
    <n v="0.625"/>
    <n v="0.53333333333333333"/>
    <n v="0.50900000000000001"/>
    <n v="0.2857142857142857"/>
    <n v="0.19900000000000001"/>
    <n v="14.466666666666667"/>
    <n v="0.16200000000000001"/>
    <n v="0.2857142857142857"/>
  </r>
  <r>
    <x v="1"/>
    <d v="2017-07-04T00:00:00"/>
    <x v="14"/>
    <x v="14"/>
    <x v="1"/>
    <x v="0"/>
    <n v="30"/>
    <n v="25849"/>
    <n v="7"/>
    <n v="27"/>
    <n v="20"/>
    <n v="14"/>
    <n v="4"/>
    <n v="2000"/>
    <n v="682"/>
    <n v="861.63333333333333"/>
    <n v="783"/>
    <n v="8.1000000000000003E-2"/>
    <n v="13.333333333333334"/>
    <n v="164.6090534979424"/>
    <n v="250"/>
    <n v="0.9"/>
    <n v="0.7407407407407407"/>
    <n v="0.7"/>
    <n v="0.50900000000000001"/>
    <n v="0.46666666666666667"/>
    <n v="0.19900000000000001"/>
    <n v="19.3"/>
    <n v="0.16200000000000001"/>
    <n v="0.23333333333333334"/>
  </r>
  <r>
    <x v="1"/>
    <d v="2017-07-04T00:00:00"/>
    <x v="15"/>
    <x v="15"/>
    <x v="1"/>
    <x v="0"/>
    <n v="29"/>
    <n v="24674"/>
    <n v="6"/>
    <n v="27"/>
    <n v="20"/>
    <n v="13"/>
    <n v="3"/>
    <n v="1858"/>
    <n v="671"/>
    <n v="850.82758620689651"/>
    <n v="783"/>
    <n v="8.1000000000000003E-2"/>
    <n v="10.344827586206897"/>
    <n v="127.71392081736909"/>
    <n v="250"/>
    <n v="0.93103448275862066"/>
    <n v="0.7407407407407407"/>
    <n v="0.65"/>
    <n v="0.50900000000000001"/>
    <n v="0.44827586206896552"/>
    <n v="0.19900000000000001"/>
    <n v="19.350000000000001"/>
    <n v="0.16200000000000001"/>
    <n v="0.20689655172413793"/>
  </r>
  <r>
    <x v="1"/>
    <d v="2017-07-05T00:00:00"/>
    <x v="16"/>
    <x v="16"/>
    <x v="2"/>
    <x v="0"/>
    <n v="32"/>
    <n v="25196"/>
    <n v="5"/>
    <n v="32"/>
    <n v="25"/>
    <n v="19"/>
    <n v="2"/>
    <n v="2093"/>
    <n v="666"/>
    <n v="787.375"/>
    <n v="783"/>
    <n v="8.1000000000000003E-2"/>
    <n v="6.25"/>
    <n v="77.160493827160494"/>
    <n v="0"/>
    <n v="1"/>
    <n v="0.78125"/>
    <n v="0.76"/>
    <n v="0.50900000000000001"/>
    <n v="0.59375"/>
    <n v="0.19900000000000001"/>
    <n v="24.24"/>
    <n v="0.16200000000000001"/>
    <n v="0.15625"/>
  </r>
  <r>
    <x v="1"/>
    <d v="2017-07-05T00:00:00"/>
    <x v="17"/>
    <x v="17"/>
    <x v="2"/>
    <x v="0"/>
    <n v="31"/>
    <n v="24278"/>
    <n v="7"/>
    <n v="27"/>
    <n v="18"/>
    <n v="13"/>
    <n v="2"/>
    <n v="2135"/>
    <n v="708"/>
    <n v="783.16129032258061"/>
    <n v="783"/>
    <n v="8.1000000000000003E-2"/>
    <n v="6.4516129032258061"/>
    <n v="79.649542015133406"/>
    <n v="0"/>
    <n v="0.87096774193548387"/>
    <n v="0.66666666666666663"/>
    <n v="0.72222222222222221"/>
    <n v="0.50900000000000001"/>
    <n v="0.41935483870967744"/>
    <n v="0.19900000000000001"/>
    <n v="17.277777777777779"/>
    <n v="0.16200000000000001"/>
    <n v="0.22580645161290322"/>
  </r>
  <r>
    <x v="1"/>
    <d v="2017-07-05T00:00:00"/>
    <x v="18"/>
    <x v="18"/>
    <x v="2"/>
    <x v="0"/>
    <n v="30"/>
    <n v="25068"/>
    <n v="7"/>
    <n v="26"/>
    <n v="21"/>
    <n v="16"/>
    <n v="2"/>
    <n v="2135"/>
    <n v="724"/>
    <n v="835.6"/>
    <n v="783"/>
    <n v="8.1000000000000003E-2"/>
    <n v="6.666666666666667"/>
    <n v="82.304526748971199"/>
    <n v="0"/>
    <n v="0.8666666666666667"/>
    <n v="0.80769230769230771"/>
    <n v="0.76190476190476186"/>
    <n v="0.50900000000000001"/>
    <n v="0.53333333333333333"/>
    <n v="0.19900000000000001"/>
    <n v="20.238095238095237"/>
    <n v="0.16200000000000001"/>
    <n v="0.23333333333333334"/>
  </r>
  <r>
    <x v="1"/>
    <d v="2017-07-05T00:00:00"/>
    <x v="19"/>
    <x v="19"/>
    <x v="2"/>
    <x v="0"/>
    <n v="33"/>
    <n v="25995"/>
    <n v="5"/>
    <n v="31"/>
    <n v="26"/>
    <n v="17"/>
    <n v="2"/>
    <n v="2065"/>
    <n v="651"/>
    <n v="787.72727272727275"/>
    <n v="783"/>
    <n v="8.1000000000000003E-2"/>
    <n v="6.0606060606060606"/>
    <n v="74.82229704451926"/>
    <n v="0"/>
    <n v="0.93939393939393945"/>
    <n v="0.83870967741935487"/>
    <n v="0.65384615384615385"/>
    <n v="0.50900000000000001"/>
    <n v="0.51515151515151514"/>
    <n v="0.19900000000000001"/>
    <n v="25.346153846153847"/>
    <n v="0.16200000000000001"/>
    <n v="0.15151515151515152"/>
  </r>
  <r>
    <x v="1"/>
    <d v="2017-07-05T00:00:00"/>
    <x v="20"/>
    <x v="20"/>
    <x v="2"/>
    <x v="0"/>
    <n v="33"/>
    <n v="25754"/>
    <n v="6"/>
    <n v="31"/>
    <n v="20"/>
    <n v="13"/>
    <n v="2"/>
    <n v="1978"/>
    <n v="656"/>
    <n v="780.42424242424238"/>
    <n v="783"/>
    <n v="8.1000000000000003E-2"/>
    <n v="6.0606060606060606"/>
    <n v="74.82229704451926"/>
    <n v="0"/>
    <n v="0.93939393939393945"/>
    <n v="0.64516129032258063"/>
    <n v="0.65"/>
    <n v="0.50900000000000001"/>
    <n v="0.39393939393939392"/>
    <n v="0.19900000000000001"/>
    <n v="19.350000000000001"/>
    <n v="0.16200000000000001"/>
    <n v="0.18181818181818182"/>
  </r>
  <r>
    <x v="1"/>
    <d v="2017-07-05T00:00:00"/>
    <x v="21"/>
    <x v="21"/>
    <x v="2"/>
    <x v="0"/>
    <n v="31"/>
    <n v="25854"/>
    <n v="7"/>
    <n v="28"/>
    <n v="23"/>
    <n v="18"/>
    <n v="2"/>
    <n v="1999"/>
    <n v="674"/>
    <n v="834"/>
    <n v="783"/>
    <n v="8.1000000000000003E-2"/>
    <n v="6.4516129032258061"/>
    <n v="79.649542015133406"/>
    <n v="0"/>
    <n v="0.90322580645161288"/>
    <n v="0.8214285714285714"/>
    <n v="0.78260869565217395"/>
    <n v="0.50900000000000001"/>
    <n v="0.58064516129032262"/>
    <n v="0.19900000000000001"/>
    <n v="22.217391304347824"/>
    <n v="0.16200000000000001"/>
    <n v="0.22580645161290322"/>
  </r>
  <r>
    <x v="1"/>
    <d v="2017-07-05T00:00:00"/>
    <x v="22"/>
    <x v="22"/>
    <x v="2"/>
    <x v="0"/>
    <n v="34"/>
    <n v="24856"/>
    <n v="7"/>
    <n v="31"/>
    <n v="26"/>
    <n v="16"/>
    <n v="2"/>
    <n v="1969"/>
    <n v="562"/>
    <n v="731.05882352941171"/>
    <n v="783"/>
    <n v="8.1000000000000003E-2"/>
    <n v="5.8823529411764701"/>
    <n v="72.621641249092221"/>
    <n v="0"/>
    <n v="0.91176470588235292"/>
    <n v="0.83870967741935487"/>
    <n v="0.61538461538461542"/>
    <n v="0.50900000000000001"/>
    <n v="0.47058823529411764"/>
    <n v="0.19900000000000001"/>
    <n v="25.384615384615383"/>
    <n v="0.16200000000000001"/>
    <n v="0.20588235294117646"/>
  </r>
  <r>
    <x v="1"/>
    <d v="2017-07-05T00:00:00"/>
    <x v="23"/>
    <x v="23"/>
    <x v="2"/>
    <x v="0"/>
    <n v="30"/>
    <n v="24447"/>
    <n v="5"/>
    <n v="26"/>
    <n v="18"/>
    <n v="11"/>
    <n v="2"/>
    <n v="1507"/>
    <n v="437"/>
    <n v="814.9"/>
    <n v="783"/>
    <n v="8.1000000000000003E-2"/>
    <n v="6.666666666666667"/>
    <n v="82.304526748971199"/>
    <n v="0"/>
    <n v="0.8666666666666667"/>
    <n v="0.69230769230769229"/>
    <n v="0.61111111111111116"/>
    <n v="0.50900000000000001"/>
    <n v="0.36666666666666664"/>
    <n v="0.19900000000000001"/>
    <n v="17.388888888888889"/>
    <n v="0.16200000000000001"/>
    <n v="0.16666666666666666"/>
  </r>
  <r>
    <x v="1"/>
    <d v="2017-07-05T00:00:00"/>
    <x v="8"/>
    <x v="8"/>
    <x v="1"/>
    <x v="0"/>
    <n v="29"/>
    <n v="25071"/>
    <n v="9"/>
    <n v="25"/>
    <n v="18"/>
    <n v="9"/>
    <n v="4"/>
    <n v="1764"/>
    <n v="524"/>
    <n v="864.51724137931035"/>
    <n v="783"/>
    <n v="8.1000000000000003E-2"/>
    <n v="13.793103448275861"/>
    <n v="170.28522775649211"/>
    <n v="250"/>
    <n v="0.86206896551724133"/>
    <n v="0.72"/>
    <n v="0.5"/>
    <n v="0.50900000000000001"/>
    <n v="0.31034482758620691"/>
    <n v="0.19900000000000001"/>
    <n v="17.5"/>
    <n v="0.16200000000000001"/>
    <n v="0.31034482758620691"/>
  </r>
  <r>
    <x v="1"/>
    <d v="2017-07-05T00:00:00"/>
    <x v="9"/>
    <x v="9"/>
    <x v="1"/>
    <x v="0"/>
    <n v="32"/>
    <n v="25795"/>
    <n v="8"/>
    <n v="30"/>
    <n v="19"/>
    <n v="12"/>
    <n v="3"/>
    <n v="1918"/>
    <n v="606"/>
    <n v="806.09375"/>
    <n v="783"/>
    <n v="8.1000000000000003E-2"/>
    <n v="9.375"/>
    <n v="115.74074074074073"/>
    <n v="150"/>
    <n v="0.9375"/>
    <n v="0.6333333333333333"/>
    <n v="0.63157894736842102"/>
    <n v="0.50900000000000001"/>
    <n v="0.375"/>
    <n v="0.19900000000000001"/>
    <n v="18.368421052631579"/>
    <n v="0.16200000000000001"/>
    <n v="0.25"/>
  </r>
  <r>
    <x v="1"/>
    <d v="2017-07-05T00:00:00"/>
    <x v="10"/>
    <x v="10"/>
    <x v="1"/>
    <x v="0"/>
    <n v="32"/>
    <n v="25907"/>
    <n v="8"/>
    <n v="30"/>
    <n v="18"/>
    <n v="13"/>
    <n v="4"/>
    <n v="1913"/>
    <n v="618"/>
    <n v="809.59375"/>
    <n v="783"/>
    <n v="8.1000000000000003E-2"/>
    <n v="12.5"/>
    <n v="154.32098765432099"/>
    <n v="250"/>
    <n v="0.9375"/>
    <n v="0.6"/>
    <n v="0.72222222222222221"/>
    <n v="0.50900000000000001"/>
    <n v="0.40625"/>
    <n v="0.19900000000000001"/>
    <n v="17.277777777777779"/>
    <n v="0.16200000000000001"/>
    <n v="0.25"/>
  </r>
  <r>
    <x v="1"/>
    <d v="2017-07-05T00:00:00"/>
    <x v="11"/>
    <x v="11"/>
    <x v="1"/>
    <x v="0"/>
    <n v="29"/>
    <n v="24760"/>
    <n v="6"/>
    <n v="26"/>
    <n v="18"/>
    <n v="11"/>
    <n v="3"/>
    <n v="1894"/>
    <n v="610"/>
    <n v="853.79310344827582"/>
    <n v="783"/>
    <n v="8.1000000000000003E-2"/>
    <n v="10.344827586206897"/>
    <n v="127.71392081736909"/>
    <n v="250"/>
    <n v="0.89655172413793105"/>
    <n v="0.69230769230769229"/>
    <n v="0.61111111111111116"/>
    <n v="0.50900000000000001"/>
    <n v="0.37931034482758619"/>
    <n v="0.19900000000000001"/>
    <n v="17.388888888888889"/>
    <n v="0.16200000000000001"/>
    <n v="0.20689655172413793"/>
  </r>
  <r>
    <x v="1"/>
    <d v="2017-07-05T00:00:00"/>
    <x v="12"/>
    <x v="12"/>
    <x v="1"/>
    <x v="0"/>
    <n v="29"/>
    <n v="25908"/>
    <n v="6"/>
    <n v="26"/>
    <n v="18"/>
    <n v="10"/>
    <n v="3"/>
    <n v="1992"/>
    <n v="678"/>
    <n v="893.37931034482756"/>
    <n v="783"/>
    <n v="8.1000000000000003E-2"/>
    <n v="10.344827586206897"/>
    <n v="127.71392081736909"/>
    <n v="250"/>
    <n v="0.89655172413793105"/>
    <n v="0.69230769230769229"/>
    <n v="0.55555555555555558"/>
    <n v="0.50900000000000001"/>
    <n v="0.34482758620689657"/>
    <n v="0.19900000000000001"/>
    <n v="17.444444444444443"/>
    <n v="0.16200000000000001"/>
    <n v="0.20689655172413793"/>
  </r>
  <r>
    <x v="1"/>
    <d v="2017-07-05T00:00:00"/>
    <x v="13"/>
    <x v="13"/>
    <x v="1"/>
    <x v="0"/>
    <n v="32"/>
    <n v="25953"/>
    <n v="8"/>
    <n v="28"/>
    <n v="18"/>
    <n v="12"/>
    <n v="4"/>
    <n v="1939"/>
    <n v="662"/>
    <n v="811.03125"/>
    <n v="783"/>
    <n v="8.1000000000000003E-2"/>
    <n v="12.5"/>
    <n v="154.32098765432099"/>
    <n v="250"/>
    <n v="0.875"/>
    <n v="0.6428571428571429"/>
    <n v="0.66666666666666663"/>
    <n v="0.50900000000000001"/>
    <n v="0.375"/>
    <n v="0.19900000000000001"/>
    <n v="17.333333333333332"/>
    <n v="0.16200000000000001"/>
    <n v="0.25"/>
  </r>
  <r>
    <x v="1"/>
    <d v="2017-07-05T00:00:00"/>
    <x v="14"/>
    <x v="14"/>
    <x v="1"/>
    <x v="0"/>
    <n v="32"/>
    <n v="24611"/>
    <n v="9"/>
    <n v="29"/>
    <n v="21"/>
    <n v="14"/>
    <n v="4"/>
    <n v="2000"/>
    <n v="682"/>
    <n v="769.09375"/>
    <n v="783"/>
    <n v="8.1000000000000003E-2"/>
    <n v="12.5"/>
    <n v="154.32098765432099"/>
    <n v="250"/>
    <n v="0.90625"/>
    <n v="0.72413793103448276"/>
    <n v="0.66666666666666663"/>
    <n v="0.50900000000000001"/>
    <n v="0.4375"/>
    <n v="0.19900000000000001"/>
    <n v="20.333333333333332"/>
    <n v="0.16200000000000001"/>
    <n v="0.28125"/>
  </r>
  <r>
    <x v="1"/>
    <d v="2017-07-05T00:00:00"/>
    <x v="15"/>
    <x v="15"/>
    <x v="1"/>
    <x v="0"/>
    <n v="33"/>
    <n v="25835"/>
    <n v="9"/>
    <n v="28"/>
    <n v="18"/>
    <n v="10"/>
    <n v="4"/>
    <n v="1858"/>
    <n v="671"/>
    <n v="782.87878787878788"/>
    <n v="783"/>
    <n v="8.1000000000000003E-2"/>
    <n v="12.121212121212121"/>
    <n v="149.64459408903852"/>
    <n v="250"/>
    <n v="0.84848484848484851"/>
    <n v="0.6428571428571429"/>
    <n v="0.55555555555555558"/>
    <n v="0.50900000000000001"/>
    <n v="0.30303030303030304"/>
    <n v="0.19900000000000001"/>
    <n v="17.444444444444443"/>
    <n v="0.16200000000000001"/>
    <n v="0.27272727272727271"/>
  </r>
  <r>
    <x v="1"/>
    <d v="2017-07-06T00:00:00"/>
    <x v="0"/>
    <x v="0"/>
    <x v="0"/>
    <x v="0"/>
    <n v="35"/>
    <n v="24025"/>
    <n v="4"/>
    <n v="33"/>
    <n v="25"/>
    <n v="21"/>
    <n v="1"/>
    <n v="2149"/>
    <n v="601"/>
    <n v="686.42857142857144"/>
    <n v="783"/>
    <n v="8.1000000000000003E-2"/>
    <n v="2.8571428571428572"/>
    <n v="35.273368606701936"/>
    <n v="0"/>
    <n v="0.94285714285714284"/>
    <n v="0.75757575757575757"/>
    <n v="0.84"/>
    <n v="0.50900000000000001"/>
    <n v="0.6"/>
    <n v="0.19900000000000001"/>
    <n v="24.16"/>
    <n v="0.16200000000000001"/>
    <n v="0.11428571428571428"/>
  </r>
  <r>
    <x v="1"/>
    <d v="2017-07-06T00:00:00"/>
    <x v="1"/>
    <x v="1"/>
    <x v="0"/>
    <x v="0"/>
    <n v="33"/>
    <n v="25485"/>
    <n v="6"/>
    <n v="32"/>
    <n v="24"/>
    <n v="18"/>
    <n v="2"/>
    <n v="2347"/>
    <n v="761"/>
    <n v="772.27272727272725"/>
    <n v="783"/>
    <n v="8.1000000000000003E-2"/>
    <n v="6.0606060606060606"/>
    <n v="74.82229704451926"/>
    <n v="0"/>
    <n v="0.96969696969696972"/>
    <n v="0.75"/>
    <n v="0.75"/>
    <n v="0.50900000000000001"/>
    <n v="0.54545454545454541"/>
    <n v="0.19900000000000001"/>
    <n v="23.25"/>
    <n v="0.16200000000000001"/>
    <n v="0.18181818181818182"/>
  </r>
  <r>
    <x v="1"/>
    <d v="2017-07-06T00:00:00"/>
    <x v="2"/>
    <x v="2"/>
    <x v="0"/>
    <x v="0"/>
    <n v="32"/>
    <n v="24431"/>
    <n v="4"/>
    <n v="30"/>
    <n v="26"/>
    <n v="20"/>
    <n v="1"/>
    <n v="2319"/>
    <n v="735"/>
    <n v="763.46875"/>
    <n v="783"/>
    <n v="8.1000000000000003E-2"/>
    <n v="3.125"/>
    <n v="38.580246913580247"/>
    <n v="0"/>
    <n v="0.9375"/>
    <n v="0.8666666666666667"/>
    <n v="0.76923076923076927"/>
    <n v="0.50900000000000001"/>
    <n v="0.625"/>
    <n v="0.19900000000000001"/>
    <n v="25.23076923076923"/>
    <n v="0.16200000000000001"/>
    <n v="0.125"/>
  </r>
  <r>
    <x v="1"/>
    <d v="2017-07-06T00:00:00"/>
    <x v="3"/>
    <x v="3"/>
    <x v="0"/>
    <x v="0"/>
    <n v="36"/>
    <n v="24052"/>
    <n v="5"/>
    <n v="36"/>
    <n v="26"/>
    <n v="18"/>
    <n v="1"/>
    <n v="2282"/>
    <n v="762"/>
    <n v="668.11111111111109"/>
    <n v="783"/>
    <n v="8.1000000000000003E-2"/>
    <n v="2.7777777777777777"/>
    <n v="34.293552812071326"/>
    <n v="0"/>
    <n v="1"/>
    <n v="0.72222222222222221"/>
    <n v="0.69230769230769229"/>
    <n v="0.50900000000000001"/>
    <n v="0.5"/>
    <n v="0.19900000000000001"/>
    <n v="25.307692307692307"/>
    <n v="0.16200000000000001"/>
    <n v="0.1388888888888889"/>
  </r>
  <r>
    <x v="1"/>
    <d v="2017-07-06T00:00:00"/>
    <x v="4"/>
    <x v="4"/>
    <x v="0"/>
    <x v="0"/>
    <n v="39"/>
    <n v="25252"/>
    <n v="7"/>
    <n v="39"/>
    <n v="30"/>
    <n v="25"/>
    <n v="2"/>
    <n v="2288"/>
    <n v="796"/>
    <n v="647.48717948717945"/>
    <n v="783"/>
    <n v="8.1000000000000003E-2"/>
    <n v="5.1282051282051277"/>
    <n v="63.311174422285525"/>
    <n v="0"/>
    <n v="1"/>
    <n v="0.76923076923076927"/>
    <n v="0.83333333333333337"/>
    <n v="0.50900000000000001"/>
    <n v="0.64102564102564108"/>
    <n v="0.19900000000000001"/>
    <n v="29.166666666666668"/>
    <n v="0.16200000000000001"/>
    <n v="0.17948717948717949"/>
  </r>
  <r>
    <x v="1"/>
    <d v="2017-07-06T00:00:00"/>
    <x v="5"/>
    <x v="5"/>
    <x v="0"/>
    <x v="0"/>
    <n v="32"/>
    <n v="25330"/>
    <n v="6"/>
    <n v="29"/>
    <n v="21"/>
    <n v="16"/>
    <n v="1"/>
    <n v="2312"/>
    <n v="780"/>
    <n v="791.5625"/>
    <n v="783"/>
    <n v="8.1000000000000003E-2"/>
    <n v="3.125"/>
    <n v="38.580246913580247"/>
    <n v="0"/>
    <n v="0.90625"/>
    <n v="0.72413793103448276"/>
    <n v="0.76190476190476186"/>
    <n v="0.50900000000000001"/>
    <n v="0.5"/>
    <n v="0.19900000000000001"/>
    <n v="20.238095238095237"/>
    <n v="0.16200000000000001"/>
    <n v="0.1875"/>
  </r>
  <r>
    <x v="1"/>
    <d v="2017-07-06T00:00:00"/>
    <x v="6"/>
    <x v="6"/>
    <x v="0"/>
    <x v="0"/>
    <n v="38"/>
    <n v="25141"/>
    <n v="7"/>
    <n v="37"/>
    <n v="31"/>
    <n v="25"/>
    <n v="2"/>
    <n v="2402"/>
    <n v="811"/>
    <n v="661.60526315789468"/>
    <n v="783"/>
    <n v="8.1000000000000003E-2"/>
    <n v="5.2631578947368416"/>
    <n v="64.977257959714095"/>
    <n v="0"/>
    <n v="0.97368421052631582"/>
    <n v="0.83783783783783783"/>
    <n v="0.80645161290322576"/>
    <n v="0.50900000000000001"/>
    <n v="0.65789473684210531"/>
    <n v="0.19900000000000001"/>
    <n v="30.193548387096776"/>
    <n v="0.16200000000000001"/>
    <n v="0.18421052631578946"/>
  </r>
  <r>
    <x v="1"/>
    <d v="2017-07-06T00:00:00"/>
    <x v="7"/>
    <x v="7"/>
    <x v="0"/>
    <x v="0"/>
    <n v="35"/>
    <n v="25586"/>
    <n v="4"/>
    <n v="34"/>
    <n v="27"/>
    <n v="24"/>
    <n v="1"/>
    <n v="2134"/>
    <n v="650"/>
    <n v="731.02857142857147"/>
    <n v="783"/>
    <n v="8.1000000000000003E-2"/>
    <n v="2.8571428571428572"/>
    <n v="35.273368606701936"/>
    <n v="0"/>
    <n v="0.97142857142857142"/>
    <n v="0.79411764705882348"/>
    <n v="0.88888888888888884"/>
    <n v="0.50900000000000001"/>
    <n v="0.68571428571428572"/>
    <n v="0.19900000000000001"/>
    <n v="26.111111111111111"/>
    <n v="0.16200000000000001"/>
    <n v="0.11428571428571428"/>
  </r>
  <r>
    <x v="1"/>
    <d v="2017-07-06T00:00:00"/>
    <x v="8"/>
    <x v="8"/>
    <x v="1"/>
    <x v="0"/>
    <n v="28"/>
    <n v="24491"/>
    <n v="7"/>
    <n v="24"/>
    <n v="18"/>
    <n v="10"/>
    <n v="3"/>
    <n v="1764"/>
    <n v="524"/>
    <n v="874.67857142857144"/>
    <n v="783"/>
    <n v="8.1000000000000003E-2"/>
    <n v="10.714285714285714"/>
    <n v="132.27513227513225"/>
    <n v="250"/>
    <n v="0.8571428571428571"/>
    <n v="0.75"/>
    <n v="0.55555555555555558"/>
    <n v="0.50900000000000001"/>
    <n v="0.35714285714285715"/>
    <n v="0.19900000000000001"/>
    <n v="17.444444444444443"/>
    <n v="0.16200000000000001"/>
    <n v="0.25"/>
  </r>
  <r>
    <x v="1"/>
    <d v="2017-07-06T00:00:00"/>
    <x v="9"/>
    <x v="9"/>
    <x v="1"/>
    <x v="0"/>
    <n v="29"/>
    <n v="25460"/>
    <n v="6"/>
    <n v="28"/>
    <n v="19"/>
    <n v="11"/>
    <n v="4"/>
    <n v="1918"/>
    <n v="606"/>
    <n v="877.93103448275861"/>
    <n v="783"/>
    <n v="8.1000000000000003E-2"/>
    <n v="13.793103448275861"/>
    <n v="170.28522775649211"/>
    <n v="250"/>
    <n v="0.96551724137931039"/>
    <n v="0.6785714285714286"/>
    <n v="0.57894736842105265"/>
    <n v="0.50900000000000001"/>
    <n v="0.37931034482758619"/>
    <n v="0.19900000000000001"/>
    <n v="18.421052631578949"/>
    <n v="0.16200000000000001"/>
    <n v="0.20689655172413793"/>
  </r>
  <r>
    <x v="1"/>
    <d v="2017-07-06T00:00:00"/>
    <x v="10"/>
    <x v="10"/>
    <x v="1"/>
    <x v="0"/>
    <n v="33"/>
    <n v="25894"/>
    <n v="9"/>
    <n v="29"/>
    <n v="22"/>
    <n v="16"/>
    <n v="4"/>
    <n v="1913"/>
    <n v="618"/>
    <n v="784.66666666666663"/>
    <n v="783"/>
    <n v="8.1000000000000003E-2"/>
    <n v="12.121212121212121"/>
    <n v="149.64459408903852"/>
    <n v="250"/>
    <n v="0.87878787878787878"/>
    <n v="0.75862068965517238"/>
    <n v="0.72727272727272729"/>
    <n v="0.50900000000000001"/>
    <n v="0.48484848484848486"/>
    <n v="0.19900000000000001"/>
    <n v="21.272727272727273"/>
    <n v="0.16200000000000001"/>
    <n v="0.27272727272727271"/>
  </r>
  <r>
    <x v="1"/>
    <d v="2017-07-06T00:00:00"/>
    <x v="11"/>
    <x v="11"/>
    <x v="1"/>
    <x v="0"/>
    <n v="28"/>
    <n v="24786"/>
    <n v="7"/>
    <n v="25"/>
    <n v="19"/>
    <n v="10"/>
    <n v="4"/>
    <n v="1894"/>
    <n v="610"/>
    <n v="885.21428571428567"/>
    <n v="783"/>
    <n v="8.1000000000000003E-2"/>
    <n v="14.285714285714285"/>
    <n v="176.3668430335097"/>
    <n v="250"/>
    <n v="0.8928571428571429"/>
    <n v="0.76"/>
    <n v="0.52631578947368418"/>
    <n v="0.50900000000000001"/>
    <n v="0.35714285714285715"/>
    <n v="0.19900000000000001"/>
    <n v="18.473684210526315"/>
    <n v="0.16200000000000001"/>
    <n v="0.25"/>
  </r>
  <r>
    <x v="1"/>
    <d v="2017-07-06T00:00:00"/>
    <x v="12"/>
    <x v="12"/>
    <x v="1"/>
    <x v="0"/>
    <n v="33"/>
    <n v="25938"/>
    <n v="7"/>
    <n v="29"/>
    <n v="20"/>
    <n v="13"/>
    <n v="4"/>
    <n v="1992"/>
    <n v="678"/>
    <n v="786"/>
    <n v="783"/>
    <n v="8.1000000000000003E-2"/>
    <n v="12.121212121212121"/>
    <n v="149.64459408903852"/>
    <n v="250"/>
    <n v="0.87878787878787878"/>
    <n v="0.68965517241379315"/>
    <n v="0.65"/>
    <n v="0.50900000000000001"/>
    <n v="0.39393939393939392"/>
    <n v="0.19900000000000001"/>
    <n v="19.350000000000001"/>
    <n v="0.16200000000000001"/>
    <n v="0.21212121212121213"/>
  </r>
  <r>
    <x v="1"/>
    <d v="2017-07-06T00:00:00"/>
    <x v="13"/>
    <x v="13"/>
    <x v="1"/>
    <x v="0"/>
    <n v="28"/>
    <n v="24024"/>
    <n v="6"/>
    <n v="26"/>
    <n v="16"/>
    <n v="12"/>
    <n v="3"/>
    <n v="1939"/>
    <n v="662"/>
    <n v="858"/>
    <n v="783"/>
    <n v="8.1000000000000003E-2"/>
    <n v="10.714285714285714"/>
    <n v="132.27513227513225"/>
    <n v="250"/>
    <n v="0.9285714285714286"/>
    <n v="0.61538461538461542"/>
    <n v="0.75"/>
    <n v="0.50900000000000001"/>
    <n v="0.42857142857142855"/>
    <n v="0.19900000000000001"/>
    <n v="15.25"/>
    <n v="0.16200000000000001"/>
    <n v="0.21428571428571427"/>
  </r>
  <r>
    <x v="1"/>
    <d v="2017-07-06T00:00:00"/>
    <x v="14"/>
    <x v="14"/>
    <x v="1"/>
    <x v="0"/>
    <n v="32"/>
    <n v="25079"/>
    <n v="8"/>
    <n v="28"/>
    <n v="20"/>
    <n v="15"/>
    <n v="4"/>
    <n v="2000"/>
    <n v="682"/>
    <n v="783.71875"/>
    <n v="783"/>
    <n v="8.1000000000000003E-2"/>
    <n v="12.5"/>
    <n v="154.32098765432099"/>
    <n v="250"/>
    <n v="0.875"/>
    <n v="0.7142857142857143"/>
    <n v="0.75"/>
    <n v="0.50900000000000001"/>
    <n v="0.46875"/>
    <n v="0.19900000000000001"/>
    <n v="19.25"/>
    <n v="0.16200000000000001"/>
    <n v="0.25"/>
  </r>
  <r>
    <x v="1"/>
    <d v="2017-07-06T00:00:00"/>
    <x v="15"/>
    <x v="15"/>
    <x v="1"/>
    <x v="0"/>
    <n v="28"/>
    <n v="25167"/>
    <n v="8"/>
    <n v="24"/>
    <n v="14"/>
    <n v="9"/>
    <n v="3"/>
    <n v="1858"/>
    <n v="671"/>
    <n v="898.82142857142856"/>
    <n v="783"/>
    <n v="8.1000000000000003E-2"/>
    <n v="10.714285714285714"/>
    <n v="132.27513227513225"/>
    <n v="250"/>
    <n v="0.8571428571428571"/>
    <n v="0.58333333333333337"/>
    <n v="0.6428571428571429"/>
    <n v="0.50900000000000001"/>
    <n v="0.32142857142857145"/>
    <n v="0.19900000000000001"/>
    <n v="13.357142857142858"/>
    <n v="0.16200000000000001"/>
    <n v="0.2857142857142857"/>
  </r>
  <r>
    <x v="1"/>
    <d v="2017-07-07T00:00:00"/>
    <x v="0"/>
    <x v="0"/>
    <x v="0"/>
    <x v="0"/>
    <n v="39"/>
    <n v="24484"/>
    <n v="5"/>
    <n v="39"/>
    <n v="34"/>
    <n v="24"/>
    <n v="1"/>
    <n v="2149"/>
    <n v="601"/>
    <n v="627.79487179487182"/>
    <n v="783"/>
    <n v="8.1000000000000003E-2"/>
    <n v="2.5641025641025639"/>
    <n v="31.655587211142763"/>
    <n v="0"/>
    <n v="1"/>
    <n v="0.87179487179487181"/>
    <n v="0.70588235294117652"/>
    <n v="0.50900000000000001"/>
    <n v="0.61538461538461542"/>
    <n v="0.19900000000000001"/>
    <n v="33.294117647058826"/>
    <n v="0.16200000000000001"/>
    <n v="0.12820512820512819"/>
  </r>
  <r>
    <x v="1"/>
    <d v="2017-07-07T00:00:00"/>
    <x v="1"/>
    <x v="1"/>
    <x v="0"/>
    <x v="0"/>
    <n v="34"/>
    <n v="24992"/>
    <n v="5"/>
    <n v="31"/>
    <n v="22"/>
    <n v="19"/>
    <n v="1"/>
    <n v="2347"/>
    <n v="761"/>
    <n v="735.05882352941171"/>
    <n v="783"/>
    <n v="8.1000000000000003E-2"/>
    <n v="2.9411764705882351"/>
    <n v="36.31082062454611"/>
    <n v="0"/>
    <n v="0.91176470588235292"/>
    <n v="0.70967741935483875"/>
    <n v="0.86363636363636365"/>
    <n v="0.50900000000000001"/>
    <n v="0.55882352941176472"/>
    <n v="0.19900000000000001"/>
    <n v="21.136363636363637"/>
    <n v="0.16200000000000001"/>
    <n v="0.14705882352941177"/>
  </r>
  <r>
    <x v="1"/>
    <d v="2017-07-07T00:00:00"/>
    <x v="2"/>
    <x v="2"/>
    <x v="0"/>
    <x v="0"/>
    <n v="32"/>
    <n v="24123"/>
    <n v="5"/>
    <n v="31"/>
    <n v="22"/>
    <n v="17"/>
    <n v="1"/>
    <n v="2319"/>
    <n v="735"/>
    <n v="753.84375"/>
    <n v="783"/>
    <n v="8.1000000000000003E-2"/>
    <n v="3.125"/>
    <n v="38.580246913580247"/>
    <n v="0"/>
    <n v="0.96875"/>
    <n v="0.70967741935483875"/>
    <n v="0.77272727272727271"/>
    <n v="0.50900000000000001"/>
    <n v="0.53125"/>
    <n v="0.19900000000000001"/>
    <n v="21.227272727272727"/>
    <n v="0.16200000000000001"/>
    <n v="0.15625"/>
  </r>
  <r>
    <x v="1"/>
    <d v="2017-07-07T00:00:00"/>
    <x v="3"/>
    <x v="3"/>
    <x v="0"/>
    <x v="0"/>
    <n v="33"/>
    <n v="24521"/>
    <n v="6"/>
    <n v="32"/>
    <n v="28"/>
    <n v="24"/>
    <n v="2"/>
    <n v="2282"/>
    <n v="762"/>
    <n v="743.06060606060601"/>
    <n v="783"/>
    <n v="8.1000000000000003E-2"/>
    <n v="6.0606060606060606"/>
    <n v="74.82229704451926"/>
    <n v="0"/>
    <n v="0.96969696969696972"/>
    <n v="0.875"/>
    <n v="0.8571428571428571"/>
    <n v="0.50900000000000001"/>
    <n v="0.72727272727272729"/>
    <n v="0.19900000000000001"/>
    <n v="27.142857142857142"/>
    <n v="0.16200000000000001"/>
    <n v="0.18181818181818182"/>
  </r>
  <r>
    <x v="1"/>
    <d v="2017-07-07T00:00:00"/>
    <x v="4"/>
    <x v="4"/>
    <x v="0"/>
    <x v="0"/>
    <n v="37"/>
    <n v="25849"/>
    <n v="5"/>
    <n v="36"/>
    <n v="27"/>
    <n v="22"/>
    <n v="1"/>
    <n v="2288"/>
    <n v="796"/>
    <n v="698.62162162162167"/>
    <n v="783"/>
    <n v="8.1000000000000003E-2"/>
    <n v="2.7027027027027026"/>
    <n v="33.366700033366698"/>
    <n v="0"/>
    <n v="0.97297297297297303"/>
    <n v="0.75"/>
    <n v="0.81481481481481477"/>
    <n v="0.50900000000000001"/>
    <n v="0.59459459459459463"/>
    <n v="0.19900000000000001"/>
    <n v="26.185185185185187"/>
    <n v="0.16200000000000001"/>
    <n v="0.13513513513513514"/>
  </r>
  <r>
    <x v="1"/>
    <d v="2017-07-07T00:00:00"/>
    <x v="5"/>
    <x v="5"/>
    <x v="0"/>
    <x v="0"/>
    <n v="37"/>
    <n v="25522"/>
    <n v="4"/>
    <n v="34"/>
    <n v="24"/>
    <n v="19"/>
    <n v="1"/>
    <n v="2312"/>
    <n v="780"/>
    <n v="689.78378378378375"/>
    <n v="783"/>
    <n v="8.1000000000000003E-2"/>
    <n v="2.7027027027027026"/>
    <n v="33.366700033366698"/>
    <n v="0"/>
    <n v="0.91891891891891897"/>
    <n v="0.70588235294117652"/>
    <n v="0.79166666666666663"/>
    <n v="0.50900000000000001"/>
    <n v="0.51351351351351349"/>
    <n v="0.19900000000000001"/>
    <n v="23.208333333333332"/>
    <n v="0.16200000000000001"/>
    <n v="0.10810810810810811"/>
  </r>
  <r>
    <x v="1"/>
    <d v="2017-07-07T00:00:00"/>
    <x v="6"/>
    <x v="6"/>
    <x v="0"/>
    <x v="0"/>
    <n v="39"/>
    <n v="25161"/>
    <n v="8"/>
    <n v="38"/>
    <n v="29"/>
    <n v="21"/>
    <n v="2"/>
    <n v="2402"/>
    <n v="811"/>
    <n v="645.15384615384619"/>
    <n v="783"/>
    <n v="8.1000000000000003E-2"/>
    <n v="5.1282051282051277"/>
    <n v="63.311174422285525"/>
    <n v="0"/>
    <n v="0.97435897435897434"/>
    <n v="0.76315789473684215"/>
    <n v="0.72413793103448276"/>
    <n v="0.50900000000000001"/>
    <n v="0.53846153846153844"/>
    <n v="0.19900000000000001"/>
    <n v="28.275862068965516"/>
    <n v="0.16200000000000001"/>
    <n v="0.20512820512820512"/>
  </r>
  <r>
    <x v="1"/>
    <d v="2017-07-07T00:00:00"/>
    <x v="16"/>
    <x v="16"/>
    <x v="2"/>
    <x v="0"/>
    <n v="35"/>
    <n v="25778"/>
    <n v="8"/>
    <n v="33"/>
    <n v="25"/>
    <n v="15"/>
    <n v="2"/>
    <n v="2093"/>
    <n v="666"/>
    <n v="736.51428571428573"/>
    <n v="783"/>
    <n v="8.1000000000000003E-2"/>
    <n v="5.7142857142857144"/>
    <n v="70.546737213403873"/>
    <n v="0"/>
    <n v="0.94285714285714284"/>
    <n v="0.75757575757575757"/>
    <n v="0.6"/>
    <n v="0.50900000000000001"/>
    <n v="0.42857142857142855"/>
    <n v="0.19900000000000001"/>
    <n v="24.4"/>
    <n v="0.16200000000000001"/>
    <n v="0.22857142857142856"/>
  </r>
  <r>
    <x v="1"/>
    <d v="2017-07-07T00:00:00"/>
    <x v="17"/>
    <x v="17"/>
    <x v="2"/>
    <x v="0"/>
    <n v="34"/>
    <n v="24114"/>
    <n v="7"/>
    <n v="32"/>
    <n v="27"/>
    <n v="16"/>
    <n v="2"/>
    <n v="2135"/>
    <n v="708"/>
    <n v="709.23529411764707"/>
    <n v="783"/>
    <n v="8.1000000000000003E-2"/>
    <n v="5.8823529411764701"/>
    <n v="72.621641249092221"/>
    <n v="0"/>
    <n v="0.94117647058823528"/>
    <n v="0.84375"/>
    <n v="0.59259259259259256"/>
    <n v="0.50900000000000001"/>
    <n v="0.47058823529411764"/>
    <n v="0.19900000000000001"/>
    <n v="26.407407407407408"/>
    <n v="0.16200000000000001"/>
    <n v="0.20588235294117646"/>
  </r>
  <r>
    <x v="1"/>
    <d v="2017-07-07T00:00:00"/>
    <x v="18"/>
    <x v="18"/>
    <x v="2"/>
    <x v="0"/>
    <n v="32"/>
    <n v="24103"/>
    <n v="6"/>
    <n v="27"/>
    <n v="21"/>
    <n v="16"/>
    <n v="2"/>
    <n v="2135"/>
    <n v="724"/>
    <n v="753.21875"/>
    <n v="783"/>
    <n v="8.1000000000000003E-2"/>
    <n v="6.25"/>
    <n v="77.160493827160494"/>
    <n v="0"/>
    <n v="0.84375"/>
    <n v="0.77777777777777779"/>
    <n v="0.76190476190476186"/>
    <n v="0.50900000000000001"/>
    <n v="0.5"/>
    <n v="0.19900000000000001"/>
    <n v="20.238095238095237"/>
    <n v="0.16200000000000001"/>
    <n v="0.1875"/>
  </r>
  <r>
    <x v="1"/>
    <d v="2017-07-07T00:00:00"/>
    <x v="19"/>
    <x v="19"/>
    <x v="2"/>
    <x v="0"/>
    <n v="30"/>
    <n v="25959"/>
    <n v="5"/>
    <n v="28"/>
    <n v="24"/>
    <n v="15"/>
    <n v="2"/>
    <n v="2065"/>
    <n v="651"/>
    <n v="865.3"/>
    <n v="783"/>
    <n v="8.1000000000000003E-2"/>
    <n v="6.666666666666667"/>
    <n v="82.304526748971199"/>
    <n v="0"/>
    <n v="0.93333333333333335"/>
    <n v="0.8571428571428571"/>
    <n v="0.625"/>
    <n v="0.50900000000000001"/>
    <n v="0.5"/>
    <n v="0.19900000000000001"/>
    <n v="23.375"/>
    <n v="0.16200000000000001"/>
    <n v="0.16666666666666666"/>
  </r>
  <r>
    <x v="1"/>
    <d v="2017-07-07T00:00:00"/>
    <x v="20"/>
    <x v="20"/>
    <x v="2"/>
    <x v="0"/>
    <n v="32"/>
    <n v="24680"/>
    <n v="7"/>
    <n v="28"/>
    <n v="19"/>
    <n v="15"/>
    <n v="2"/>
    <n v="1978"/>
    <n v="656"/>
    <n v="771.25"/>
    <n v="783"/>
    <n v="8.1000000000000003E-2"/>
    <n v="6.25"/>
    <n v="77.160493827160494"/>
    <n v="0"/>
    <n v="0.875"/>
    <n v="0.6785714285714286"/>
    <n v="0.78947368421052633"/>
    <n v="0.50900000000000001"/>
    <n v="0.46875"/>
    <n v="0.19900000000000001"/>
    <n v="18.210526315789473"/>
    <n v="0.16200000000000001"/>
    <n v="0.21875"/>
  </r>
  <r>
    <x v="1"/>
    <d v="2017-07-07T00:00:00"/>
    <x v="21"/>
    <x v="21"/>
    <x v="2"/>
    <x v="0"/>
    <n v="33"/>
    <n v="24218"/>
    <n v="7"/>
    <n v="33"/>
    <n v="23"/>
    <n v="16"/>
    <n v="2"/>
    <n v="1999"/>
    <n v="674"/>
    <n v="733.87878787878788"/>
    <n v="783"/>
    <n v="8.1000000000000003E-2"/>
    <n v="6.0606060606060606"/>
    <n v="74.82229704451926"/>
    <n v="0"/>
    <n v="1"/>
    <n v="0.69696969696969702"/>
    <n v="0.69565217391304346"/>
    <n v="0.50900000000000001"/>
    <n v="0.48484848484848486"/>
    <n v="0.19900000000000001"/>
    <n v="22.304347826086957"/>
    <n v="0.16200000000000001"/>
    <n v="0.21212121212121213"/>
  </r>
  <r>
    <x v="1"/>
    <d v="2017-07-08T00:00:00"/>
    <x v="16"/>
    <x v="16"/>
    <x v="2"/>
    <x v="0"/>
    <n v="35"/>
    <n v="24589"/>
    <n v="8"/>
    <n v="34"/>
    <n v="27"/>
    <n v="18"/>
    <n v="2"/>
    <n v="2093"/>
    <n v="666"/>
    <n v="702.54285714285709"/>
    <n v="783"/>
    <n v="8.1000000000000003E-2"/>
    <n v="5.7142857142857144"/>
    <n v="70.546737213403873"/>
    <n v="0"/>
    <n v="0.97142857142857142"/>
    <n v="0.79411764705882348"/>
    <n v="0.66666666666666663"/>
    <n v="0.50900000000000001"/>
    <n v="0.51428571428571423"/>
    <n v="0.19900000000000001"/>
    <n v="26.333333333333332"/>
    <n v="0.16200000000000001"/>
    <n v="0.22857142857142856"/>
  </r>
  <r>
    <x v="1"/>
    <d v="2017-07-08T00:00:00"/>
    <x v="17"/>
    <x v="17"/>
    <x v="2"/>
    <x v="0"/>
    <n v="34"/>
    <n v="24946"/>
    <n v="8"/>
    <n v="31"/>
    <n v="23"/>
    <n v="17"/>
    <n v="2"/>
    <n v="2135"/>
    <n v="708"/>
    <n v="733.70588235294122"/>
    <n v="783"/>
    <n v="8.1000000000000003E-2"/>
    <n v="5.8823529411764701"/>
    <n v="72.621641249092221"/>
    <n v="0"/>
    <n v="0.91176470588235292"/>
    <n v="0.74193548387096775"/>
    <n v="0.73913043478260865"/>
    <n v="0.50900000000000001"/>
    <n v="0.5"/>
    <n v="0.19900000000000001"/>
    <n v="22.260869565217391"/>
    <n v="0.16200000000000001"/>
    <n v="0.23529411764705882"/>
  </r>
  <r>
    <x v="1"/>
    <d v="2017-07-08T00:00:00"/>
    <x v="18"/>
    <x v="18"/>
    <x v="2"/>
    <x v="0"/>
    <n v="30"/>
    <n v="24794"/>
    <n v="5"/>
    <n v="30"/>
    <n v="25"/>
    <n v="19"/>
    <n v="2"/>
    <n v="2135"/>
    <n v="724"/>
    <n v="826.4666666666667"/>
    <n v="783"/>
    <n v="8.1000000000000003E-2"/>
    <n v="6.666666666666667"/>
    <n v="82.304526748971199"/>
    <n v="0"/>
    <n v="1"/>
    <n v="0.83333333333333337"/>
    <n v="0.76"/>
    <n v="0.50900000000000001"/>
    <n v="0.6333333333333333"/>
    <n v="0.19900000000000001"/>
    <n v="24.24"/>
    <n v="0.16200000000000001"/>
    <n v="0.16666666666666666"/>
  </r>
  <r>
    <x v="1"/>
    <d v="2017-07-08T00:00:00"/>
    <x v="19"/>
    <x v="19"/>
    <x v="2"/>
    <x v="0"/>
    <n v="30"/>
    <n v="24459"/>
    <n v="6"/>
    <n v="27"/>
    <n v="20"/>
    <n v="14"/>
    <n v="2"/>
    <n v="2065"/>
    <n v="651"/>
    <n v="815.3"/>
    <n v="783"/>
    <n v="8.1000000000000003E-2"/>
    <n v="6.666666666666667"/>
    <n v="82.304526748971199"/>
    <n v="0"/>
    <n v="0.9"/>
    <n v="0.7407407407407407"/>
    <n v="0.7"/>
    <n v="0.50900000000000001"/>
    <n v="0.46666666666666667"/>
    <n v="0.19900000000000001"/>
    <n v="19.3"/>
    <n v="0.16200000000000001"/>
    <n v="0.2"/>
  </r>
  <r>
    <x v="1"/>
    <d v="2017-07-08T00:00:00"/>
    <x v="20"/>
    <x v="20"/>
    <x v="2"/>
    <x v="0"/>
    <n v="30"/>
    <n v="25002"/>
    <n v="6"/>
    <n v="27"/>
    <n v="20"/>
    <n v="16"/>
    <n v="2"/>
    <n v="1978"/>
    <n v="656"/>
    <n v="833.4"/>
    <n v="783"/>
    <n v="8.1000000000000003E-2"/>
    <n v="6.666666666666667"/>
    <n v="82.304526748971199"/>
    <n v="0"/>
    <n v="0.9"/>
    <n v="0.7407407407407407"/>
    <n v="0.8"/>
    <n v="0.50900000000000001"/>
    <n v="0.53333333333333333"/>
    <n v="0.19900000000000001"/>
    <n v="19.2"/>
    <n v="0.16200000000000001"/>
    <n v="0.2"/>
  </r>
  <r>
    <x v="1"/>
    <d v="2017-07-08T00:00:00"/>
    <x v="21"/>
    <x v="21"/>
    <x v="2"/>
    <x v="0"/>
    <n v="34"/>
    <n v="24512"/>
    <n v="7"/>
    <n v="32"/>
    <n v="22"/>
    <n v="14"/>
    <n v="2"/>
    <n v="1999"/>
    <n v="674"/>
    <n v="720.94117647058829"/>
    <n v="783"/>
    <n v="8.1000000000000003E-2"/>
    <n v="5.8823529411764701"/>
    <n v="72.621641249092221"/>
    <n v="0"/>
    <n v="0.94117647058823528"/>
    <n v="0.6875"/>
    <n v="0.63636363636363635"/>
    <n v="0.50900000000000001"/>
    <n v="0.41176470588235292"/>
    <n v="0.19900000000000001"/>
    <n v="21.363636363636363"/>
    <n v="0.16200000000000001"/>
    <n v="0.20588235294117646"/>
  </r>
  <r>
    <x v="1"/>
    <d v="2017-07-08T00:00:00"/>
    <x v="8"/>
    <x v="8"/>
    <x v="1"/>
    <x v="0"/>
    <n v="31"/>
    <n v="24121"/>
    <n v="9"/>
    <n v="29"/>
    <n v="18"/>
    <n v="12"/>
    <n v="3"/>
    <n v="1764"/>
    <n v="524"/>
    <n v="778.09677419354841"/>
    <n v="783"/>
    <n v="8.1000000000000003E-2"/>
    <n v="9.67741935483871"/>
    <n v="119.47431302270012"/>
    <n v="150"/>
    <n v="0.93548387096774188"/>
    <n v="0.62068965517241381"/>
    <n v="0.66666666666666663"/>
    <n v="0.50900000000000001"/>
    <n v="0.38709677419354838"/>
    <n v="0.19900000000000001"/>
    <n v="17.333333333333332"/>
    <n v="0.16200000000000001"/>
    <n v="0.29032258064516131"/>
  </r>
  <r>
    <x v="1"/>
    <d v="2017-07-08T00:00:00"/>
    <x v="9"/>
    <x v="9"/>
    <x v="1"/>
    <x v="0"/>
    <n v="29"/>
    <n v="25970"/>
    <n v="8"/>
    <n v="27"/>
    <n v="21"/>
    <n v="14"/>
    <n v="3"/>
    <n v="1918"/>
    <n v="606"/>
    <n v="895.51724137931035"/>
    <n v="783"/>
    <n v="8.1000000000000003E-2"/>
    <n v="10.344827586206897"/>
    <n v="127.71392081736909"/>
    <n v="250"/>
    <n v="0.93103448275862066"/>
    <n v="0.77777777777777779"/>
    <n v="0.66666666666666663"/>
    <n v="0.50900000000000001"/>
    <n v="0.48275862068965519"/>
    <n v="0.19900000000000001"/>
    <n v="20.333333333333332"/>
    <n v="0.16200000000000001"/>
    <n v="0.27586206896551724"/>
  </r>
  <r>
    <x v="1"/>
    <d v="2017-07-08T00:00:00"/>
    <x v="10"/>
    <x v="10"/>
    <x v="1"/>
    <x v="0"/>
    <n v="32"/>
    <n v="25123"/>
    <n v="9"/>
    <n v="28"/>
    <n v="18"/>
    <n v="13"/>
    <n v="4"/>
    <n v="1913"/>
    <n v="618"/>
    <n v="785.09375"/>
    <n v="783"/>
    <n v="8.1000000000000003E-2"/>
    <n v="12.5"/>
    <n v="154.32098765432099"/>
    <n v="250"/>
    <n v="0.875"/>
    <n v="0.6428571428571429"/>
    <n v="0.72222222222222221"/>
    <n v="0.50900000000000001"/>
    <n v="0.40625"/>
    <n v="0.19900000000000001"/>
    <n v="17.277777777777779"/>
    <n v="0.16200000000000001"/>
    <n v="0.28125"/>
  </r>
  <r>
    <x v="1"/>
    <d v="2017-07-08T00:00:00"/>
    <x v="11"/>
    <x v="11"/>
    <x v="1"/>
    <x v="0"/>
    <n v="32"/>
    <n v="25176"/>
    <n v="10"/>
    <n v="28"/>
    <n v="18"/>
    <n v="11"/>
    <n v="3"/>
    <n v="1894"/>
    <n v="610"/>
    <n v="786.75"/>
    <n v="783"/>
    <n v="8.1000000000000003E-2"/>
    <n v="9.375"/>
    <n v="115.74074074074073"/>
    <n v="150"/>
    <n v="0.875"/>
    <n v="0.6428571428571429"/>
    <n v="0.61111111111111116"/>
    <n v="0.50900000000000001"/>
    <n v="0.34375"/>
    <n v="0.19900000000000001"/>
    <n v="17.388888888888889"/>
    <n v="0.16200000000000001"/>
    <n v="0.3125"/>
  </r>
  <r>
    <x v="1"/>
    <d v="2017-07-08T00:00:00"/>
    <x v="12"/>
    <x v="12"/>
    <x v="1"/>
    <x v="0"/>
    <n v="28"/>
    <n v="24264"/>
    <n v="8"/>
    <n v="24"/>
    <n v="15"/>
    <n v="11"/>
    <n v="3"/>
    <n v="1992"/>
    <n v="678"/>
    <n v="866.57142857142856"/>
    <n v="783"/>
    <n v="8.1000000000000003E-2"/>
    <n v="10.714285714285714"/>
    <n v="132.27513227513225"/>
    <n v="250"/>
    <n v="0.8571428571428571"/>
    <n v="0.625"/>
    <n v="0.73333333333333328"/>
    <n v="0.50900000000000001"/>
    <n v="0.39285714285714285"/>
    <n v="0.19900000000000001"/>
    <n v="14.266666666666667"/>
    <n v="0.16200000000000001"/>
    <n v="0.2857142857142857"/>
  </r>
  <r>
    <x v="1"/>
    <d v="2017-07-08T00:00:00"/>
    <x v="13"/>
    <x v="13"/>
    <x v="1"/>
    <x v="0"/>
    <n v="28"/>
    <n v="25702"/>
    <n v="6"/>
    <n v="24"/>
    <n v="16"/>
    <n v="10"/>
    <n v="3"/>
    <n v="1939"/>
    <n v="662"/>
    <n v="917.92857142857144"/>
    <n v="783"/>
    <n v="8.1000000000000003E-2"/>
    <n v="10.714285714285714"/>
    <n v="132.27513227513225"/>
    <n v="250"/>
    <n v="0.8571428571428571"/>
    <n v="0.66666666666666663"/>
    <n v="0.625"/>
    <n v="0.50900000000000001"/>
    <n v="0.35714285714285715"/>
    <n v="0.19900000000000001"/>
    <n v="15.375"/>
    <n v="0.16200000000000001"/>
    <n v="0.21428571428571427"/>
  </r>
  <r>
    <x v="1"/>
    <d v="2017-07-08T00:00:00"/>
    <x v="14"/>
    <x v="14"/>
    <x v="1"/>
    <x v="0"/>
    <n v="30"/>
    <n v="25831"/>
    <n v="7"/>
    <n v="26"/>
    <n v="21"/>
    <n v="12"/>
    <n v="3"/>
    <n v="2000"/>
    <n v="682"/>
    <n v="861.0333333333333"/>
    <n v="783"/>
    <n v="8.1000000000000003E-2"/>
    <n v="10"/>
    <n v="123.45679012345678"/>
    <n v="250"/>
    <n v="0.8666666666666667"/>
    <n v="0.80769230769230771"/>
    <n v="0.5714285714285714"/>
    <n v="0.50900000000000001"/>
    <n v="0.4"/>
    <n v="0.19900000000000001"/>
    <n v="20.428571428571427"/>
    <n v="0.16200000000000001"/>
    <n v="0.23333333333333334"/>
  </r>
  <r>
    <x v="1"/>
    <d v="2017-07-08T00:00:00"/>
    <x v="15"/>
    <x v="15"/>
    <x v="1"/>
    <x v="0"/>
    <n v="30"/>
    <n v="25850"/>
    <n v="9"/>
    <n v="27"/>
    <n v="21"/>
    <n v="14"/>
    <n v="4"/>
    <n v="1858"/>
    <n v="671"/>
    <n v="861.66666666666663"/>
    <n v="783"/>
    <n v="8.1000000000000003E-2"/>
    <n v="13.333333333333334"/>
    <n v="164.6090534979424"/>
    <n v="250"/>
    <n v="0.9"/>
    <n v="0.77777777777777779"/>
    <n v="0.66666666666666663"/>
    <n v="0.50900000000000001"/>
    <n v="0.46666666666666667"/>
    <n v="0.19900000000000001"/>
    <n v="20.333333333333332"/>
    <n v="0.16200000000000001"/>
    <n v="0.3"/>
  </r>
  <r>
    <x v="1"/>
    <d v="2017-07-09T00:00:00"/>
    <x v="0"/>
    <x v="0"/>
    <x v="0"/>
    <x v="0"/>
    <n v="38"/>
    <n v="24179"/>
    <n v="8"/>
    <n v="37"/>
    <n v="32"/>
    <n v="22"/>
    <n v="2"/>
    <n v="2149"/>
    <n v="601"/>
    <n v="636.28947368421052"/>
    <n v="783"/>
    <n v="8.1000000000000003E-2"/>
    <n v="5.2631578947368416"/>
    <n v="64.977257959714095"/>
    <n v="0"/>
    <n v="0.97368421052631582"/>
    <n v="0.86486486486486491"/>
    <n v="0.6875"/>
    <n v="0.50900000000000001"/>
    <n v="0.57894736842105265"/>
    <n v="0.19900000000000001"/>
    <n v="31.3125"/>
    <n v="0.16200000000000001"/>
    <n v="0.21052631578947367"/>
  </r>
  <r>
    <x v="1"/>
    <d v="2017-07-09T00:00:00"/>
    <x v="1"/>
    <x v="1"/>
    <x v="0"/>
    <x v="0"/>
    <n v="34"/>
    <n v="25978"/>
    <n v="6"/>
    <n v="33"/>
    <n v="24"/>
    <n v="21"/>
    <n v="1"/>
    <n v="2347"/>
    <n v="761"/>
    <n v="764.05882352941171"/>
    <n v="783"/>
    <n v="8.1000000000000003E-2"/>
    <n v="2.9411764705882351"/>
    <n v="36.31082062454611"/>
    <n v="0"/>
    <n v="0.97058823529411764"/>
    <n v="0.72727272727272729"/>
    <n v="0.875"/>
    <n v="0.50900000000000001"/>
    <n v="0.61764705882352944"/>
    <n v="0.19900000000000001"/>
    <n v="23.125"/>
    <n v="0.16200000000000001"/>
    <n v="0.17647058823529413"/>
  </r>
  <r>
    <x v="1"/>
    <d v="2017-07-09T00:00:00"/>
    <x v="2"/>
    <x v="2"/>
    <x v="0"/>
    <x v="0"/>
    <n v="34"/>
    <n v="25520"/>
    <n v="4"/>
    <n v="31"/>
    <n v="22"/>
    <n v="17"/>
    <n v="2"/>
    <n v="2319"/>
    <n v="735"/>
    <n v="750.58823529411768"/>
    <n v="783"/>
    <n v="8.1000000000000003E-2"/>
    <n v="5.8823529411764701"/>
    <n v="72.621641249092221"/>
    <n v="0"/>
    <n v="0.91176470588235292"/>
    <n v="0.70967741935483875"/>
    <n v="0.77272727272727271"/>
    <n v="0.50900000000000001"/>
    <n v="0.5"/>
    <n v="0.19900000000000001"/>
    <n v="21.227272727272727"/>
    <n v="0.16200000000000001"/>
    <n v="0.11764705882352941"/>
  </r>
  <r>
    <x v="1"/>
    <d v="2017-07-09T00:00:00"/>
    <x v="3"/>
    <x v="3"/>
    <x v="0"/>
    <x v="0"/>
    <n v="32"/>
    <n v="24714"/>
    <n v="4"/>
    <n v="32"/>
    <n v="25"/>
    <n v="20"/>
    <n v="1"/>
    <n v="2282"/>
    <n v="762"/>
    <n v="772.3125"/>
    <n v="783"/>
    <n v="8.1000000000000003E-2"/>
    <n v="3.125"/>
    <n v="38.580246913580247"/>
    <n v="0"/>
    <n v="1"/>
    <n v="0.78125"/>
    <n v="0.8"/>
    <n v="0.50900000000000001"/>
    <n v="0.625"/>
    <n v="0.19900000000000001"/>
    <n v="24.2"/>
    <n v="0.16200000000000001"/>
    <n v="0.125"/>
  </r>
  <r>
    <x v="1"/>
    <d v="2017-07-09T00:00:00"/>
    <x v="4"/>
    <x v="4"/>
    <x v="0"/>
    <x v="0"/>
    <n v="32"/>
    <n v="24436"/>
    <n v="4"/>
    <n v="32"/>
    <n v="23"/>
    <n v="18"/>
    <n v="1"/>
    <n v="2288"/>
    <n v="796"/>
    <n v="763.625"/>
    <n v="783"/>
    <n v="8.1000000000000003E-2"/>
    <n v="3.125"/>
    <n v="38.580246913580247"/>
    <n v="0"/>
    <n v="1"/>
    <n v="0.71875"/>
    <n v="0.78260869565217395"/>
    <n v="0.50900000000000001"/>
    <n v="0.5625"/>
    <n v="0.19900000000000001"/>
    <n v="22.217391304347824"/>
    <n v="0.16200000000000001"/>
    <n v="0.125"/>
  </r>
  <r>
    <x v="1"/>
    <d v="2017-07-09T00:00:00"/>
    <x v="5"/>
    <x v="5"/>
    <x v="0"/>
    <x v="0"/>
    <n v="32"/>
    <n v="24888"/>
    <n v="4"/>
    <n v="32"/>
    <n v="26"/>
    <n v="22"/>
    <n v="2"/>
    <n v="2312"/>
    <n v="780"/>
    <n v="777.75"/>
    <n v="783"/>
    <n v="8.1000000000000003E-2"/>
    <n v="6.25"/>
    <n v="77.160493827160494"/>
    <n v="0"/>
    <n v="1"/>
    <n v="0.8125"/>
    <n v="0.84615384615384615"/>
    <n v="0.50900000000000001"/>
    <n v="0.6875"/>
    <n v="0.19900000000000001"/>
    <n v="25.153846153846153"/>
    <n v="0.16200000000000001"/>
    <n v="0.125"/>
  </r>
  <r>
    <x v="1"/>
    <d v="2017-07-09T00:00:00"/>
    <x v="6"/>
    <x v="6"/>
    <x v="0"/>
    <x v="0"/>
    <n v="33"/>
    <n v="24349"/>
    <n v="6"/>
    <n v="32"/>
    <n v="26"/>
    <n v="20"/>
    <n v="1"/>
    <n v="2402"/>
    <n v="811"/>
    <n v="737.84848484848487"/>
    <n v="783"/>
    <n v="8.1000000000000003E-2"/>
    <n v="3.0303030303030303"/>
    <n v="37.41114852225963"/>
    <n v="0"/>
    <n v="0.96969696969696972"/>
    <n v="0.8125"/>
    <n v="0.76923076923076927"/>
    <n v="0.50900000000000001"/>
    <n v="0.60606060606060608"/>
    <n v="0.19900000000000001"/>
    <n v="25.23076923076923"/>
    <n v="0.16200000000000001"/>
    <n v="0.18181818181818182"/>
  </r>
  <r>
    <x v="1"/>
    <d v="2017-07-09T00:00:00"/>
    <x v="7"/>
    <x v="7"/>
    <x v="0"/>
    <x v="0"/>
    <n v="34"/>
    <n v="24037"/>
    <n v="4"/>
    <n v="32"/>
    <n v="22"/>
    <n v="19"/>
    <n v="1"/>
    <n v="2134"/>
    <n v="650"/>
    <n v="706.97058823529414"/>
    <n v="783"/>
    <n v="8.1000000000000003E-2"/>
    <n v="2.9411764705882351"/>
    <n v="36.31082062454611"/>
    <n v="0"/>
    <n v="0.94117647058823528"/>
    <n v="0.6875"/>
    <n v="0.86363636363636365"/>
    <n v="0.50900000000000001"/>
    <n v="0.55882352941176472"/>
    <n v="0.19900000000000001"/>
    <n v="21.136363636363637"/>
    <n v="0.16200000000000001"/>
    <n v="0.11764705882352941"/>
  </r>
  <r>
    <x v="1"/>
    <d v="2017-07-10T00:00:00"/>
    <x v="0"/>
    <x v="0"/>
    <x v="0"/>
    <x v="0"/>
    <n v="39"/>
    <n v="24270"/>
    <n v="8"/>
    <n v="38"/>
    <n v="33"/>
    <n v="25"/>
    <n v="1"/>
    <n v="2149"/>
    <n v="601"/>
    <n v="622.30769230769226"/>
    <n v="783"/>
    <n v="8.1000000000000003E-2"/>
    <n v="2.5641025641025639"/>
    <n v="31.655587211142763"/>
    <n v="0"/>
    <n v="0.97435897435897434"/>
    <n v="0.86842105263157898"/>
    <n v="0.75757575757575757"/>
    <n v="0.50900000000000001"/>
    <n v="0.64102564102564108"/>
    <n v="0.19900000000000001"/>
    <n v="32.242424242424242"/>
    <n v="0.16200000000000001"/>
    <n v="0.20512820512820512"/>
  </r>
  <r>
    <x v="1"/>
    <d v="2017-07-10T00:00:00"/>
    <x v="1"/>
    <x v="1"/>
    <x v="0"/>
    <x v="0"/>
    <n v="40"/>
    <n v="25955"/>
    <n v="6"/>
    <n v="37"/>
    <n v="28"/>
    <n v="25"/>
    <n v="1"/>
    <n v="2347"/>
    <n v="761"/>
    <n v="648.875"/>
    <n v="783"/>
    <n v="8.1000000000000003E-2"/>
    <n v="2.5"/>
    <n v="30.864197530864196"/>
    <n v="0"/>
    <n v="0.92500000000000004"/>
    <n v="0.7567567567567568"/>
    <n v="0.8928571428571429"/>
    <n v="0.50900000000000001"/>
    <n v="0.625"/>
    <n v="0.19900000000000001"/>
    <n v="27.107142857142858"/>
    <n v="0.16200000000000001"/>
    <n v="0.15"/>
  </r>
  <r>
    <x v="1"/>
    <d v="2017-07-10T00:00:00"/>
    <x v="2"/>
    <x v="2"/>
    <x v="0"/>
    <x v="0"/>
    <n v="36"/>
    <n v="25795"/>
    <n v="6"/>
    <n v="36"/>
    <n v="32"/>
    <n v="23"/>
    <n v="1"/>
    <n v="2319"/>
    <n v="735"/>
    <n v="716.52777777777783"/>
    <n v="783"/>
    <n v="8.1000000000000003E-2"/>
    <n v="2.7777777777777777"/>
    <n v="34.293552812071326"/>
    <n v="0"/>
    <n v="1"/>
    <n v="0.88888888888888884"/>
    <n v="0.71875"/>
    <n v="0.50900000000000001"/>
    <n v="0.63888888888888884"/>
    <n v="0.19900000000000001"/>
    <n v="31.28125"/>
    <n v="0.16200000000000001"/>
    <n v="0.16666666666666666"/>
  </r>
  <r>
    <x v="1"/>
    <d v="2017-07-10T00:00:00"/>
    <x v="3"/>
    <x v="3"/>
    <x v="0"/>
    <x v="0"/>
    <n v="33"/>
    <n v="25803"/>
    <n v="7"/>
    <n v="30"/>
    <n v="24"/>
    <n v="17"/>
    <n v="2"/>
    <n v="2282"/>
    <n v="762"/>
    <n v="781.90909090909088"/>
    <n v="783"/>
    <n v="8.1000000000000003E-2"/>
    <n v="6.0606060606060606"/>
    <n v="74.82229704451926"/>
    <n v="0"/>
    <n v="0.90909090909090906"/>
    <n v="0.8"/>
    <n v="0.70833333333333337"/>
    <n v="0.50900000000000001"/>
    <n v="0.51515151515151514"/>
    <n v="0.19900000000000001"/>
    <n v="23.291666666666668"/>
    <n v="0.16200000000000001"/>
    <n v="0.21212121212121213"/>
  </r>
  <r>
    <x v="1"/>
    <d v="2017-07-10T00:00:00"/>
    <x v="4"/>
    <x v="4"/>
    <x v="0"/>
    <x v="0"/>
    <n v="39"/>
    <n v="24190"/>
    <n v="5"/>
    <n v="39"/>
    <n v="31"/>
    <n v="28"/>
    <n v="2"/>
    <n v="2288"/>
    <n v="796"/>
    <n v="620.25641025641028"/>
    <n v="783"/>
    <n v="8.1000000000000003E-2"/>
    <n v="5.1282051282051277"/>
    <n v="63.311174422285525"/>
    <n v="0"/>
    <n v="1"/>
    <n v="0.79487179487179482"/>
    <n v="0.90322580645161288"/>
    <n v="0.50900000000000001"/>
    <n v="0.71794871794871795"/>
    <n v="0.19900000000000001"/>
    <n v="30.096774193548388"/>
    <n v="0.16200000000000001"/>
    <n v="0.12820512820512819"/>
  </r>
  <r>
    <x v="1"/>
    <d v="2017-07-10T00:00:00"/>
    <x v="5"/>
    <x v="5"/>
    <x v="0"/>
    <x v="0"/>
    <n v="40"/>
    <n v="25068"/>
    <n v="6"/>
    <n v="39"/>
    <n v="29"/>
    <n v="23"/>
    <n v="2"/>
    <n v="2312"/>
    <n v="780"/>
    <n v="626.70000000000005"/>
    <n v="783"/>
    <n v="8.1000000000000003E-2"/>
    <n v="5"/>
    <n v="61.728395061728392"/>
    <n v="0"/>
    <n v="0.97499999999999998"/>
    <n v="0.74358974358974361"/>
    <n v="0.7931034482758621"/>
    <n v="0.50900000000000001"/>
    <n v="0.57499999999999996"/>
    <n v="0.19900000000000001"/>
    <n v="28.206896551724139"/>
    <n v="0.16200000000000001"/>
    <n v="0.15"/>
  </r>
  <r>
    <x v="1"/>
    <d v="2017-07-10T00:00:00"/>
    <x v="6"/>
    <x v="6"/>
    <x v="0"/>
    <x v="0"/>
    <n v="40"/>
    <n v="24778"/>
    <n v="5"/>
    <n v="36"/>
    <n v="25"/>
    <n v="20"/>
    <n v="2"/>
    <n v="2402"/>
    <n v="811"/>
    <n v="619.45000000000005"/>
    <n v="783"/>
    <n v="8.1000000000000003E-2"/>
    <n v="5"/>
    <n v="61.728395061728392"/>
    <n v="0"/>
    <n v="0.9"/>
    <n v="0.69444444444444442"/>
    <n v="0.8"/>
    <n v="0.50900000000000001"/>
    <n v="0.5"/>
    <n v="0.19900000000000001"/>
    <n v="24.2"/>
    <n v="0.16200000000000001"/>
    <n v="0.125"/>
  </r>
  <r>
    <x v="1"/>
    <d v="2017-07-10T00:00:00"/>
    <x v="7"/>
    <x v="7"/>
    <x v="0"/>
    <x v="0"/>
    <n v="36"/>
    <n v="25259"/>
    <n v="7"/>
    <n v="34"/>
    <n v="29"/>
    <n v="22"/>
    <n v="1"/>
    <n v="2134"/>
    <n v="650"/>
    <n v="701.63888888888891"/>
    <n v="783"/>
    <n v="8.1000000000000003E-2"/>
    <n v="2.7777777777777777"/>
    <n v="34.293552812071326"/>
    <n v="0"/>
    <n v="0.94444444444444442"/>
    <n v="0.8529411764705882"/>
    <n v="0.75862068965517238"/>
    <n v="0.50900000000000001"/>
    <n v="0.61111111111111116"/>
    <n v="0.19900000000000001"/>
    <n v="28.241379310344829"/>
    <n v="0.16200000000000001"/>
    <n v="0.19444444444444445"/>
  </r>
  <r>
    <x v="1"/>
    <d v="2017-07-10T00:00:00"/>
    <x v="16"/>
    <x v="16"/>
    <x v="2"/>
    <x v="0"/>
    <n v="36"/>
    <n v="25067"/>
    <n v="5"/>
    <n v="32"/>
    <n v="21"/>
    <n v="13"/>
    <n v="3"/>
    <n v="2093"/>
    <n v="666"/>
    <n v="696.30555555555554"/>
    <n v="783"/>
    <n v="8.1000000000000003E-2"/>
    <n v="8.3333333333333321"/>
    <n v="102.88065843621398"/>
    <n v="100"/>
    <n v="0.88888888888888884"/>
    <n v="0.65625"/>
    <n v="0.61904761904761907"/>
    <n v="0.50900000000000001"/>
    <n v="0.3611111111111111"/>
    <n v="0.19900000000000001"/>
    <n v="20.38095238095238"/>
    <n v="0.16200000000000001"/>
    <n v="0.1388888888888889"/>
  </r>
  <r>
    <x v="1"/>
    <d v="2017-07-10T00:00:00"/>
    <x v="17"/>
    <x v="17"/>
    <x v="2"/>
    <x v="0"/>
    <n v="34"/>
    <n v="25068"/>
    <n v="5"/>
    <n v="30"/>
    <n v="23"/>
    <n v="17"/>
    <n v="2"/>
    <n v="2135"/>
    <n v="708"/>
    <n v="737.29411764705878"/>
    <n v="783"/>
    <n v="8.1000000000000003E-2"/>
    <n v="5.8823529411764701"/>
    <n v="72.621641249092221"/>
    <n v="0"/>
    <n v="0.88235294117647056"/>
    <n v="0.76666666666666672"/>
    <n v="0.73913043478260865"/>
    <n v="0.50900000000000001"/>
    <n v="0.5"/>
    <n v="0.19900000000000001"/>
    <n v="22.260869565217391"/>
    <n v="0.16200000000000001"/>
    <n v="0.14705882352941177"/>
  </r>
  <r>
    <x v="1"/>
    <d v="2017-07-10T00:00:00"/>
    <x v="18"/>
    <x v="18"/>
    <x v="2"/>
    <x v="0"/>
    <n v="31"/>
    <n v="25352"/>
    <n v="5"/>
    <n v="26"/>
    <n v="17"/>
    <n v="11"/>
    <n v="2"/>
    <n v="2135"/>
    <n v="724"/>
    <n v="817.80645161290317"/>
    <n v="783"/>
    <n v="8.1000000000000003E-2"/>
    <n v="6.4516129032258061"/>
    <n v="79.649542015133406"/>
    <n v="0"/>
    <n v="0.83870967741935487"/>
    <n v="0.65384615384615385"/>
    <n v="0.6470588235294118"/>
    <n v="0.50900000000000001"/>
    <n v="0.35483870967741937"/>
    <n v="0.19900000000000001"/>
    <n v="16.352941176470587"/>
    <n v="0.16200000000000001"/>
    <n v="0.16129032258064516"/>
  </r>
  <r>
    <x v="1"/>
    <d v="2017-07-10T00:00:00"/>
    <x v="19"/>
    <x v="19"/>
    <x v="2"/>
    <x v="0"/>
    <n v="31"/>
    <n v="25779"/>
    <n v="6"/>
    <n v="30"/>
    <n v="20"/>
    <n v="15"/>
    <n v="2"/>
    <n v="2065"/>
    <n v="651"/>
    <n v="831.58064516129036"/>
    <n v="783"/>
    <n v="8.1000000000000003E-2"/>
    <n v="6.4516129032258061"/>
    <n v="79.649542015133406"/>
    <n v="0"/>
    <n v="0.967741935483871"/>
    <n v="0.66666666666666663"/>
    <n v="0.75"/>
    <n v="0.50900000000000001"/>
    <n v="0.4838709677419355"/>
    <n v="0.19900000000000001"/>
    <n v="19.25"/>
    <n v="0.16200000000000001"/>
    <n v="0.19354838709677419"/>
  </r>
  <r>
    <x v="1"/>
    <d v="2017-07-10T00:00:00"/>
    <x v="20"/>
    <x v="20"/>
    <x v="2"/>
    <x v="0"/>
    <n v="31"/>
    <n v="25629"/>
    <n v="7"/>
    <n v="30"/>
    <n v="24"/>
    <n v="17"/>
    <n v="2"/>
    <n v="1978"/>
    <n v="656"/>
    <n v="826.74193548387098"/>
    <n v="783"/>
    <n v="8.1000000000000003E-2"/>
    <n v="6.4516129032258061"/>
    <n v="79.649542015133406"/>
    <n v="0"/>
    <n v="0.967741935483871"/>
    <n v="0.8"/>
    <n v="0.70833333333333337"/>
    <n v="0.50900000000000001"/>
    <n v="0.54838709677419351"/>
    <n v="0.19900000000000001"/>
    <n v="23.291666666666668"/>
    <n v="0.16200000000000001"/>
    <n v="0.22580645161290322"/>
  </r>
  <r>
    <x v="1"/>
    <d v="2017-07-10T00:00:00"/>
    <x v="21"/>
    <x v="21"/>
    <x v="2"/>
    <x v="0"/>
    <n v="36"/>
    <n v="25632"/>
    <n v="7"/>
    <n v="32"/>
    <n v="22"/>
    <n v="17"/>
    <n v="2"/>
    <n v="1999"/>
    <n v="674"/>
    <n v="712"/>
    <n v="783"/>
    <n v="8.1000000000000003E-2"/>
    <n v="5.5555555555555554"/>
    <n v="68.587105624142652"/>
    <n v="0"/>
    <n v="0.88888888888888884"/>
    <n v="0.6875"/>
    <n v="0.77272727272727271"/>
    <n v="0.50900000000000001"/>
    <n v="0.47222222222222221"/>
    <n v="0.19900000000000001"/>
    <n v="21.227272727272727"/>
    <n v="0.16200000000000001"/>
    <n v="0.19444444444444445"/>
  </r>
  <r>
    <x v="1"/>
    <d v="2017-07-10T00:00:00"/>
    <x v="8"/>
    <x v="8"/>
    <x v="1"/>
    <x v="0"/>
    <n v="32"/>
    <n v="24969"/>
    <n v="9"/>
    <n v="29"/>
    <n v="18"/>
    <n v="12"/>
    <n v="4"/>
    <n v="1764"/>
    <n v="524"/>
    <n v="780.28125"/>
    <n v="783"/>
    <n v="8.1000000000000003E-2"/>
    <n v="12.5"/>
    <n v="154.32098765432099"/>
    <n v="250"/>
    <n v="0.90625"/>
    <n v="0.62068965517241381"/>
    <n v="0.66666666666666663"/>
    <n v="0.50900000000000001"/>
    <n v="0.375"/>
    <n v="0.19900000000000001"/>
    <n v="17.333333333333332"/>
    <n v="0.16200000000000001"/>
    <n v="0.28125"/>
  </r>
  <r>
    <x v="1"/>
    <d v="2017-07-10T00:00:00"/>
    <x v="9"/>
    <x v="9"/>
    <x v="1"/>
    <x v="0"/>
    <n v="31"/>
    <n v="25104"/>
    <n v="7"/>
    <n v="29"/>
    <n v="22"/>
    <n v="12"/>
    <n v="3"/>
    <n v="1918"/>
    <n v="606"/>
    <n v="809.80645161290317"/>
    <n v="783"/>
    <n v="8.1000000000000003E-2"/>
    <n v="9.67741935483871"/>
    <n v="119.47431302270012"/>
    <n v="150"/>
    <n v="0.93548387096774188"/>
    <n v="0.75862068965517238"/>
    <n v="0.54545454545454541"/>
    <n v="0.50900000000000001"/>
    <n v="0.38709677419354838"/>
    <n v="0.19900000000000001"/>
    <n v="21.454545454545453"/>
    <n v="0.16200000000000001"/>
    <n v="0.22580645161290322"/>
  </r>
  <r>
    <x v="1"/>
    <d v="2017-07-10T00:00:00"/>
    <x v="10"/>
    <x v="10"/>
    <x v="1"/>
    <x v="0"/>
    <n v="30"/>
    <n v="25161"/>
    <n v="7"/>
    <n v="27"/>
    <n v="18"/>
    <n v="9"/>
    <n v="4"/>
    <n v="1913"/>
    <n v="618"/>
    <n v="838.7"/>
    <n v="783"/>
    <n v="8.1000000000000003E-2"/>
    <n v="13.333333333333334"/>
    <n v="164.6090534979424"/>
    <n v="250"/>
    <n v="0.9"/>
    <n v="0.66666666666666663"/>
    <n v="0.5"/>
    <n v="0.50900000000000001"/>
    <n v="0.3"/>
    <n v="0.19900000000000001"/>
    <n v="17.5"/>
    <n v="0.16200000000000001"/>
    <n v="0.23333333333333334"/>
  </r>
  <r>
    <x v="1"/>
    <d v="2017-07-10T00:00:00"/>
    <x v="11"/>
    <x v="11"/>
    <x v="1"/>
    <x v="0"/>
    <n v="29"/>
    <n v="24850"/>
    <n v="6"/>
    <n v="28"/>
    <n v="20"/>
    <n v="11"/>
    <n v="3"/>
    <n v="1894"/>
    <n v="610"/>
    <n v="856.89655172413791"/>
    <n v="783"/>
    <n v="8.1000000000000003E-2"/>
    <n v="10.344827586206897"/>
    <n v="127.71392081736909"/>
    <n v="250"/>
    <n v="0.96551724137931039"/>
    <n v="0.7142857142857143"/>
    <n v="0.55000000000000004"/>
    <n v="0.50900000000000001"/>
    <n v="0.37931034482758619"/>
    <n v="0.19900000000000001"/>
    <n v="19.45"/>
    <n v="0.16200000000000001"/>
    <n v="0.20689655172413793"/>
  </r>
  <r>
    <x v="1"/>
    <d v="2017-07-10T00:00:00"/>
    <x v="12"/>
    <x v="12"/>
    <x v="1"/>
    <x v="0"/>
    <n v="29"/>
    <n v="25938"/>
    <n v="9"/>
    <n v="25"/>
    <n v="17"/>
    <n v="9"/>
    <n v="3"/>
    <n v="1992"/>
    <n v="678"/>
    <n v="894.41379310344826"/>
    <n v="783"/>
    <n v="8.1000000000000003E-2"/>
    <n v="10.344827586206897"/>
    <n v="127.71392081736909"/>
    <n v="250"/>
    <n v="0.86206896551724133"/>
    <n v="0.68"/>
    <n v="0.52941176470588236"/>
    <n v="0.50900000000000001"/>
    <n v="0.31034482758620691"/>
    <n v="0.19900000000000001"/>
    <n v="16.470588235294116"/>
    <n v="0.16200000000000001"/>
    <n v="0.31034482758620691"/>
  </r>
  <r>
    <x v="1"/>
    <d v="2017-07-10T00:00:00"/>
    <x v="13"/>
    <x v="13"/>
    <x v="1"/>
    <x v="0"/>
    <n v="29"/>
    <n v="25994"/>
    <n v="9"/>
    <n v="27"/>
    <n v="22"/>
    <n v="14"/>
    <n v="3"/>
    <n v="1939"/>
    <n v="662"/>
    <n v="896.34482758620686"/>
    <n v="783"/>
    <n v="8.1000000000000003E-2"/>
    <n v="10.344827586206897"/>
    <n v="127.71392081736909"/>
    <n v="250"/>
    <n v="0.93103448275862066"/>
    <n v="0.81481481481481477"/>
    <n v="0.63636363636363635"/>
    <n v="0.50900000000000001"/>
    <n v="0.48275862068965519"/>
    <n v="0.19900000000000001"/>
    <n v="21.363636363636363"/>
    <n v="0.16200000000000001"/>
    <n v="0.31034482758620691"/>
  </r>
  <r>
    <x v="1"/>
    <d v="2017-07-10T00:00:00"/>
    <x v="14"/>
    <x v="14"/>
    <x v="1"/>
    <x v="0"/>
    <n v="32"/>
    <n v="25505"/>
    <n v="9"/>
    <n v="30"/>
    <n v="23"/>
    <n v="14"/>
    <n v="4"/>
    <n v="2000"/>
    <n v="682"/>
    <n v="797.03125"/>
    <n v="783"/>
    <n v="8.1000000000000003E-2"/>
    <n v="12.5"/>
    <n v="154.32098765432099"/>
    <n v="250"/>
    <n v="0.9375"/>
    <n v="0.76666666666666672"/>
    <n v="0.60869565217391308"/>
    <n v="0.50900000000000001"/>
    <n v="0.4375"/>
    <n v="0.19900000000000001"/>
    <n v="22.391304347826086"/>
    <n v="0.16200000000000001"/>
    <n v="0.28125"/>
  </r>
  <r>
    <x v="1"/>
    <d v="2017-07-10T00:00:00"/>
    <x v="15"/>
    <x v="15"/>
    <x v="1"/>
    <x v="0"/>
    <n v="29"/>
    <n v="24786"/>
    <n v="8"/>
    <n v="25"/>
    <n v="20"/>
    <n v="14"/>
    <n v="3"/>
    <n v="1858"/>
    <n v="671"/>
    <n v="854.68965517241384"/>
    <n v="783"/>
    <n v="8.1000000000000003E-2"/>
    <n v="10.344827586206897"/>
    <n v="127.71392081736909"/>
    <n v="250"/>
    <n v="0.86206896551724133"/>
    <n v="0.8"/>
    <n v="0.7"/>
    <n v="0.50900000000000001"/>
    <n v="0.48275862068965519"/>
    <n v="0.19900000000000001"/>
    <n v="19.3"/>
    <n v="0.16200000000000001"/>
    <n v="0.27586206896551724"/>
  </r>
  <r>
    <x v="1"/>
    <d v="2017-07-11T00:00:00"/>
    <x v="0"/>
    <x v="0"/>
    <x v="0"/>
    <x v="0"/>
    <n v="34"/>
    <n v="24323"/>
    <n v="3"/>
    <n v="31"/>
    <n v="26"/>
    <n v="23"/>
    <n v="1"/>
    <n v="2149"/>
    <n v="601"/>
    <n v="715.38235294117646"/>
    <n v="783"/>
    <n v="8.1000000000000003E-2"/>
    <n v="2.9411764705882351"/>
    <n v="36.31082062454611"/>
    <n v="0"/>
    <n v="0.91176470588235292"/>
    <n v="0.83870967741935487"/>
    <n v="0.88461538461538458"/>
    <n v="0.50900000000000001"/>
    <n v="0.67647058823529416"/>
    <n v="0.19900000000000001"/>
    <n v="25.115384615384617"/>
    <n v="0.16200000000000001"/>
    <n v="8.8235294117647065E-2"/>
  </r>
  <r>
    <x v="1"/>
    <d v="2017-07-11T00:00:00"/>
    <x v="1"/>
    <x v="1"/>
    <x v="0"/>
    <x v="0"/>
    <n v="38"/>
    <n v="25169"/>
    <n v="7"/>
    <n v="38"/>
    <n v="31"/>
    <n v="24"/>
    <n v="1"/>
    <n v="2347"/>
    <n v="761"/>
    <n v="662.34210526315792"/>
    <n v="783"/>
    <n v="8.1000000000000003E-2"/>
    <n v="2.6315789473684208"/>
    <n v="32.488628979857047"/>
    <n v="0"/>
    <n v="1"/>
    <n v="0.81578947368421051"/>
    <n v="0.77419354838709675"/>
    <n v="0.50900000000000001"/>
    <n v="0.63157894736842102"/>
    <n v="0.19900000000000001"/>
    <n v="30.225806451612904"/>
    <n v="0.16200000000000001"/>
    <n v="0.18421052631578946"/>
  </r>
  <r>
    <x v="1"/>
    <d v="2017-07-11T00:00:00"/>
    <x v="2"/>
    <x v="2"/>
    <x v="0"/>
    <x v="0"/>
    <n v="39"/>
    <n v="24836"/>
    <n v="7"/>
    <n v="39"/>
    <n v="28"/>
    <n v="24"/>
    <n v="2"/>
    <n v="2319"/>
    <n v="735"/>
    <n v="636.82051282051282"/>
    <n v="783"/>
    <n v="8.1000000000000003E-2"/>
    <n v="5.1282051282051277"/>
    <n v="63.311174422285525"/>
    <n v="0"/>
    <n v="1"/>
    <n v="0.71794871794871795"/>
    <n v="0.8571428571428571"/>
    <n v="0.50900000000000001"/>
    <n v="0.61538461538461542"/>
    <n v="0.19900000000000001"/>
    <n v="27.142857142857142"/>
    <n v="0.16200000000000001"/>
    <n v="0.17948717948717949"/>
  </r>
  <r>
    <x v="1"/>
    <d v="2017-07-11T00:00:00"/>
    <x v="3"/>
    <x v="3"/>
    <x v="0"/>
    <x v="0"/>
    <n v="36"/>
    <n v="25443"/>
    <n v="5"/>
    <n v="36"/>
    <n v="32"/>
    <n v="28"/>
    <n v="2"/>
    <n v="2282"/>
    <n v="762"/>
    <n v="706.75"/>
    <n v="783"/>
    <n v="8.1000000000000003E-2"/>
    <n v="5.5555555555555554"/>
    <n v="68.587105624142652"/>
    <n v="0"/>
    <n v="1"/>
    <n v="0.88888888888888884"/>
    <n v="0.875"/>
    <n v="0.50900000000000001"/>
    <n v="0.77777777777777779"/>
    <n v="0.19900000000000001"/>
    <n v="31.125"/>
    <n v="0.16200000000000001"/>
    <n v="0.1388888888888889"/>
  </r>
  <r>
    <x v="1"/>
    <d v="2017-07-11T00:00:00"/>
    <x v="4"/>
    <x v="4"/>
    <x v="0"/>
    <x v="0"/>
    <n v="36"/>
    <n v="25157"/>
    <n v="6"/>
    <n v="33"/>
    <n v="25"/>
    <n v="19"/>
    <n v="2"/>
    <n v="2288"/>
    <n v="796"/>
    <n v="698.80555555555554"/>
    <n v="783"/>
    <n v="8.1000000000000003E-2"/>
    <n v="5.5555555555555554"/>
    <n v="68.587105624142652"/>
    <n v="0"/>
    <n v="0.91666666666666663"/>
    <n v="0.75757575757575757"/>
    <n v="0.76"/>
    <n v="0.50900000000000001"/>
    <n v="0.52777777777777779"/>
    <n v="0.19900000000000001"/>
    <n v="24.24"/>
    <n v="0.16200000000000001"/>
    <n v="0.16666666666666666"/>
  </r>
  <r>
    <x v="1"/>
    <d v="2017-07-11T00:00:00"/>
    <x v="5"/>
    <x v="5"/>
    <x v="0"/>
    <x v="0"/>
    <n v="35"/>
    <n v="24629"/>
    <n v="5"/>
    <n v="34"/>
    <n v="27"/>
    <n v="21"/>
    <n v="1"/>
    <n v="2312"/>
    <n v="780"/>
    <n v="703.68571428571431"/>
    <n v="783"/>
    <n v="8.1000000000000003E-2"/>
    <n v="2.8571428571428572"/>
    <n v="35.273368606701936"/>
    <n v="0"/>
    <n v="0.97142857142857142"/>
    <n v="0.79411764705882348"/>
    <n v="0.77777777777777779"/>
    <n v="0.50900000000000001"/>
    <n v="0.6"/>
    <n v="0.19900000000000001"/>
    <n v="26.222222222222221"/>
    <n v="0.16200000000000001"/>
    <n v="0.14285714285714285"/>
  </r>
  <r>
    <x v="1"/>
    <d v="2017-07-11T00:00:00"/>
    <x v="6"/>
    <x v="6"/>
    <x v="0"/>
    <x v="0"/>
    <n v="39"/>
    <n v="24950"/>
    <n v="6"/>
    <n v="39"/>
    <n v="33"/>
    <n v="29"/>
    <n v="1"/>
    <n v="2402"/>
    <n v="811"/>
    <n v="639.74358974358972"/>
    <n v="783"/>
    <n v="8.1000000000000003E-2"/>
    <n v="2.5641025641025639"/>
    <n v="31.655587211142763"/>
    <n v="0"/>
    <n v="1"/>
    <n v="0.84615384615384615"/>
    <n v="0.87878787878787878"/>
    <n v="0.50900000000000001"/>
    <n v="0.74358974358974361"/>
    <n v="0.19900000000000001"/>
    <n v="32.121212121212125"/>
    <n v="0.16200000000000001"/>
    <n v="0.15384615384615385"/>
  </r>
  <r>
    <x v="1"/>
    <d v="2017-07-11T00:00:00"/>
    <x v="7"/>
    <x v="7"/>
    <x v="0"/>
    <x v="0"/>
    <n v="38"/>
    <n v="25879"/>
    <n v="6"/>
    <n v="37"/>
    <n v="30"/>
    <n v="22"/>
    <n v="2"/>
    <n v="2134"/>
    <n v="650"/>
    <n v="681.02631578947364"/>
    <n v="783"/>
    <n v="8.1000000000000003E-2"/>
    <n v="5.2631578947368416"/>
    <n v="64.977257959714095"/>
    <n v="0"/>
    <n v="0.97368421052631582"/>
    <n v="0.81081081081081086"/>
    <n v="0.73333333333333328"/>
    <n v="0.50900000000000001"/>
    <n v="0.57894736842105265"/>
    <n v="0.19900000000000001"/>
    <n v="29.266666666666666"/>
    <n v="0.16200000000000001"/>
    <n v="0.15789473684210525"/>
  </r>
  <r>
    <x v="1"/>
    <d v="2017-07-11T00:00:00"/>
    <x v="16"/>
    <x v="16"/>
    <x v="2"/>
    <x v="0"/>
    <n v="32"/>
    <n v="24355"/>
    <n v="6"/>
    <n v="32"/>
    <n v="26"/>
    <n v="19"/>
    <n v="2"/>
    <n v="2093"/>
    <n v="666"/>
    <n v="761.09375"/>
    <n v="783"/>
    <n v="8.1000000000000003E-2"/>
    <n v="6.25"/>
    <n v="77.160493827160494"/>
    <n v="0"/>
    <n v="1"/>
    <n v="0.8125"/>
    <n v="0.73076923076923073"/>
    <n v="0.50900000000000001"/>
    <n v="0.59375"/>
    <n v="0.19900000000000001"/>
    <n v="25.26923076923077"/>
    <n v="0.16200000000000001"/>
    <n v="0.1875"/>
  </r>
  <r>
    <x v="1"/>
    <d v="2017-07-11T00:00:00"/>
    <x v="17"/>
    <x v="17"/>
    <x v="2"/>
    <x v="0"/>
    <n v="32"/>
    <n v="25466"/>
    <n v="7"/>
    <n v="31"/>
    <n v="26"/>
    <n v="16"/>
    <n v="2"/>
    <n v="2135"/>
    <n v="708"/>
    <n v="795.8125"/>
    <n v="783"/>
    <n v="8.1000000000000003E-2"/>
    <n v="6.25"/>
    <n v="77.160493827160494"/>
    <n v="0"/>
    <n v="0.96875"/>
    <n v="0.83870967741935487"/>
    <n v="0.61538461538461542"/>
    <n v="0.50900000000000001"/>
    <n v="0.5"/>
    <n v="0.19900000000000001"/>
    <n v="25.384615384615383"/>
    <n v="0.16200000000000001"/>
    <n v="0.21875"/>
  </r>
  <r>
    <x v="1"/>
    <d v="2017-07-11T00:00:00"/>
    <x v="18"/>
    <x v="18"/>
    <x v="2"/>
    <x v="0"/>
    <n v="34"/>
    <n v="25081"/>
    <n v="7"/>
    <n v="34"/>
    <n v="27"/>
    <n v="22"/>
    <n v="2"/>
    <n v="2135"/>
    <n v="724"/>
    <n v="737.67647058823525"/>
    <n v="783"/>
    <n v="8.1000000000000003E-2"/>
    <n v="5.8823529411764701"/>
    <n v="72.621641249092221"/>
    <n v="0"/>
    <n v="1"/>
    <n v="0.79411764705882348"/>
    <n v="0.81481481481481477"/>
    <n v="0.50900000000000001"/>
    <n v="0.6470588235294118"/>
    <n v="0.19900000000000001"/>
    <n v="26.185185185185187"/>
    <n v="0.16200000000000001"/>
    <n v="0.20588235294117646"/>
  </r>
  <r>
    <x v="1"/>
    <d v="2017-07-11T00:00:00"/>
    <x v="19"/>
    <x v="19"/>
    <x v="2"/>
    <x v="0"/>
    <n v="31"/>
    <n v="24712"/>
    <n v="7"/>
    <n v="28"/>
    <n v="21"/>
    <n v="13"/>
    <n v="2"/>
    <n v="2065"/>
    <n v="651"/>
    <n v="797.16129032258061"/>
    <n v="783"/>
    <n v="8.1000000000000003E-2"/>
    <n v="6.4516129032258061"/>
    <n v="79.649542015133406"/>
    <n v="0"/>
    <n v="0.90322580645161288"/>
    <n v="0.75"/>
    <n v="0.61904761904761907"/>
    <n v="0.50900000000000001"/>
    <n v="0.41935483870967744"/>
    <n v="0.19900000000000001"/>
    <n v="20.38095238095238"/>
    <n v="0.16200000000000001"/>
    <n v="0.22580645161290322"/>
  </r>
  <r>
    <x v="1"/>
    <d v="2017-07-11T00:00:00"/>
    <x v="20"/>
    <x v="20"/>
    <x v="2"/>
    <x v="0"/>
    <n v="30"/>
    <n v="25274"/>
    <n v="7"/>
    <n v="28"/>
    <n v="21"/>
    <n v="14"/>
    <n v="2"/>
    <n v="1978"/>
    <n v="656"/>
    <n v="842.4666666666667"/>
    <n v="783"/>
    <n v="8.1000000000000003E-2"/>
    <n v="6.666666666666667"/>
    <n v="82.304526748971199"/>
    <n v="0"/>
    <n v="0.93333333333333335"/>
    <n v="0.75"/>
    <n v="0.66666666666666663"/>
    <n v="0.50900000000000001"/>
    <n v="0.46666666666666667"/>
    <n v="0.19900000000000001"/>
    <n v="20.333333333333332"/>
    <n v="0.16200000000000001"/>
    <n v="0.23333333333333334"/>
  </r>
  <r>
    <x v="1"/>
    <d v="2017-07-11T00:00:00"/>
    <x v="21"/>
    <x v="21"/>
    <x v="2"/>
    <x v="0"/>
    <n v="36"/>
    <n v="24088"/>
    <n v="9"/>
    <n v="33"/>
    <n v="24"/>
    <n v="16"/>
    <n v="2"/>
    <n v="1999"/>
    <n v="674"/>
    <n v="669.11111111111109"/>
    <n v="783"/>
    <n v="8.1000000000000003E-2"/>
    <n v="5.5555555555555554"/>
    <n v="68.587105624142652"/>
    <n v="0"/>
    <n v="0.91666666666666663"/>
    <n v="0.72727272727272729"/>
    <n v="0.66666666666666663"/>
    <n v="0.50900000000000001"/>
    <n v="0.44444444444444442"/>
    <n v="0.19900000000000001"/>
    <n v="23.333333333333332"/>
    <n v="0.16200000000000001"/>
    <n v="0.25"/>
  </r>
  <r>
    <x v="1"/>
    <d v="2017-07-11T00:00:00"/>
    <x v="22"/>
    <x v="22"/>
    <x v="2"/>
    <x v="0"/>
    <n v="33"/>
    <n v="24906"/>
    <n v="6"/>
    <n v="29"/>
    <n v="23"/>
    <n v="18"/>
    <n v="2"/>
    <n v="1969"/>
    <n v="562"/>
    <n v="754.72727272727275"/>
    <n v="783"/>
    <n v="8.1000000000000003E-2"/>
    <n v="6.0606060606060606"/>
    <n v="74.82229704451926"/>
    <n v="0"/>
    <n v="0.87878787878787878"/>
    <n v="0.7931034482758621"/>
    <n v="0.78260869565217395"/>
    <n v="0.50900000000000001"/>
    <n v="0.54545454545454541"/>
    <n v="0.19900000000000001"/>
    <n v="22.217391304347824"/>
    <n v="0.16200000000000001"/>
    <n v="0.18181818181818182"/>
  </r>
  <r>
    <x v="1"/>
    <d v="2017-07-11T00:00:00"/>
    <x v="23"/>
    <x v="23"/>
    <x v="2"/>
    <x v="0"/>
    <n v="36"/>
    <n v="24919"/>
    <n v="8"/>
    <n v="31"/>
    <n v="26"/>
    <n v="16"/>
    <n v="3"/>
    <n v="1507"/>
    <n v="437"/>
    <n v="692.19444444444446"/>
    <n v="783"/>
    <n v="8.1000000000000003E-2"/>
    <n v="8.3333333333333321"/>
    <n v="102.88065843621398"/>
    <n v="100"/>
    <n v="0.86111111111111116"/>
    <n v="0.83870967741935487"/>
    <n v="0.61538461538461542"/>
    <n v="0.50900000000000001"/>
    <n v="0.44444444444444442"/>
    <n v="0.19900000000000001"/>
    <n v="25.384615384615383"/>
    <n v="0.16200000000000001"/>
    <n v="0.22222222222222221"/>
  </r>
  <r>
    <x v="1"/>
    <d v="2017-07-11T00:00:00"/>
    <x v="8"/>
    <x v="8"/>
    <x v="1"/>
    <x v="0"/>
    <n v="30"/>
    <n v="24875"/>
    <n v="6"/>
    <n v="29"/>
    <n v="22"/>
    <n v="12"/>
    <n v="3"/>
    <n v="1764"/>
    <n v="524"/>
    <n v="829.16666666666663"/>
    <n v="783"/>
    <n v="8.1000000000000003E-2"/>
    <n v="10"/>
    <n v="123.45679012345678"/>
    <n v="250"/>
    <n v="0.96666666666666667"/>
    <n v="0.75862068965517238"/>
    <n v="0.54545454545454541"/>
    <n v="0.50900000000000001"/>
    <n v="0.4"/>
    <n v="0.19900000000000001"/>
    <n v="21.454545454545453"/>
    <n v="0.16200000000000001"/>
    <n v="0.2"/>
  </r>
  <r>
    <x v="1"/>
    <d v="2017-07-11T00:00:00"/>
    <x v="9"/>
    <x v="9"/>
    <x v="1"/>
    <x v="0"/>
    <n v="32"/>
    <n v="24471"/>
    <n v="6"/>
    <n v="30"/>
    <n v="18"/>
    <n v="13"/>
    <n v="3"/>
    <n v="1918"/>
    <n v="606"/>
    <n v="764.71875"/>
    <n v="783"/>
    <n v="8.1000000000000003E-2"/>
    <n v="9.375"/>
    <n v="115.74074074074073"/>
    <n v="150"/>
    <n v="0.9375"/>
    <n v="0.6"/>
    <n v="0.72222222222222221"/>
    <n v="0.50900000000000001"/>
    <n v="0.40625"/>
    <n v="0.19900000000000001"/>
    <n v="17.277777777777779"/>
    <n v="0.16200000000000001"/>
    <n v="0.1875"/>
  </r>
  <r>
    <x v="1"/>
    <d v="2017-07-11T00:00:00"/>
    <x v="10"/>
    <x v="10"/>
    <x v="1"/>
    <x v="0"/>
    <n v="28"/>
    <n v="25375"/>
    <n v="8"/>
    <n v="26"/>
    <n v="18"/>
    <n v="9"/>
    <n v="3"/>
    <n v="1913"/>
    <n v="618"/>
    <n v="906.25"/>
    <n v="783"/>
    <n v="8.1000000000000003E-2"/>
    <n v="10.714285714285714"/>
    <n v="132.27513227513225"/>
    <n v="250"/>
    <n v="0.9285714285714286"/>
    <n v="0.69230769230769229"/>
    <n v="0.5"/>
    <n v="0.50900000000000001"/>
    <n v="0.32142857142857145"/>
    <n v="0.19900000000000001"/>
    <n v="17.5"/>
    <n v="0.16200000000000001"/>
    <n v="0.2857142857142857"/>
  </r>
  <r>
    <x v="1"/>
    <d v="2017-07-11T00:00:00"/>
    <x v="11"/>
    <x v="11"/>
    <x v="1"/>
    <x v="0"/>
    <n v="29"/>
    <n v="25849"/>
    <n v="6"/>
    <n v="26"/>
    <n v="18"/>
    <n v="13"/>
    <n v="3"/>
    <n v="1894"/>
    <n v="610"/>
    <n v="891.34482758620686"/>
    <n v="783"/>
    <n v="8.1000000000000003E-2"/>
    <n v="10.344827586206897"/>
    <n v="127.71392081736909"/>
    <n v="250"/>
    <n v="0.89655172413793105"/>
    <n v="0.69230769230769229"/>
    <n v="0.72222222222222221"/>
    <n v="0.50900000000000001"/>
    <n v="0.44827586206896552"/>
    <n v="0.19900000000000001"/>
    <n v="17.277777777777779"/>
    <n v="0.16200000000000001"/>
    <n v="0.20689655172413793"/>
  </r>
  <r>
    <x v="1"/>
    <d v="2017-07-11T00:00:00"/>
    <x v="12"/>
    <x v="12"/>
    <x v="1"/>
    <x v="0"/>
    <n v="30"/>
    <n v="24034"/>
    <n v="7"/>
    <n v="27"/>
    <n v="19"/>
    <n v="14"/>
    <n v="4"/>
    <n v="1992"/>
    <n v="678"/>
    <n v="801.13333333333333"/>
    <n v="783"/>
    <n v="8.1000000000000003E-2"/>
    <n v="13.333333333333334"/>
    <n v="164.6090534979424"/>
    <n v="250"/>
    <n v="0.9"/>
    <n v="0.70370370370370372"/>
    <n v="0.73684210526315785"/>
    <n v="0.50900000000000001"/>
    <n v="0.46666666666666667"/>
    <n v="0.19900000000000001"/>
    <n v="18.263157894736842"/>
    <n v="0.16200000000000001"/>
    <n v="0.23333333333333334"/>
  </r>
  <r>
    <x v="1"/>
    <d v="2017-07-11T00:00:00"/>
    <x v="13"/>
    <x v="13"/>
    <x v="1"/>
    <x v="0"/>
    <n v="31"/>
    <n v="24806"/>
    <n v="8"/>
    <n v="29"/>
    <n v="23"/>
    <n v="13"/>
    <n v="3"/>
    <n v="1939"/>
    <n v="662"/>
    <n v="800.19354838709683"/>
    <n v="783"/>
    <n v="8.1000000000000003E-2"/>
    <n v="9.67741935483871"/>
    <n v="119.47431302270012"/>
    <n v="150"/>
    <n v="0.93548387096774188"/>
    <n v="0.7931034482758621"/>
    <n v="0.56521739130434778"/>
    <n v="0.50900000000000001"/>
    <n v="0.41935483870967744"/>
    <n v="0.19900000000000001"/>
    <n v="22.434782608695652"/>
    <n v="0.16200000000000001"/>
    <n v="0.25806451612903225"/>
  </r>
  <r>
    <x v="1"/>
    <d v="2017-07-11T00:00:00"/>
    <x v="14"/>
    <x v="14"/>
    <x v="1"/>
    <x v="0"/>
    <n v="28"/>
    <n v="24607"/>
    <n v="8"/>
    <n v="26"/>
    <n v="18"/>
    <n v="13"/>
    <n v="3"/>
    <n v="2000"/>
    <n v="682"/>
    <n v="878.82142857142856"/>
    <n v="783"/>
    <n v="8.1000000000000003E-2"/>
    <n v="10.714285714285714"/>
    <n v="132.27513227513225"/>
    <n v="250"/>
    <n v="0.9285714285714286"/>
    <n v="0.69230769230769229"/>
    <n v="0.72222222222222221"/>
    <n v="0.50900000000000001"/>
    <n v="0.4642857142857143"/>
    <n v="0.19900000000000001"/>
    <n v="17.277777777777779"/>
    <n v="0.16200000000000001"/>
    <n v="0.2857142857142857"/>
  </r>
  <r>
    <x v="1"/>
    <d v="2017-07-11T00:00:00"/>
    <x v="15"/>
    <x v="15"/>
    <x v="1"/>
    <x v="0"/>
    <n v="28"/>
    <n v="24145"/>
    <n v="6"/>
    <n v="26"/>
    <n v="21"/>
    <n v="11"/>
    <n v="3"/>
    <n v="1858"/>
    <n v="671"/>
    <n v="862.32142857142856"/>
    <n v="783"/>
    <n v="8.1000000000000003E-2"/>
    <n v="10.714285714285714"/>
    <n v="132.27513227513225"/>
    <n v="250"/>
    <n v="0.9285714285714286"/>
    <n v="0.80769230769230771"/>
    <n v="0.52380952380952384"/>
    <n v="0.50900000000000001"/>
    <n v="0.39285714285714285"/>
    <n v="0.19900000000000001"/>
    <n v="20.476190476190474"/>
    <n v="0.16200000000000001"/>
    <n v="0.21428571428571427"/>
  </r>
  <r>
    <x v="1"/>
    <d v="2017-07-12T00:00:00"/>
    <x v="16"/>
    <x v="16"/>
    <x v="2"/>
    <x v="0"/>
    <n v="33"/>
    <n v="25690"/>
    <n v="7"/>
    <n v="28"/>
    <n v="21"/>
    <n v="14"/>
    <n v="2"/>
    <n v="2093"/>
    <n v="666"/>
    <n v="778.4848484848485"/>
    <n v="783"/>
    <n v="8.1000000000000003E-2"/>
    <n v="6.0606060606060606"/>
    <n v="74.82229704451926"/>
    <n v="0"/>
    <n v="0.84848484848484851"/>
    <n v="0.75"/>
    <n v="0.66666666666666663"/>
    <n v="0.50900000000000001"/>
    <n v="0.42424242424242425"/>
    <n v="0.19900000000000001"/>
    <n v="20.333333333333332"/>
    <n v="0.16200000000000001"/>
    <n v="0.21212121212121213"/>
  </r>
  <r>
    <x v="1"/>
    <d v="2017-07-12T00:00:00"/>
    <x v="17"/>
    <x v="17"/>
    <x v="2"/>
    <x v="0"/>
    <n v="32"/>
    <n v="24399"/>
    <n v="6"/>
    <n v="30"/>
    <n v="20"/>
    <n v="13"/>
    <n v="2"/>
    <n v="2135"/>
    <n v="708"/>
    <n v="762.46875"/>
    <n v="783"/>
    <n v="8.1000000000000003E-2"/>
    <n v="6.25"/>
    <n v="77.160493827160494"/>
    <n v="0"/>
    <n v="0.9375"/>
    <n v="0.66666666666666663"/>
    <n v="0.65"/>
    <n v="0.50900000000000001"/>
    <n v="0.40625"/>
    <n v="0.19900000000000001"/>
    <n v="19.350000000000001"/>
    <n v="0.16200000000000001"/>
    <n v="0.1875"/>
  </r>
  <r>
    <x v="1"/>
    <d v="2017-07-12T00:00:00"/>
    <x v="18"/>
    <x v="18"/>
    <x v="2"/>
    <x v="0"/>
    <n v="36"/>
    <n v="24538"/>
    <n v="6"/>
    <n v="35"/>
    <n v="26"/>
    <n v="18"/>
    <n v="3"/>
    <n v="2135"/>
    <n v="724"/>
    <n v="681.61111111111109"/>
    <n v="783"/>
    <n v="8.1000000000000003E-2"/>
    <n v="8.3333333333333321"/>
    <n v="102.88065843621398"/>
    <n v="100"/>
    <n v="0.97222222222222221"/>
    <n v="0.74285714285714288"/>
    <n v="0.69230769230769229"/>
    <n v="0.50900000000000001"/>
    <n v="0.5"/>
    <n v="0.19900000000000001"/>
    <n v="25.307692307692307"/>
    <n v="0.16200000000000001"/>
    <n v="0.16666666666666666"/>
  </r>
  <r>
    <x v="1"/>
    <d v="2017-07-12T00:00:00"/>
    <x v="19"/>
    <x v="19"/>
    <x v="2"/>
    <x v="0"/>
    <n v="34"/>
    <n v="25130"/>
    <n v="5"/>
    <n v="32"/>
    <n v="22"/>
    <n v="17"/>
    <n v="2"/>
    <n v="2065"/>
    <n v="651"/>
    <n v="739.11764705882354"/>
    <n v="783"/>
    <n v="8.1000000000000003E-2"/>
    <n v="5.8823529411764701"/>
    <n v="72.621641249092221"/>
    <n v="0"/>
    <n v="0.94117647058823528"/>
    <n v="0.6875"/>
    <n v="0.77272727272727271"/>
    <n v="0.50900000000000001"/>
    <n v="0.5"/>
    <n v="0.19900000000000001"/>
    <n v="21.227272727272727"/>
    <n v="0.16200000000000001"/>
    <n v="0.14705882352941177"/>
  </r>
  <r>
    <x v="1"/>
    <d v="2017-07-12T00:00:00"/>
    <x v="20"/>
    <x v="20"/>
    <x v="2"/>
    <x v="0"/>
    <n v="33"/>
    <n v="25316"/>
    <n v="8"/>
    <n v="32"/>
    <n v="27"/>
    <n v="19"/>
    <n v="2"/>
    <n v="1978"/>
    <n v="656"/>
    <n v="767.15151515151513"/>
    <n v="783"/>
    <n v="8.1000000000000003E-2"/>
    <n v="6.0606060606060606"/>
    <n v="74.82229704451926"/>
    <n v="0"/>
    <n v="0.96969696969696972"/>
    <n v="0.84375"/>
    <n v="0.70370370370370372"/>
    <n v="0.50900000000000001"/>
    <n v="0.5757575757575758"/>
    <n v="0.19900000000000001"/>
    <n v="26.296296296296298"/>
    <n v="0.16200000000000001"/>
    <n v="0.24242424242424243"/>
  </r>
  <r>
    <x v="1"/>
    <d v="2017-07-12T00:00:00"/>
    <x v="21"/>
    <x v="21"/>
    <x v="2"/>
    <x v="0"/>
    <n v="35"/>
    <n v="25423"/>
    <n v="9"/>
    <n v="34"/>
    <n v="24"/>
    <n v="18"/>
    <n v="2"/>
    <n v="1999"/>
    <n v="674"/>
    <n v="726.37142857142862"/>
    <n v="783"/>
    <n v="8.1000000000000003E-2"/>
    <n v="5.7142857142857144"/>
    <n v="70.546737213403873"/>
    <n v="0"/>
    <n v="0.97142857142857142"/>
    <n v="0.70588235294117652"/>
    <n v="0.75"/>
    <n v="0.50900000000000001"/>
    <n v="0.51428571428571423"/>
    <n v="0.19900000000000001"/>
    <n v="23.25"/>
    <n v="0.16200000000000001"/>
    <n v="0.25714285714285712"/>
  </r>
  <r>
    <x v="1"/>
    <d v="2017-07-12T00:00:00"/>
    <x v="22"/>
    <x v="22"/>
    <x v="2"/>
    <x v="0"/>
    <n v="31"/>
    <n v="24699"/>
    <n v="6"/>
    <n v="28"/>
    <n v="20"/>
    <n v="14"/>
    <n v="2"/>
    <n v="1969"/>
    <n v="562"/>
    <n v="796.74193548387098"/>
    <n v="783"/>
    <n v="8.1000000000000003E-2"/>
    <n v="6.4516129032258061"/>
    <n v="79.649542015133406"/>
    <n v="0"/>
    <n v="0.90322580645161288"/>
    <n v="0.7142857142857143"/>
    <n v="0.7"/>
    <n v="0.50900000000000001"/>
    <n v="0.45161290322580644"/>
    <n v="0.19900000000000001"/>
    <n v="19.3"/>
    <n v="0.16200000000000001"/>
    <n v="0.19354838709677419"/>
  </r>
  <r>
    <x v="1"/>
    <d v="2017-07-12T00:00:00"/>
    <x v="23"/>
    <x v="23"/>
    <x v="2"/>
    <x v="0"/>
    <n v="33"/>
    <n v="25820"/>
    <n v="7"/>
    <n v="32"/>
    <n v="22"/>
    <n v="13"/>
    <n v="2"/>
    <n v="1507"/>
    <n v="437"/>
    <n v="782.42424242424238"/>
    <n v="783"/>
    <n v="8.1000000000000003E-2"/>
    <n v="6.0606060606060606"/>
    <n v="74.82229704451926"/>
    <n v="0"/>
    <n v="0.96969696969696972"/>
    <n v="0.6875"/>
    <n v="0.59090909090909094"/>
    <n v="0.50900000000000001"/>
    <n v="0.39393939393939392"/>
    <n v="0.19900000000000001"/>
    <n v="21.40909090909091"/>
    <n v="0.16200000000000001"/>
    <n v="0.21212121212121213"/>
  </r>
  <r>
    <x v="1"/>
    <d v="2017-07-12T00:00:00"/>
    <x v="8"/>
    <x v="8"/>
    <x v="1"/>
    <x v="0"/>
    <n v="29"/>
    <n v="25807"/>
    <n v="9"/>
    <n v="26"/>
    <n v="20"/>
    <n v="13"/>
    <n v="4"/>
    <n v="1764"/>
    <n v="524"/>
    <n v="889.89655172413791"/>
    <n v="783"/>
    <n v="8.1000000000000003E-2"/>
    <n v="13.793103448275861"/>
    <n v="170.28522775649211"/>
    <n v="250"/>
    <n v="0.89655172413793105"/>
    <n v="0.76923076923076927"/>
    <n v="0.65"/>
    <n v="0.50900000000000001"/>
    <n v="0.44827586206896552"/>
    <n v="0.19900000000000001"/>
    <n v="19.350000000000001"/>
    <n v="0.16200000000000001"/>
    <n v="0.31034482758620691"/>
  </r>
  <r>
    <x v="1"/>
    <d v="2017-07-12T00:00:00"/>
    <x v="9"/>
    <x v="9"/>
    <x v="1"/>
    <x v="0"/>
    <n v="32"/>
    <n v="25767"/>
    <n v="7"/>
    <n v="27"/>
    <n v="20"/>
    <n v="13"/>
    <n v="3"/>
    <n v="1918"/>
    <n v="606"/>
    <n v="805.21875"/>
    <n v="783"/>
    <n v="8.1000000000000003E-2"/>
    <n v="9.375"/>
    <n v="115.74074074074073"/>
    <n v="150"/>
    <n v="0.84375"/>
    <n v="0.7407407407407407"/>
    <n v="0.65"/>
    <n v="0.50900000000000001"/>
    <n v="0.40625"/>
    <n v="0.19900000000000001"/>
    <n v="19.350000000000001"/>
    <n v="0.16200000000000001"/>
    <n v="0.21875"/>
  </r>
  <r>
    <x v="1"/>
    <d v="2017-07-12T00:00:00"/>
    <x v="10"/>
    <x v="10"/>
    <x v="1"/>
    <x v="0"/>
    <n v="32"/>
    <n v="25682"/>
    <n v="6"/>
    <n v="29"/>
    <n v="23"/>
    <n v="15"/>
    <n v="3"/>
    <n v="1913"/>
    <n v="618"/>
    <n v="802.5625"/>
    <n v="783"/>
    <n v="8.1000000000000003E-2"/>
    <n v="9.375"/>
    <n v="115.74074074074073"/>
    <n v="150"/>
    <n v="0.90625"/>
    <n v="0.7931034482758621"/>
    <n v="0.65217391304347827"/>
    <n v="0.50900000000000001"/>
    <n v="0.46875"/>
    <n v="0.19900000000000001"/>
    <n v="22.347826086956523"/>
    <n v="0.16200000000000001"/>
    <n v="0.1875"/>
  </r>
  <r>
    <x v="1"/>
    <d v="2017-07-12T00:00:00"/>
    <x v="11"/>
    <x v="11"/>
    <x v="1"/>
    <x v="0"/>
    <n v="32"/>
    <n v="24869"/>
    <n v="8"/>
    <n v="29"/>
    <n v="21"/>
    <n v="13"/>
    <n v="3"/>
    <n v="1894"/>
    <n v="610"/>
    <n v="777.15625"/>
    <n v="783"/>
    <n v="8.1000000000000003E-2"/>
    <n v="9.375"/>
    <n v="115.74074074074073"/>
    <n v="150"/>
    <n v="0.90625"/>
    <n v="0.72413793103448276"/>
    <n v="0.61904761904761907"/>
    <n v="0.50900000000000001"/>
    <n v="0.40625"/>
    <n v="0.19900000000000001"/>
    <n v="20.38095238095238"/>
    <n v="0.16200000000000001"/>
    <n v="0.25"/>
  </r>
  <r>
    <x v="1"/>
    <d v="2017-07-12T00:00:00"/>
    <x v="12"/>
    <x v="12"/>
    <x v="1"/>
    <x v="0"/>
    <n v="33"/>
    <n v="24510"/>
    <n v="7"/>
    <n v="30"/>
    <n v="19"/>
    <n v="11"/>
    <n v="3"/>
    <n v="1992"/>
    <n v="678"/>
    <n v="742.72727272727275"/>
    <n v="783"/>
    <n v="8.1000000000000003E-2"/>
    <n v="9.0909090909090917"/>
    <n v="112.23344556677891"/>
    <n v="150"/>
    <n v="0.90909090909090906"/>
    <n v="0.6333333333333333"/>
    <n v="0.57894736842105265"/>
    <n v="0.50900000000000001"/>
    <n v="0.33333333333333331"/>
    <n v="0.19900000000000001"/>
    <n v="18.421052631578949"/>
    <n v="0.16200000000000001"/>
    <n v="0.21212121212121213"/>
  </r>
  <r>
    <x v="1"/>
    <d v="2017-07-12T00:00:00"/>
    <x v="13"/>
    <x v="13"/>
    <x v="1"/>
    <x v="0"/>
    <n v="29"/>
    <n v="25609"/>
    <n v="9"/>
    <n v="28"/>
    <n v="18"/>
    <n v="13"/>
    <n v="3"/>
    <n v="1939"/>
    <n v="662"/>
    <n v="883.06896551724139"/>
    <n v="783"/>
    <n v="8.1000000000000003E-2"/>
    <n v="10.344827586206897"/>
    <n v="127.71392081736909"/>
    <n v="250"/>
    <n v="0.96551724137931039"/>
    <n v="0.6428571428571429"/>
    <n v="0.72222222222222221"/>
    <n v="0.50900000000000001"/>
    <n v="0.44827586206896552"/>
    <n v="0.19900000000000001"/>
    <n v="17.277777777777779"/>
    <n v="0.16200000000000001"/>
    <n v="0.31034482758620691"/>
  </r>
  <r>
    <x v="1"/>
    <d v="2017-07-12T00:00:00"/>
    <x v="14"/>
    <x v="14"/>
    <x v="1"/>
    <x v="0"/>
    <n v="32"/>
    <n v="25740"/>
    <n v="6"/>
    <n v="29"/>
    <n v="18"/>
    <n v="13"/>
    <n v="3"/>
    <n v="2000"/>
    <n v="682"/>
    <n v="804.375"/>
    <n v="783"/>
    <n v="8.1000000000000003E-2"/>
    <n v="9.375"/>
    <n v="115.74074074074073"/>
    <n v="150"/>
    <n v="0.90625"/>
    <n v="0.62068965517241381"/>
    <n v="0.72222222222222221"/>
    <n v="0.50900000000000001"/>
    <n v="0.40625"/>
    <n v="0.19900000000000001"/>
    <n v="17.277777777777779"/>
    <n v="0.16200000000000001"/>
    <n v="0.1875"/>
  </r>
  <r>
    <x v="1"/>
    <d v="2017-07-12T00:00:00"/>
    <x v="15"/>
    <x v="15"/>
    <x v="1"/>
    <x v="0"/>
    <n v="28"/>
    <n v="24938"/>
    <n v="8"/>
    <n v="25"/>
    <n v="17"/>
    <n v="11"/>
    <n v="3"/>
    <n v="1858"/>
    <n v="671"/>
    <n v="890.64285714285711"/>
    <n v="783"/>
    <n v="8.1000000000000003E-2"/>
    <n v="10.714285714285714"/>
    <n v="132.27513227513225"/>
    <n v="250"/>
    <n v="0.8928571428571429"/>
    <n v="0.68"/>
    <n v="0.6470588235294118"/>
    <n v="0.50900000000000001"/>
    <n v="0.39285714285714285"/>
    <n v="0.19900000000000001"/>
    <n v="16.352941176470587"/>
    <n v="0.16200000000000001"/>
    <n v="0.2857142857142857"/>
  </r>
  <r>
    <x v="1"/>
    <d v="2017-07-13T00:00:00"/>
    <x v="0"/>
    <x v="0"/>
    <x v="0"/>
    <x v="0"/>
    <n v="32"/>
    <n v="24437"/>
    <n v="4"/>
    <n v="32"/>
    <n v="24"/>
    <n v="18"/>
    <n v="1"/>
    <n v="2149"/>
    <n v="601"/>
    <n v="763.65625"/>
    <n v="783"/>
    <n v="8.1000000000000003E-2"/>
    <n v="3.125"/>
    <n v="38.580246913580247"/>
    <n v="0"/>
    <n v="1"/>
    <n v="0.75"/>
    <n v="0.75"/>
    <n v="0.50900000000000001"/>
    <n v="0.5625"/>
    <n v="0.19900000000000001"/>
    <n v="23.25"/>
    <n v="0.16200000000000001"/>
    <n v="0.125"/>
  </r>
  <r>
    <x v="1"/>
    <d v="2017-07-13T00:00:00"/>
    <x v="1"/>
    <x v="1"/>
    <x v="0"/>
    <x v="0"/>
    <n v="37"/>
    <n v="25788"/>
    <n v="4"/>
    <n v="35"/>
    <n v="30"/>
    <n v="24"/>
    <n v="1"/>
    <n v="2347"/>
    <n v="761"/>
    <n v="696.97297297297303"/>
    <n v="783"/>
    <n v="8.1000000000000003E-2"/>
    <n v="2.7027027027027026"/>
    <n v="33.366700033366698"/>
    <n v="0"/>
    <n v="0.94594594594594594"/>
    <n v="0.8571428571428571"/>
    <n v="0.8"/>
    <n v="0.50900000000000001"/>
    <n v="0.64864864864864868"/>
    <n v="0.19900000000000001"/>
    <n v="29.2"/>
    <n v="0.16200000000000001"/>
    <n v="0.10810810810810811"/>
  </r>
  <r>
    <x v="1"/>
    <d v="2017-07-13T00:00:00"/>
    <x v="2"/>
    <x v="2"/>
    <x v="0"/>
    <x v="0"/>
    <n v="34"/>
    <n v="24780"/>
    <n v="5"/>
    <n v="31"/>
    <n v="28"/>
    <n v="23"/>
    <n v="1"/>
    <n v="2319"/>
    <n v="735"/>
    <n v="728.82352941176475"/>
    <n v="783"/>
    <n v="8.1000000000000003E-2"/>
    <n v="2.9411764705882351"/>
    <n v="36.31082062454611"/>
    <n v="0"/>
    <n v="0.91176470588235292"/>
    <n v="0.90322580645161288"/>
    <n v="0.8214285714285714"/>
    <n v="0.50900000000000001"/>
    <n v="0.67647058823529416"/>
    <n v="0.19900000000000001"/>
    <n v="27.178571428571427"/>
    <n v="0.16200000000000001"/>
    <n v="0.14705882352941177"/>
  </r>
  <r>
    <x v="1"/>
    <d v="2017-07-13T00:00:00"/>
    <x v="3"/>
    <x v="3"/>
    <x v="0"/>
    <x v="0"/>
    <n v="40"/>
    <n v="24796"/>
    <n v="6"/>
    <n v="38"/>
    <n v="27"/>
    <n v="22"/>
    <n v="2"/>
    <n v="2282"/>
    <n v="762"/>
    <n v="619.9"/>
    <n v="783"/>
    <n v="8.1000000000000003E-2"/>
    <n v="5"/>
    <n v="61.728395061728392"/>
    <n v="0"/>
    <n v="0.95"/>
    <n v="0.71052631578947367"/>
    <n v="0.81481481481481477"/>
    <n v="0.50900000000000001"/>
    <n v="0.55000000000000004"/>
    <n v="0.19900000000000001"/>
    <n v="26.185185185185187"/>
    <n v="0.16200000000000001"/>
    <n v="0.15"/>
  </r>
  <r>
    <x v="1"/>
    <d v="2017-07-13T00:00:00"/>
    <x v="4"/>
    <x v="4"/>
    <x v="0"/>
    <x v="0"/>
    <n v="34"/>
    <n v="24595"/>
    <n v="7"/>
    <n v="32"/>
    <n v="24"/>
    <n v="17"/>
    <n v="1"/>
    <n v="2288"/>
    <n v="796"/>
    <n v="723.38235294117646"/>
    <n v="783"/>
    <n v="8.1000000000000003E-2"/>
    <n v="2.9411764705882351"/>
    <n v="36.31082062454611"/>
    <n v="0"/>
    <n v="0.94117647058823528"/>
    <n v="0.75"/>
    <n v="0.70833333333333337"/>
    <n v="0.50900000000000001"/>
    <n v="0.5"/>
    <n v="0.19900000000000001"/>
    <n v="23.291666666666668"/>
    <n v="0.16200000000000001"/>
    <n v="0.20588235294117646"/>
  </r>
  <r>
    <x v="1"/>
    <d v="2017-07-13T00:00:00"/>
    <x v="5"/>
    <x v="5"/>
    <x v="0"/>
    <x v="0"/>
    <n v="39"/>
    <n v="24122"/>
    <n v="7"/>
    <n v="37"/>
    <n v="31"/>
    <n v="26"/>
    <n v="1"/>
    <n v="2312"/>
    <n v="780"/>
    <n v="618.51282051282055"/>
    <n v="783"/>
    <n v="8.1000000000000003E-2"/>
    <n v="2.5641025641025639"/>
    <n v="31.655587211142763"/>
    <n v="0"/>
    <n v="0.94871794871794868"/>
    <n v="0.83783783783783783"/>
    <n v="0.83870967741935487"/>
    <n v="0.50900000000000001"/>
    <n v="0.66666666666666663"/>
    <n v="0.19900000000000001"/>
    <n v="30.161290322580644"/>
    <n v="0.16200000000000001"/>
    <n v="0.17948717948717949"/>
  </r>
  <r>
    <x v="1"/>
    <d v="2017-07-13T00:00:00"/>
    <x v="6"/>
    <x v="6"/>
    <x v="0"/>
    <x v="0"/>
    <n v="38"/>
    <n v="25843"/>
    <n v="7"/>
    <n v="35"/>
    <n v="30"/>
    <n v="24"/>
    <n v="1"/>
    <n v="2402"/>
    <n v="811"/>
    <n v="680.07894736842104"/>
    <n v="783"/>
    <n v="8.1000000000000003E-2"/>
    <n v="2.6315789473684208"/>
    <n v="32.488628979857047"/>
    <n v="0"/>
    <n v="0.92105263157894735"/>
    <n v="0.8571428571428571"/>
    <n v="0.8"/>
    <n v="0.50900000000000001"/>
    <n v="0.63157894736842102"/>
    <n v="0.19900000000000001"/>
    <n v="29.2"/>
    <n v="0.16200000000000001"/>
    <n v="0.18421052631578946"/>
  </r>
  <r>
    <x v="1"/>
    <d v="2017-07-13T00:00:00"/>
    <x v="9"/>
    <x v="9"/>
    <x v="1"/>
    <x v="0"/>
    <n v="29"/>
    <n v="25341"/>
    <n v="8"/>
    <n v="26"/>
    <n v="20"/>
    <n v="11"/>
    <n v="3"/>
    <n v="1918"/>
    <n v="606"/>
    <n v="873.82758620689651"/>
    <n v="783"/>
    <n v="8.1000000000000003E-2"/>
    <n v="10.344827586206897"/>
    <n v="127.71392081736909"/>
    <n v="250"/>
    <n v="0.89655172413793105"/>
    <n v="0.76923076923076927"/>
    <n v="0.55000000000000004"/>
    <n v="0.50900000000000001"/>
    <n v="0.37931034482758619"/>
    <n v="0.19900000000000001"/>
    <n v="19.45"/>
    <n v="0.16200000000000001"/>
    <n v="0.27586206896551724"/>
  </r>
  <r>
    <x v="1"/>
    <d v="2017-07-13T00:00:00"/>
    <x v="10"/>
    <x v="10"/>
    <x v="1"/>
    <x v="0"/>
    <n v="32"/>
    <n v="24049"/>
    <n v="7"/>
    <n v="27"/>
    <n v="21"/>
    <n v="11"/>
    <n v="3"/>
    <n v="1913"/>
    <n v="618"/>
    <n v="751.53125"/>
    <n v="783"/>
    <n v="8.1000000000000003E-2"/>
    <n v="9.375"/>
    <n v="115.74074074074073"/>
    <n v="150"/>
    <n v="0.84375"/>
    <n v="0.77777777777777779"/>
    <n v="0.52380952380952384"/>
    <n v="0.50900000000000001"/>
    <n v="0.34375"/>
    <n v="0.19900000000000001"/>
    <n v="20.476190476190474"/>
    <n v="0.16200000000000001"/>
    <n v="0.21875"/>
  </r>
  <r>
    <x v="1"/>
    <d v="2017-07-13T00:00:00"/>
    <x v="11"/>
    <x v="11"/>
    <x v="1"/>
    <x v="0"/>
    <n v="33"/>
    <n v="24347"/>
    <n v="10"/>
    <n v="30"/>
    <n v="23"/>
    <n v="14"/>
    <n v="3"/>
    <n v="1894"/>
    <n v="610"/>
    <n v="737.78787878787875"/>
    <n v="783"/>
    <n v="8.1000000000000003E-2"/>
    <n v="9.0909090909090917"/>
    <n v="112.23344556677891"/>
    <n v="150"/>
    <n v="0.90909090909090906"/>
    <n v="0.76666666666666672"/>
    <n v="0.60869565217391308"/>
    <n v="0.50900000000000001"/>
    <n v="0.42424242424242425"/>
    <n v="0.19900000000000001"/>
    <n v="22.391304347826086"/>
    <n v="0.16200000000000001"/>
    <n v="0.30303030303030304"/>
  </r>
  <r>
    <x v="1"/>
    <d v="2017-07-13T00:00:00"/>
    <x v="12"/>
    <x v="12"/>
    <x v="1"/>
    <x v="0"/>
    <n v="31"/>
    <n v="24901"/>
    <n v="8"/>
    <n v="27"/>
    <n v="19"/>
    <n v="14"/>
    <n v="3"/>
    <n v="1992"/>
    <n v="678"/>
    <n v="803.25806451612902"/>
    <n v="783"/>
    <n v="8.1000000000000003E-2"/>
    <n v="9.67741935483871"/>
    <n v="119.47431302270012"/>
    <n v="150"/>
    <n v="0.87096774193548387"/>
    <n v="0.70370370370370372"/>
    <n v="0.73684210526315785"/>
    <n v="0.50900000000000001"/>
    <n v="0.45161290322580644"/>
    <n v="0.19900000000000001"/>
    <n v="18.263157894736842"/>
    <n v="0.16200000000000001"/>
    <n v="0.25806451612903225"/>
  </r>
  <r>
    <x v="1"/>
    <d v="2017-07-13T00:00:00"/>
    <x v="13"/>
    <x v="13"/>
    <x v="1"/>
    <x v="0"/>
    <n v="33"/>
    <n v="24843"/>
    <n v="9"/>
    <n v="29"/>
    <n v="20"/>
    <n v="11"/>
    <n v="4"/>
    <n v="1939"/>
    <n v="662"/>
    <n v="752.81818181818187"/>
    <n v="783"/>
    <n v="8.1000000000000003E-2"/>
    <n v="12.121212121212121"/>
    <n v="149.64459408903852"/>
    <n v="250"/>
    <n v="0.87878787878787878"/>
    <n v="0.68965517241379315"/>
    <n v="0.55000000000000004"/>
    <n v="0.50900000000000001"/>
    <n v="0.33333333333333331"/>
    <n v="0.19900000000000001"/>
    <n v="19.45"/>
    <n v="0.16200000000000001"/>
    <n v="0.27272727272727271"/>
  </r>
  <r>
    <x v="1"/>
    <d v="2017-07-13T00:00:00"/>
    <x v="14"/>
    <x v="14"/>
    <x v="1"/>
    <x v="0"/>
    <n v="30"/>
    <n v="25255"/>
    <n v="8"/>
    <n v="26"/>
    <n v="19"/>
    <n v="12"/>
    <n v="3"/>
    <n v="2000"/>
    <n v="682"/>
    <n v="841.83333333333337"/>
    <n v="783"/>
    <n v="8.1000000000000003E-2"/>
    <n v="10"/>
    <n v="123.45679012345678"/>
    <n v="250"/>
    <n v="0.8666666666666667"/>
    <n v="0.73076923076923073"/>
    <n v="0.63157894736842102"/>
    <n v="0.50900000000000001"/>
    <n v="0.4"/>
    <n v="0.19900000000000001"/>
    <n v="18.368421052631579"/>
    <n v="0.16200000000000001"/>
    <n v="0.26666666666666666"/>
  </r>
  <r>
    <x v="1"/>
    <d v="2017-07-13T00:00:00"/>
    <x v="15"/>
    <x v="15"/>
    <x v="1"/>
    <x v="0"/>
    <n v="31"/>
    <n v="24796"/>
    <n v="7"/>
    <n v="28"/>
    <n v="22"/>
    <n v="15"/>
    <n v="4"/>
    <n v="1858"/>
    <n v="671"/>
    <n v="799.87096774193549"/>
    <n v="783"/>
    <n v="8.1000000000000003E-2"/>
    <n v="12.903225806451612"/>
    <n v="159.29908403026681"/>
    <n v="250"/>
    <n v="0.90322580645161288"/>
    <n v="0.7857142857142857"/>
    <n v="0.68181818181818177"/>
    <n v="0.50900000000000001"/>
    <n v="0.4838709677419355"/>
    <n v="0.19900000000000001"/>
    <n v="21.318181818181817"/>
    <n v="0.16200000000000001"/>
    <n v="0.22580645161290322"/>
  </r>
  <r>
    <x v="1"/>
    <d v="2017-07-14T00:00:00"/>
    <x v="0"/>
    <x v="0"/>
    <x v="0"/>
    <x v="0"/>
    <n v="39"/>
    <n v="24858"/>
    <n v="8"/>
    <n v="36"/>
    <n v="31"/>
    <n v="23"/>
    <n v="2"/>
    <n v="2149"/>
    <n v="601"/>
    <n v="637.38461538461536"/>
    <n v="783"/>
    <n v="8.1000000000000003E-2"/>
    <n v="5.1282051282051277"/>
    <n v="63.311174422285525"/>
    <n v="0"/>
    <n v="0.92307692307692313"/>
    <n v="0.86111111111111116"/>
    <n v="0.74193548387096775"/>
    <n v="0.50900000000000001"/>
    <n v="0.58974358974358976"/>
    <n v="0.19900000000000001"/>
    <n v="30.258064516129032"/>
    <n v="0.16200000000000001"/>
    <n v="0.20512820512820512"/>
  </r>
  <r>
    <x v="1"/>
    <d v="2017-07-14T00:00:00"/>
    <x v="1"/>
    <x v="1"/>
    <x v="0"/>
    <x v="0"/>
    <n v="38"/>
    <n v="25504"/>
    <n v="4"/>
    <n v="36"/>
    <n v="28"/>
    <n v="24"/>
    <n v="2"/>
    <n v="2347"/>
    <n v="761"/>
    <n v="671.15789473684208"/>
    <n v="783"/>
    <n v="8.1000000000000003E-2"/>
    <n v="5.2631578947368416"/>
    <n v="64.977257959714095"/>
    <n v="0"/>
    <n v="0.94736842105263153"/>
    <n v="0.77777777777777779"/>
    <n v="0.8571428571428571"/>
    <n v="0.50900000000000001"/>
    <n v="0.63157894736842102"/>
    <n v="0.19900000000000001"/>
    <n v="27.142857142857142"/>
    <n v="0.16200000000000001"/>
    <n v="0.10526315789473684"/>
  </r>
  <r>
    <x v="1"/>
    <d v="2017-07-14T00:00:00"/>
    <x v="2"/>
    <x v="2"/>
    <x v="0"/>
    <x v="0"/>
    <n v="37"/>
    <n v="24300"/>
    <n v="7"/>
    <n v="36"/>
    <n v="30"/>
    <n v="24"/>
    <n v="1"/>
    <n v="2319"/>
    <n v="735"/>
    <n v="656.75675675675677"/>
    <n v="783"/>
    <n v="8.1000000000000003E-2"/>
    <n v="2.7027027027027026"/>
    <n v="33.366700033366698"/>
    <n v="0"/>
    <n v="0.97297297297297303"/>
    <n v="0.83333333333333337"/>
    <n v="0.8"/>
    <n v="0.50900000000000001"/>
    <n v="0.64864864864864868"/>
    <n v="0.19900000000000001"/>
    <n v="29.2"/>
    <n v="0.16200000000000001"/>
    <n v="0.1891891891891892"/>
  </r>
  <r>
    <x v="1"/>
    <d v="2017-07-14T00:00:00"/>
    <x v="3"/>
    <x v="3"/>
    <x v="0"/>
    <x v="0"/>
    <n v="35"/>
    <n v="25765"/>
    <n v="6"/>
    <n v="33"/>
    <n v="27"/>
    <n v="22"/>
    <n v="1"/>
    <n v="2282"/>
    <n v="762"/>
    <n v="736.14285714285711"/>
    <n v="783"/>
    <n v="8.1000000000000003E-2"/>
    <n v="2.8571428571428572"/>
    <n v="35.273368606701936"/>
    <n v="0"/>
    <n v="0.94285714285714284"/>
    <n v="0.81818181818181823"/>
    <n v="0.81481481481481477"/>
    <n v="0.50900000000000001"/>
    <n v="0.62857142857142856"/>
    <n v="0.19900000000000001"/>
    <n v="26.185185185185187"/>
    <n v="0.16200000000000001"/>
    <n v="0.17142857142857143"/>
  </r>
  <r>
    <x v="1"/>
    <d v="2017-07-14T00:00:00"/>
    <x v="4"/>
    <x v="4"/>
    <x v="0"/>
    <x v="0"/>
    <n v="38"/>
    <n v="25668"/>
    <n v="5"/>
    <n v="35"/>
    <n v="30"/>
    <n v="27"/>
    <n v="1"/>
    <n v="2288"/>
    <n v="796"/>
    <n v="675.47368421052636"/>
    <n v="783"/>
    <n v="8.1000000000000003E-2"/>
    <n v="2.6315789473684208"/>
    <n v="32.488628979857047"/>
    <n v="0"/>
    <n v="0.92105263157894735"/>
    <n v="0.8571428571428571"/>
    <n v="0.9"/>
    <n v="0.50900000000000001"/>
    <n v="0.71052631578947367"/>
    <n v="0.19900000000000001"/>
    <n v="29.1"/>
    <n v="0.16200000000000001"/>
    <n v="0.13157894736842105"/>
  </r>
  <r>
    <x v="1"/>
    <d v="2017-07-14T00:00:00"/>
    <x v="5"/>
    <x v="5"/>
    <x v="0"/>
    <x v="0"/>
    <n v="32"/>
    <n v="24291"/>
    <n v="4"/>
    <n v="32"/>
    <n v="25"/>
    <n v="20"/>
    <n v="1"/>
    <n v="2312"/>
    <n v="780"/>
    <n v="759.09375"/>
    <n v="783"/>
    <n v="8.1000000000000003E-2"/>
    <n v="3.125"/>
    <n v="38.580246913580247"/>
    <n v="0"/>
    <n v="1"/>
    <n v="0.78125"/>
    <n v="0.8"/>
    <n v="0.50900000000000001"/>
    <n v="0.625"/>
    <n v="0.19900000000000001"/>
    <n v="24.2"/>
    <n v="0.16200000000000001"/>
    <n v="0.125"/>
  </r>
  <r>
    <x v="1"/>
    <d v="2017-07-14T00:00:00"/>
    <x v="6"/>
    <x v="6"/>
    <x v="0"/>
    <x v="0"/>
    <n v="38"/>
    <n v="24771"/>
    <n v="6"/>
    <n v="38"/>
    <n v="30"/>
    <n v="21"/>
    <n v="2"/>
    <n v="2402"/>
    <n v="811"/>
    <n v="651.86842105263156"/>
    <n v="783"/>
    <n v="8.1000000000000003E-2"/>
    <n v="5.2631578947368416"/>
    <n v="64.977257959714095"/>
    <n v="0"/>
    <n v="1"/>
    <n v="0.78947368421052633"/>
    <n v="0.7"/>
    <n v="0.50900000000000001"/>
    <n v="0.55263157894736847"/>
    <n v="0.19900000000000001"/>
    <n v="29.3"/>
    <n v="0.16200000000000001"/>
    <n v="0.15789473684210525"/>
  </r>
  <r>
    <x v="1"/>
    <d v="2017-07-14T00:00:00"/>
    <x v="16"/>
    <x v="16"/>
    <x v="2"/>
    <x v="0"/>
    <n v="36"/>
    <n v="24336"/>
    <n v="9"/>
    <n v="36"/>
    <n v="27"/>
    <n v="17"/>
    <n v="3"/>
    <n v="2093"/>
    <n v="666"/>
    <n v="676"/>
    <n v="783"/>
    <n v="8.1000000000000003E-2"/>
    <n v="8.3333333333333321"/>
    <n v="102.88065843621398"/>
    <n v="100"/>
    <n v="1"/>
    <n v="0.75"/>
    <n v="0.62962962962962965"/>
    <n v="0.50900000000000001"/>
    <n v="0.47222222222222221"/>
    <n v="0.19900000000000001"/>
    <n v="26.37037037037037"/>
    <n v="0.16200000000000001"/>
    <n v="0.25"/>
  </r>
  <r>
    <x v="1"/>
    <d v="2017-07-14T00:00:00"/>
    <x v="17"/>
    <x v="17"/>
    <x v="2"/>
    <x v="0"/>
    <n v="32"/>
    <n v="25038"/>
    <n v="8"/>
    <n v="30"/>
    <n v="24"/>
    <n v="15"/>
    <n v="2"/>
    <n v="2135"/>
    <n v="708"/>
    <n v="782.4375"/>
    <n v="783"/>
    <n v="8.1000000000000003E-2"/>
    <n v="6.25"/>
    <n v="77.160493827160494"/>
    <n v="0"/>
    <n v="0.9375"/>
    <n v="0.8"/>
    <n v="0.625"/>
    <n v="0.50900000000000001"/>
    <n v="0.46875"/>
    <n v="0.19900000000000001"/>
    <n v="23.375"/>
    <n v="0.16200000000000001"/>
    <n v="0.25"/>
  </r>
  <r>
    <x v="1"/>
    <d v="2017-07-14T00:00:00"/>
    <x v="18"/>
    <x v="18"/>
    <x v="2"/>
    <x v="0"/>
    <n v="35"/>
    <n v="25725"/>
    <n v="6"/>
    <n v="32"/>
    <n v="22"/>
    <n v="15"/>
    <n v="2"/>
    <n v="2135"/>
    <n v="724"/>
    <n v="735"/>
    <n v="783"/>
    <n v="8.1000000000000003E-2"/>
    <n v="5.7142857142857144"/>
    <n v="70.546737213403873"/>
    <n v="0"/>
    <n v="0.91428571428571426"/>
    <n v="0.6875"/>
    <n v="0.68181818181818177"/>
    <n v="0.50900000000000001"/>
    <n v="0.42857142857142855"/>
    <n v="0.19900000000000001"/>
    <n v="21.318181818181817"/>
    <n v="0.16200000000000001"/>
    <n v="0.17142857142857143"/>
  </r>
  <r>
    <x v="1"/>
    <d v="2017-07-14T00:00:00"/>
    <x v="19"/>
    <x v="19"/>
    <x v="2"/>
    <x v="0"/>
    <n v="33"/>
    <n v="25719"/>
    <n v="8"/>
    <n v="33"/>
    <n v="25"/>
    <n v="18"/>
    <n v="2"/>
    <n v="2065"/>
    <n v="651"/>
    <n v="779.36363636363637"/>
    <n v="783"/>
    <n v="8.1000000000000003E-2"/>
    <n v="6.0606060606060606"/>
    <n v="74.82229704451926"/>
    <n v="0"/>
    <n v="1"/>
    <n v="0.75757575757575757"/>
    <n v="0.72"/>
    <n v="0.50900000000000001"/>
    <n v="0.54545454545454541"/>
    <n v="0.19900000000000001"/>
    <n v="24.28"/>
    <n v="0.16200000000000001"/>
    <n v="0.24242424242424243"/>
  </r>
  <r>
    <x v="1"/>
    <d v="2017-07-14T00:00:00"/>
    <x v="20"/>
    <x v="20"/>
    <x v="2"/>
    <x v="0"/>
    <n v="32"/>
    <n v="25758"/>
    <n v="5"/>
    <n v="30"/>
    <n v="20"/>
    <n v="15"/>
    <n v="2"/>
    <n v="1978"/>
    <n v="656"/>
    <n v="804.9375"/>
    <n v="783"/>
    <n v="8.1000000000000003E-2"/>
    <n v="6.25"/>
    <n v="77.160493827160494"/>
    <n v="0"/>
    <n v="0.9375"/>
    <n v="0.66666666666666663"/>
    <n v="0.75"/>
    <n v="0.50900000000000001"/>
    <n v="0.46875"/>
    <n v="0.19900000000000001"/>
    <n v="19.25"/>
    <n v="0.16200000000000001"/>
    <n v="0.15625"/>
  </r>
  <r>
    <x v="1"/>
    <d v="2017-07-14T00:00:00"/>
    <x v="21"/>
    <x v="21"/>
    <x v="2"/>
    <x v="0"/>
    <n v="35"/>
    <n v="24265"/>
    <n v="7"/>
    <n v="30"/>
    <n v="23"/>
    <n v="16"/>
    <n v="2"/>
    <n v="1999"/>
    <n v="674"/>
    <n v="693.28571428571433"/>
    <n v="783"/>
    <n v="8.1000000000000003E-2"/>
    <n v="5.7142857142857144"/>
    <n v="70.546737213403873"/>
    <n v="0"/>
    <n v="0.8571428571428571"/>
    <n v="0.76666666666666672"/>
    <n v="0.69565217391304346"/>
    <n v="0.50900000000000001"/>
    <n v="0.45714285714285713"/>
    <n v="0.19900000000000001"/>
    <n v="22.304347826086957"/>
    <n v="0.16200000000000001"/>
    <n v="0.2"/>
  </r>
  <r>
    <x v="1"/>
    <d v="2017-07-14T00:00:00"/>
    <x v="22"/>
    <x v="22"/>
    <x v="2"/>
    <x v="0"/>
    <n v="34"/>
    <n v="25779"/>
    <n v="7"/>
    <n v="32"/>
    <n v="23"/>
    <n v="17"/>
    <n v="2"/>
    <n v="1969"/>
    <n v="562"/>
    <n v="758.20588235294122"/>
    <n v="783"/>
    <n v="8.1000000000000003E-2"/>
    <n v="5.8823529411764701"/>
    <n v="72.621641249092221"/>
    <n v="0"/>
    <n v="0.94117647058823528"/>
    <n v="0.71875"/>
    <n v="0.73913043478260865"/>
    <n v="0.50900000000000001"/>
    <n v="0.5"/>
    <n v="0.19900000000000001"/>
    <n v="22.260869565217391"/>
    <n v="0.16200000000000001"/>
    <n v="0.20588235294117646"/>
  </r>
  <r>
    <x v="1"/>
    <d v="2017-07-14T00:00:00"/>
    <x v="23"/>
    <x v="23"/>
    <x v="2"/>
    <x v="0"/>
    <n v="34"/>
    <n v="24565"/>
    <n v="6"/>
    <n v="33"/>
    <n v="22"/>
    <n v="16"/>
    <n v="2"/>
    <n v="1507"/>
    <n v="437"/>
    <n v="722.5"/>
    <n v="783"/>
    <n v="8.1000000000000003E-2"/>
    <n v="5.8823529411764701"/>
    <n v="72.621641249092221"/>
    <n v="0"/>
    <n v="0.97058823529411764"/>
    <n v="0.66666666666666663"/>
    <n v="0.72727272727272729"/>
    <n v="0.50900000000000001"/>
    <n v="0.47058823529411764"/>
    <n v="0.19900000000000001"/>
    <n v="21.272727272727273"/>
    <n v="0.16200000000000001"/>
    <n v="0.17647058823529413"/>
  </r>
  <r>
    <x v="1"/>
    <d v="2017-07-15T00:00:00"/>
    <x v="16"/>
    <x v="16"/>
    <x v="2"/>
    <x v="0"/>
    <n v="32"/>
    <n v="24200"/>
    <n v="6"/>
    <n v="30"/>
    <n v="23"/>
    <n v="18"/>
    <n v="2"/>
    <n v="2093"/>
    <n v="666"/>
    <n v="756.25"/>
    <n v="783"/>
    <n v="8.1000000000000003E-2"/>
    <n v="6.25"/>
    <n v="77.160493827160494"/>
    <n v="0"/>
    <n v="0.9375"/>
    <n v="0.76666666666666672"/>
    <n v="0.78260869565217395"/>
    <n v="0.50900000000000001"/>
    <n v="0.5625"/>
    <n v="0.19900000000000001"/>
    <n v="22.217391304347824"/>
    <n v="0.16200000000000001"/>
    <n v="0.1875"/>
  </r>
  <r>
    <x v="1"/>
    <d v="2017-07-15T00:00:00"/>
    <x v="17"/>
    <x v="17"/>
    <x v="2"/>
    <x v="0"/>
    <n v="33"/>
    <n v="25356"/>
    <n v="8"/>
    <n v="32"/>
    <n v="25"/>
    <n v="16"/>
    <n v="2"/>
    <n v="2135"/>
    <n v="708"/>
    <n v="768.36363636363637"/>
    <n v="783"/>
    <n v="8.1000000000000003E-2"/>
    <n v="6.0606060606060606"/>
    <n v="74.82229704451926"/>
    <n v="0"/>
    <n v="0.96969696969696972"/>
    <n v="0.78125"/>
    <n v="0.64"/>
    <n v="0.50900000000000001"/>
    <n v="0.48484848484848486"/>
    <n v="0.19900000000000001"/>
    <n v="24.36"/>
    <n v="0.16200000000000001"/>
    <n v="0.24242424242424243"/>
  </r>
  <r>
    <x v="1"/>
    <d v="2017-07-15T00:00:00"/>
    <x v="18"/>
    <x v="18"/>
    <x v="2"/>
    <x v="0"/>
    <n v="31"/>
    <n v="24078"/>
    <n v="6"/>
    <n v="29"/>
    <n v="20"/>
    <n v="15"/>
    <n v="2"/>
    <n v="2135"/>
    <n v="724"/>
    <n v="776.70967741935488"/>
    <n v="783"/>
    <n v="8.1000000000000003E-2"/>
    <n v="6.4516129032258061"/>
    <n v="79.649542015133406"/>
    <n v="0"/>
    <n v="0.93548387096774188"/>
    <n v="0.68965517241379315"/>
    <n v="0.75"/>
    <n v="0.50900000000000001"/>
    <n v="0.4838709677419355"/>
    <n v="0.19900000000000001"/>
    <n v="19.25"/>
    <n v="0.16200000000000001"/>
    <n v="0.19354838709677419"/>
  </r>
  <r>
    <x v="1"/>
    <d v="2017-07-15T00:00:00"/>
    <x v="19"/>
    <x v="19"/>
    <x v="2"/>
    <x v="0"/>
    <n v="30"/>
    <n v="24024"/>
    <n v="7"/>
    <n v="30"/>
    <n v="22"/>
    <n v="13"/>
    <n v="2"/>
    <n v="2065"/>
    <n v="651"/>
    <n v="800.8"/>
    <n v="783"/>
    <n v="8.1000000000000003E-2"/>
    <n v="6.666666666666667"/>
    <n v="82.304526748971199"/>
    <n v="0"/>
    <n v="1"/>
    <n v="0.73333333333333328"/>
    <n v="0.59090909090909094"/>
    <n v="0.50900000000000001"/>
    <n v="0.43333333333333335"/>
    <n v="0.19900000000000001"/>
    <n v="21.40909090909091"/>
    <n v="0.16200000000000001"/>
    <n v="0.23333333333333334"/>
  </r>
  <r>
    <x v="1"/>
    <d v="2017-07-15T00:00:00"/>
    <x v="20"/>
    <x v="20"/>
    <x v="2"/>
    <x v="0"/>
    <n v="36"/>
    <n v="25598"/>
    <n v="6"/>
    <n v="31"/>
    <n v="26"/>
    <n v="20"/>
    <n v="2"/>
    <n v="1978"/>
    <n v="656"/>
    <n v="711.05555555555554"/>
    <n v="783"/>
    <n v="8.1000000000000003E-2"/>
    <n v="5.5555555555555554"/>
    <n v="68.587105624142652"/>
    <n v="0"/>
    <n v="0.86111111111111116"/>
    <n v="0.83870967741935487"/>
    <n v="0.76923076923076927"/>
    <n v="0.50900000000000001"/>
    <n v="0.55555555555555558"/>
    <n v="0.19900000000000001"/>
    <n v="25.23076923076923"/>
    <n v="0.16200000000000001"/>
    <n v="0.16666666666666666"/>
  </r>
  <r>
    <x v="1"/>
    <d v="2017-07-15T00:00:00"/>
    <x v="21"/>
    <x v="21"/>
    <x v="2"/>
    <x v="0"/>
    <n v="31"/>
    <n v="25706"/>
    <n v="8"/>
    <n v="28"/>
    <n v="23"/>
    <n v="16"/>
    <n v="2"/>
    <n v="1999"/>
    <n v="674"/>
    <n v="829.22580645161293"/>
    <n v="783"/>
    <n v="8.1000000000000003E-2"/>
    <n v="6.4516129032258061"/>
    <n v="79.649542015133406"/>
    <n v="0"/>
    <n v="0.90322580645161288"/>
    <n v="0.8214285714285714"/>
    <n v="0.69565217391304346"/>
    <n v="0.50900000000000001"/>
    <n v="0.5161290322580645"/>
    <n v="0.19900000000000001"/>
    <n v="22.304347826086957"/>
    <n v="0.16200000000000001"/>
    <n v="0.25806451612903225"/>
  </r>
  <r>
    <x v="1"/>
    <d v="2017-07-15T00:00:00"/>
    <x v="22"/>
    <x v="22"/>
    <x v="2"/>
    <x v="0"/>
    <n v="36"/>
    <n v="24459"/>
    <n v="7"/>
    <n v="33"/>
    <n v="23"/>
    <n v="14"/>
    <n v="3"/>
    <n v="1969"/>
    <n v="562"/>
    <n v="679.41666666666663"/>
    <n v="783"/>
    <n v="8.1000000000000003E-2"/>
    <n v="8.3333333333333321"/>
    <n v="102.88065843621398"/>
    <n v="100"/>
    <n v="0.91666666666666663"/>
    <n v="0.69696969696969702"/>
    <n v="0.60869565217391308"/>
    <n v="0.50900000000000001"/>
    <n v="0.3888888888888889"/>
    <n v="0.19900000000000001"/>
    <n v="22.391304347826086"/>
    <n v="0.16200000000000001"/>
    <n v="0.19444444444444445"/>
  </r>
  <r>
    <x v="1"/>
    <d v="2017-07-15T00:00:00"/>
    <x v="24"/>
    <x v="24"/>
    <x v="2"/>
    <x v="0"/>
    <n v="36"/>
    <n v="25333"/>
    <n v="9"/>
    <n v="35"/>
    <n v="27"/>
    <n v="19"/>
    <n v="2"/>
    <n v="1090"/>
    <n v="393"/>
    <n v="703.69444444444446"/>
    <n v="783"/>
    <n v="8.1000000000000003E-2"/>
    <n v="5.5555555555555554"/>
    <n v="68.587105624142652"/>
    <n v="0"/>
    <n v="0.97222222222222221"/>
    <n v="0.77142857142857146"/>
    <n v="0.70370370370370372"/>
    <n v="0.50900000000000001"/>
    <n v="0.52777777777777779"/>
    <n v="0.19900000000000001"/>
    <n v="26.296296296296298"/>
    <n v="0.16200000000000001"/>
    <n v="0.25"/>
  </r>
  <r>
    <x v="1"/>
    <d v="2017-07-15T00:00:00"/>
    <x v="8"/>
    <x v="8"/>
    <x v="1"/>
    <x v="0"/>
    <n v="33"/>
    <n v="25859"/>
    <n v="7"/>
    <n v="31"/>
    <n v="22"/>
    <n v="14"/>
    <n v="3"/>
    <n v="1764"/>
    <n v="524"/>
    <n v="783.60606060606062"/>
    <n v="783"/>
    <n v="8.1000000000000003E-2"/>
    <n v="9.0909090909090917"/>
    <n v="112.23344556677891"/>
    <n v="150"/>
    <n v="0.93939393939393945"/>
    <n v="0.70967741935483875"/>
    <n v="0.63636363636363635"/>
    <n v="0.50900000000000001"/>
    <n v="0.42424242424242425"/>
    <n v="0.19900000000000001"/>
    <n v="21.363636363636363"/>
    <n v="0.16200000000000001"/>
    <n v="0.21212121212121213"/>
  </r>
  <r>
    <x v="1"/>
    <d v="2017-07-15T00:00:00"/>
    <x v="9"/>
    <x v="9"/>
    <x v="1"/>
    <x v="0"/>
    <n v="28"/>
    <n v="25988"/>
    <n v="8"/>
    <n v="26"/>
    <n v="16"/>
    <n v="11"/>
    <n v="3"/>
    <n v="1918"/>
    <n v="606"/>
    <n v="928.14285714285711"/>
    <n v="783"/>
    <n v="8.1000000000000003E-2"/>
    <n v="10.714285714285714"/>
    <n v="132.27513227513225"/>
    <n v="250"/>
    <n v="0.9285714285714286"/>
    <n v="0.61538461538461542"/>
    <n v="0.6875"/>
    <n v="0.50900000000000001"/>
    <n v="0.39285714285714285"/>
    <n v="0.19900000000000001"/>
    <n v="15.3125"/>
    <n v="0.16200000000000001"/>
    <n v="0.2857142857142857"/>
  </r>
  <r>
    <x v="1"/>
    <d v="2017-07-15T00:00:00"/>
    <x v="10"/>
    <x v="10"/>
    <x v="1"/>
    <x v="0"/>
    <n v="30"/>
    <n v="24283"/>
    <n v="9"/>
    <n v="26"/>
    <n v="20"/>
    <n v="10"/>
    <n v="3"/>
    <n v="1913"/>
    <n v="618"/>
    <n v="809.43333333333328"/>
    <n v="783"/>
    <n v="8.1000000000000003E-2"/>
    <n v="10"/>
    <n v="123.45679012345678"/>
    <n v="250"/>
    <n v="0.8666666666666667"/>
    <n v="0.76923076923076927"/>
    <n v="0.5"/>
    <n v="0.50900000000000001"/>
    <n v="0.33333333333333331"/>
    <n v="0.19900000000000001"/>
    <n v="19.5"/>
    <n v="0.16200000000000001"/>
    <n v="0.3"/>
  </r>
  <r>
    <x v="1"/>
    <d v="2017-07-15T00:00:00"/>
    <x v="11"/>
    <x v="11"/>
    <x v="1"/>
    <x v="0"/>
    <n v="31"/>
    <n v="24601"/>
    <n v="9"/>
    <n v="28"/>
    <n v="21"/>
    <n v="11"/>
    <n v="4"/>
    <n v="1894"/>
    <n v="610"/>
    <n v="793.58064516129036"/>
    <n v="783"/>
    <n v="8.1000000000000003E-2"/>
    <n v="12.903225806451612"/>
    <n v="159.29908403026681"/>
    <n v="250"/>
    <n v="0.90322580645161288"/>
    <n v="0.75"/>
    <n v="0.52380952380952384"/>
    <n v="0.50900000000000001"/>
    <n v="0.35483870967741937"/>
    <n v="0.19900000000000001"/>
    <n v="20.476190476190474"/>
    <n v="0.16200000000000001"/>
    <n v="0.29032258064516131"/>
  </r>
  <r>
    <x v="1"/>
    <d v="2017-07-15T00:00:00"/>
    <x v="12"/>
    <x v="12"/>
    <x v="1"/>
    <x v="0"/>
    <n v="30"/>
    <n v="24588"/>
    <n v="8"/>
    <n v="26"/>
    <n v="18"/>
    <n v="13"/>
    <n v="3"/>
    <n v="1992"/>
    <n v="678"/>
    <n v="819.6"/>
    <n v="783"/>
    <n v="8.1000000000000003E-2"/>
    <n v="10"/>
    <n v="123.45679012345678"/>
    <n v="250"/>
    <n v="0.8666666666666667"/>
    <n v="0.69230769230769229"/>
    <n v="0.72222222222222221"/>
    <n v="0.50900000000000001"/>
    <n v="0.43333333333333335"/>
    <n v="0.19900000000000001"/>
    <n v="17.277777777777779"/>
    <n v="0.16200000000000001"/>
    <n v="0.26666666666666666"/>
  </r>
  <r>
    <x v="1"/>
    <d v="2017-07-15T00:00:00"/>
    <x v="13"/>
    <x v="13"/>
    <x v="1"/>
    <x v="0"/>
    <n v="28"/>
    <n v="25128"/>
    <n v="8"/>
    <n v="25"/>
    <n v="20"/>
    <n v="13"/>
    <n v="3"/>
    <n v="1939"/>
    <n v="662"/>
    <n v="897.42857142857144"/>
    <n v="783"/>
    <n v="8.1000000000000003E-2"/>
    <n v="10.714285714285714"/>
    <n v="132.27513227513225"/>
    <n v="250"/>
    <n v="0.8928571428571429"/>
    <n v="0.8"/>
    <n v="0.65"/>
    <n v="0.50900000000000001"/>
    <n v="0.4642857142857143"/>
    <n v="0.19900000000000001"/>
    <n v="19.350000000000001"/>
    <n v="0.16200000000000001"/>
    <n v="0.2857142857142857"/>
  </r>
  <r>
    <x v="1"/>
    <d v="2017-07-15T00:00:00"/>
    <x v="14"/>
    <x v="14"/>
    <x v="1"/>
    <x v="0"/>
    <n v="29"/>
    <n v="25998"/>
    <n v="6"/>
    <n v="26"/>
    <n v="20"/>
    <n v="11"/>
    <n v="4"/>
    <n v="2000"/>
    <n v="682"/>
    <n v="896.48275862068965"/>
    <n v="783"/>
    <n v="8.1000000000000003E-2"/>
    <n v="13.793103448275861"/>
    <n v="170.28522775649211"/>
    <n v="250"/>
    <n v="0.89655172413793105"/>
    <n v="0.76923076923076927"/>
    <n v="0.55000000000000004"/>
    <n v="0.50900000000000001"/>
    <n v="0.37931034482758619"/>
    <n v="0.19900000000000001"/>
    <n v="19.45"/>
    <n v="0.16200000000000001"/>
    <n v="0.20689655172413793"/>
  </r>
  <r>
    <x v="1"/>
    <d v="2017-07-15T00:00:00"/>
    <x v="15"/>
    <x v="15"/>
    <x v="1"/>
    <x v="0"/>
    <n v="28"/>
    <n v="25499"/>
    <n v="7"/>
    <n v="25"/>
    <n v="20"/>
    <n v="12"/>
    <n v="3"/>
    <n v="1858"/>
    <n v="671"/>
    <n v="910.67857142857144"/>
    <n v="783"/>
    <n v="8.1000000000000003E-2"/>
    <n v="10.714285714285714"/>
    <n v="132.27513227513225"/>
    <n v="250"/>
    <n v="0.8928571428571429"/>
    <n v="0.8"/>
    <n v="0.6"/>
    <n v="0.50900000000000001"/>
    <n v="0.42857142857142855"/>
    <n v="0.19900000000000001"/>
    <n v="19.399999999999999"/>
    <n v="0.16200000000000001"/>
    <n v="0.25"/>
  </r>
  <r>
    <x v="1"/>
    <d v="2017-07-15T00:00:00"/>
    <x v="25"/>
    <x v="23"/>
    <x v="1"/>
    <x v="0"/>
    <n v="30"/>
    <n v="24753"/>
    <n v="8"/>
    <n v="27"/>
    <n v="20"/>
    <n v="14"/>
    <n v="3"/>
    <n v="1507"/>
    <n v="437"/>
    <n v="825.1"/>
    <n v="783"/>
    <n v="8.1000000000000003E-2"/>
    <n v="10"/>
    <n v="123.45679012345678"/>
    <n v="250"/>
    <n v="0.9"/>
    <n v="0.7407407407407407"/>
    <n v="0.7"/>
    <n v="0.50900000000000001"/>
    <n v="0.46666666666666667"/>
    <n v="0.19900000000000001"/>
    <n v="19.3"/>
    <n v="0.16200000000000001"/>
    <n v="0.26666666666666666"/>
  </r>
  <r>
    <x v="1"/>
    <d v="2017-07-16T00:00:00"/>
    <x v="0"/>
    <x v="0"/>
    <x v="0"/>
    <x v="0"/>
    <n v="37"/>
    <n v="24426"/>
    <n v="6"/>
    <n v="35"/>
    <n v="31"/>
    <n v="22"/>
    <n v="2"/>
    <n v="2149"/>
    <n v="601"/>
    <n v="660.16216216216219"/>
    <n v="783"/>
    <n v="8.1000000000000003E-2"/>
    <n v="5.4054054054054053"/>
    <n v="66.733400066733395"/>
    <n v="0"/>
    <n v="0.94594594594594594"/>
    <n v="0.88571428571428568"/>
    <n v="0.70967741935483875"/>
    <n v="0.50900000000000001"/>
    <n v="0.59459459459459463"/>
    <n v="0.19900000000000001"/>
    <n v="30.29032258064516"/>
    <n v="0.16200000000000001"/>
    <n v="0.16216216216216217"/>
  </r>
  <r>
    <x v="1"/>
    <d v="2017-07-16T00:00:00"/>
    <x v="1"/>
    <x v="1"/>
    <x v="0"/>
    <x v="0"/>
    <n v="40"/>
    <n v="24265"/>
    <n v="6"/>
    <n v="36"/>
    <n v="26"/>
    <n v="21"/>
    <n v="1"/>
    <n v="2347"/>
    <n v="761"/>
    <n v="606.625"/>
    <n v="783"/>
    <n v="8.1000000000000003E-2"/>
    <n v="2.5"/>
    <n v="30.864197530864196"/>
    <n v="0"/>
    <n v="0.9"/>
    <n v="0.72222222222222221"/>
    <n v="0.80769230769230771"/>
    <n v="0.50900000000000001"/>
    <n v="0.52500000000000002"/>
    <n v="0.19900000000000001"/>
    <n v="25.192307692307693"/>
    <n v="0.16200000000000001"/>
    <n v="0.15"/>
  </r>
  <r>
    <x v="1"/>
    <d v="2017-07-16T00:00:00"/>
    <x v="2"/>
    <x v="2"/>
    <x v="0"/>
    <x v="0"/>
    <n v="34"/>
    <n v="25005"/>
    <n v="4"/>
    <n v="33"/>
    <n v="29"/>
    <n v="24"/>
    <n v="2"/>
    <n v="2319"/>
    <n v="735"/>
    <n v="735.44117647058829"/>
    <n v="783"/>
    <n v="8.1000000000000003E-2"/>
    <n v="5.8823529411764701"/>
    <n v="72.621641249092221"/>
    <n v="0"/>
    <n v="0.97058823529411764"/>
    <n v="0.87878787878787878"/>
    <n v="0.82758620689655171"/>
    <n v="0.50900000000000001"/>
    <n v="0.70588235294117652"/>
    <n v="0.19900000000000001"/>
    <n v="28.172413793103448"/>
    <n v="0.16200000000000001"/>
    <n v="0.11764705882352941"/>
  </r>
  <r>
    <x v="1"/>
    <d v="2017-07-16T00:00:00"/>
    <x v="3"/>
    <x v="3"/>
    <x v="0"/>
    <x v="0"/>
    <n v="36"/>
    <n v="24598"/>
    <n v="5"/>
    <n v="36"/>
    <n v="27"/>
    <n v="21"/>
    <n v="2"/>
    <n v="2282"/>
    <n v="762"/>
    <n v="683.27777777777783"/>
    <n v="783"/>
    <n v="8.1000000000000003E-2"/>
    <n v="5.5555555555555554"/>
    <n v="68.587105624142652"/>
    <n v="0"/>
    <n v="1"/>
    <n v="0.75"/>
    <n v="0.77777777777777779"/>
    <n v="0.50900000000000001"/>
    <n v="0.58333333333333337"/>
    <n v="0.19900000000000001"/>
    <n v="26.222222222222221"/>
    <n v="0.16200000000000001"/>
    <n v="0.1388888888888889"/>
  </r>
  <r>
    <x v="1"/>
    <d v="2017-07-16T00:00:00"/>
    <x v="4"/>
    <x v="4"/>
    <x v="0"/>
    <x v="0"/>
    <n v="35"/>
    <n v="24607"/>
    <n v="5"/>
    <n v="33"/>
    <n v="27"/>
    <n v="22"/>
    <n v="2"/>
    <n v="2288"/>
    <n v="796"/>
    <n v="703.05714285714282"/>
    <n v="783"/>
    <n v="8.1000000000000003E-2"/>
    <n v="5.7142857142857144"/>
    <n v="70.546737213403873"/>
    <n v="0"/>
    <n v="0.94285714285714284"/>
    <n v="0.81818181818181823"/>
    <n v="0.81481481481481477"/>
    <n v="0.50900000000000001"/>
    <n v="0.62857142857142856"/>
    <n v="0.19900000000000001"/>
    <n v="26.185185185185187"/>
    <n v="0.16200000000000001"/>
    <n v="0.14285714285714285"/>
  </r>
  <r>
    <x v="1"/>
    <d v="2017-07-16T00:00:00"/>
    <x v="5"/>
    <x v="5"/>
    <x v="0"/>
    <x v="0"/>
    <n v="33"/>
    <n v="24948"/>
    <n v="4"/>
    <n v="30"/>
    <n v="24"/>
    <n v="19"/>
    <n v="1"/>
    <n v="2312"/>
    <n v="780"/>
    <n v="756"/>
    <n v="783"/>
    <n v="8.1000000000000003E-2"/>
    <n v="3.0303030303030303"/>
    <n v="37.41114852225963"/>
    <n v="0"/>
    <n v="0.90909090909090906"/>
    <n v="0.8"/>
    <n v="0.79166666666666663"/>
    <n v="0.50900000000000001"/>
    <n v="0.5757575757575758"/>
    <n v="0.19900000000000001"/>
    <n v="23.208333333333332"/>
    <n v="0.16200000000000001"/>
    <n v="0.12121212121212122"/>
  </r>
  <r>
    <x v="1"/>
    <d v="2017-07-16T00:00:00"/>
    <x v="6"/>
    <x v="6"/>
    <x v="0"/>
    <x v="0"/>
    <n v="38"/>
    <n v="24672"/>
    <n v="5"/>
    <n v="35"/>
    <n v="29"/>
    <n v="21"/>
    <n v="1"/>
    <n v="2402"/>
    <n v="811"/>
    <n v="649.26315789473688"/>
    <n v="783"/>
    <n v="8.1000000000000003E-2"/>
    <n v="2.6315789473684208"/>
    <n v="32.488628979857047"/>
    <n v="0"/>
    <n v="0.92105263157894735"/>
    <n v="0.82857142857142863"/>
    <n v="0.72413793103448276"/>
    <n v="0.50900000000000001"/>
    <n v="0.55263157894736847"/>
    <n v="0.19900000000000001"/>
    <n v="28.275862068965516"/>
    <n v="0.16200000000000001"/>
    <n v="0.13157894736842105"/>
  </r>
  <r>
    <x v="1"/>
    <d v="2017-07-16T00:00:00"/>
    <x v="7"/>
    <x v="7"/>
    <x v="0"/>
    <x v="0"/>
    <n v="40"/>
    <n v="24888"/>
    <n v="6"/>
    <n v="40"/>
    <n v="30"/>
    <n v="26"/>
    <n v="2"/>
    <n v="2134"/>
    <n v="650"/>
    <n v="622.20000000000005"/>
    <n v="783"/>
    <n v="8.1000000000000003E-2"/>
    <n v="5"/>
    <n v="61.728395061728392"/>
    <n v="0"/>
    <n v="1"/>
    <n v="0.75"/>
    <n v="0.8666666666666667"/>
    <n v="0.50900000000000001"/>
    <n v="0.65"/>
    <n v="0.19900000000000001"/>
    <n v="29.133333333333333"/>
    <n v="0.16200000000000001"/>
    <n v="0.15"/>
  </r>
  <r>
    <x v="1"/>
    <d v="2017-07-17T00:00:00"/>
    <x v="0"/>
    <x v="0"/>
    <x v="0"/>
    <x v="0"/>
    <n v="34"/>
    <n v="24398"/>
    <n v="4"/>
    <n v="34"/>
    <n v="25"/>
    <n v="22"/>
    <n v="2"/>
    <n v="2149"/>
    <n v="601"/>
    <n v="717.58823529411768"/>
    <n v="783"/>
    <n v="8.1000000000000003E-2"/>
    <n v="5.8823529411764701"/>
    <n v="72.621641249092221"/>
    <n v="0"/>
    <n v="1"/>
    <n v="0.73529411764705888"/>
    <n v="0.88"/>
    <n v="0.50900000000000001"/>
    <n v="0.6470588235294118"/>
    <n v="0.19900000000000001"/>
    <n v="24.12"/>
    <n v="0.16200000000000001"/>
    <n v="0.11764705882352941"/>
  </r>
  <r>
    <x v="1"/>
    <d v="2017-07-17T00:00:00"/>
    <x v="1"/>
    <x v="1"/>
    <x v="0"/>
    <x v="0"/>
    <n v="40"/>
    <n v="24689"/>
    <n v="5"/>
    <n v="39"/>
    <n v="31"/>
    <n v="24"/>
    <n v="1"/>
    <n v="2347"/>
    <n v="761"/>
    <n v="617.22500000000002"/>
    <n v="783"/>
    <n v="8.1000000000000003E-2"/>
    <n v="2.5"/>
    <n v="30.864197530864196"/>
    <n v="0"/>
    <n v="0.97499999999999998"/>
    <n v="0.79487179487179482"/>
    <n v="0.77419354838709675"/>
    <n v="0.50900000000000001"/>
    <n v="0.6"/>
    <n v="0.19900000000000001"/>
    <n v="30.225806451612904"/>
    <n v="0.16200000000000001"/>
    <n v="0.125"/>
  </r>
  <r>
    <x v="1"/>
    <d v="2017-07-17T00:00:00"/>
    <x v="2"/>
    <x v="2"/>
    <x v="0"/>
    <x v="0"/>
    <n v="34"/>
    <n v="24250"/>
    <n v="5"/>
    <n v="34"/>
    <n v="27"/>
    <n v="21"/>
    <n v="1"/>
    <n v="2319"/>
    <n v="735"/>
    <n v="713.23529411764707"/>
    <n v="783"/>
    <n v="8.1000000000000003E-2"/>
    <n v="2.9411764705882351"/>
    <n v="36.31082062454611"/>
    <n v="0"/>
    <n v="1"/>
    <n v="0.79411764705882348"/>
    <n v="0.77777777777777779"/>
    <n v="0.50900000000000001"/>
    <n v="0.61764705882352944"/>
    <n v="0.19900000000000001"/>
    <n v="26.222222222222221"/>
    <n v="0.16200000000000001"/>
    <n v="0.14705882352941177"/>
  </r>
  <r>
    <x v="1"/>
    <d v="2017-07-17T00:00:00"/>
    <x v="3"/>
    <x v="3"/>
    <x v="0"/>
    <x v="0"/>
    <n v="40"/>
    <n v="24914"/>
    <n v="4"/>
    <n v="40"/>
    <n v="32"/>
    <n v="23"/>
    <n v="2"/>
    <n v="2282"/>
    <n v="762"/>
    <n v="622.85"/>
    <n v="783"/>
    <n v="8.1000000000000003E-2"/>
    <n v="5"/>
    <n v="61.728395061728392"/>
    <n v="0"/>
    <n v="1"/>
    <n v="0.8"/>
    <n v="0.71875"/>
    <n v="0.50900000000000001"/>
    <n v="0.57499999999999996"/>
    <n v="0.19900000000000001"/>
    <n v="31.28125"/>
    <n v="0.16200000000000001"/>
    <n v="0.1"/>
  </r>
  <r>
    <x v="1"/>
    <d v="2017-07-17T00:00:00"/>
    <x v="4"/>
    <x v="4"/>
    <x v="0"/>
    <x v="0"/>
    <n v="37"/>
    <n v="25364"/>
    <n v="4"/>
    <n v="37"/>
    <n v="31"/>
    <n v="27"/>
    <n v="1"/>
    <n v="2288"/>
    <n v="796"/>
    <n v="685.51351351351354"/>
    <n v="783"/>
    <n v="8.1000000000000003E-2"/>
    <n v="2.7027027027027026"/>
    <n v="33.366700033366698"/>
    <n v="0"/>
    <n v="1"/>
    <n v="0.83783783783783783"/>
    <n v="0.87096774193548387"/>
    <n v="0.50900000000000001"/>
    <n v="0.72972972972972971"/>
    <n v="0.19900000000000001"/>
    <n v="30.129032258064516"/>
    <n v="0.16200000000000001"/>
    <n v="0.10810810810810811"/>
  </r>
  <r>
    <x v="1"/>
    <d v="2017-07-17T00:00:00"/>
    <x v="5"/>
    <x v="5"/>
    <x v="0"/>
    <x v="0"/>
    <n v="36"/>
    <n v="25968"/>
    <n v="6"/>
    <n v="35"/>
    <n v="25"/>
    <n v="22"/>
    <n v="2"/>
    <n v="2312"/>
    <n v="780"/>
    <n v="721.33333333333337"/>
    <n v="783"/>
    <n v="8.1000000000000003E-2"/>
    <n v="5.5555555555555554"/>
    <n v="68.587105624142652"/>
    <n v="0"/>
    <n v="0.97222222222222221"/>
    <n v="0.7142857142857143"/>
    <n v="0.88"/>
    <n v="0.50900000000000001"/>
    <n v="0.61111111111111116"/>
    <n v="0.19900000000000001"/>
    <n v="24.12"/>
    <n v="0.16200000000000001"/>
    <n v="0.16666666666666666"/>
  </r>
  <r>
    <x v="1"/>
    <d v="2017-07-17T00:00:00"/>
    <x v="6"/>
    <x v="6"/>
    <x v="0"/>
    <x v="0"/>
    <n v="35"/>
    <n v="25052"/>
    <n v="5"/>
    <n v="32"/>
    <n v="23"/>
    <n v="18"/>
    <n v="1"/>
    <n v="2402"/>
    <n v="811"/>
    <n v="715.7714285714286"/>
    <n v="783"/>
    <n v="8.1000000000000003E-2"/>
    <n v="2.8571428571428572"/>
    <n v="35.273368606701936"/>
    <n v="0"/>
    <n v="0.91428571428571426"/>
    <n v="0.71875"/>
    <n v="0.78260869565217395"/>
    <n v="0.50900000000000001"/>
    <n v="0.51428571428571423"/>
    <n v="0.19900000000000001"/>
    <n v="22.217391304347824"/>
    <n v="0.16200000000000001"/>
    <n v="0.14285714285714285"/>
  </r>
  <r>
    <x v="1"/>
    <d v="2017-07-17T00:00:00"/>
    <x v="7"/>
    <x v="7"/>
    <x v="0"/>
    <x v="0"/>
    <n v="34"/>
    <n v="25465"/>
    <n v="5"/>
    <n v="31"/>
    <n v="26"/>
    <n v="18"/>
    <n v="1"/>
    <n v="2134"/>
    <n v="650"/>
    <n v="748.97058823529414"/>
    <n v="783"/>
    <n v="8.1000000000000003E-2"/>
    <n v="2.9411764705882351"/>
    <n v="36.31082062454611"/>
    <n v="0"/>
    <n v="0.91176470588235292"/>
    <n v="0.83870967741935487"/>
    <n v="0.69230769230769229"/>
    <n v="0.50900000000000001"/>
    <n v="0.52941176470588236"/>
    <n v="0.19900000000000001"/>
    <n v="25.307692307692307"/>
    <n v="0.16200000000000001"/>
    <n v="0.14705882352941177"/>
  </r>
  <r>
    <x v="1"/>
    <d v="2017-07-17T00:00:00"/>
    <x v="16"/>
    <x v="16"/>
    <x v="2"/>
    <x v="0"/>
    <n v="30"/>
    <n v="24929"/>
    <n v="8"/>
    <n v="30"/>
    <n v="20"/>
    <n v="15"/>
    <n v="2"/>
    <n v="2093"/>
    <n v="666"/>
    <n v="830.9666666666667"/>
    <n v="783"/>
    <n v="8.1000000000000003E-2"/>
    <n v="6.666666666666667"/>
    <n v="82.304526748971199"/>
    <n v="0"/>
    <n v="1"/>
    <n v="0.66666666666666663"/>
    <n v="0.75"/>
    <n v="0.50900000000000001"/>
    <n v="0.5"/>
    <n v="0.19900000000000001"/>
    <n v="19.25"/>
    <n v="0.16200000000000001"/>
    <n v="0.26666666666666666"/>
  </r>
  <r>
    <x v="1"/>
    <d v="2017-07-17T00:00:00"/>
    <x v="17"/>
    <x v="17"/>
    <x v="2"/>
    <x v="0"/>
    <n v="36"/>
    <n v="24493"/>
    <n v="6"/>
    <n v="34"/>
    <n v="22"/>
    <n v="17"/>
    <n v="3"/>
    <n v="2135"/>
    <n v="708"/>
    <n v="680.36111111111109"/>
    <n v="783"/>
    <n v="8.1000000000000003E-2"/>
    <n v="8.3333333333333321"/>
    <n v="102.88065843621398"/>
    <n v="100"/>
    <n v="0.94444444444444442"/>
    <n v="0.6470588235294118"/>
    <n v="0.77272727272727271"/>
    <n v="0.50900000000000001"/>
    <n v="0.47222222222222221"/>
    <n v="0.19900000000000001"/>
    <n v="21.227272727272727"/>
    <n v="0.16200000000000001"/>
    <n v="0.16666666666666666"/>
  </r>
  <r>
    <x v="1"/>
    <d v="2017-07-17T00:00:00"/>
    <x v="18"/>
    <x v="18"/>
    <x v="2"/>
    <x v="0"/>
    <n v="36"/>
    <n v="25588"/>
    <n v="6"/>
    <n v="33"/>
    <n v="24"/>
    <n v="18"/>
    <n v="2"/>
    <n v="2135"/>
    <n v="724"/>
    <n v="710.77777777777783"/>
    <n v="783"/>
    <n v="8.1000000000000003E-2"/>
    <n v="5.5555555555555554"/>
    <n v="68.587105624142652"/>
    <n v="0"/>
    <n v="0.91666666666666663"/>
    <n v="0.72727272727272729"/>
    <n v="0.75"/>
    <n v="0.50900000000000001"/>
    <n v="0.5"/>
    <n v="0.19900000000000001"/>
    <n v="23.25"/>
    <n v="0.16200000000000001"/>
    <n v="0.16666666666666666"/>
  </r>
  <r>
    <x v="1"/>
    <d v="2017-07-17T00:00:00"/>
    <x v="19"/>
    <x v="19"/>
    <x v="2"/>
    <x v="0"/>
    <n v="31"/>
    <n v="24226"/>
    <n v="6"/>
    <n v="30"/>
    <n v="25"/>
    <n v="19"/>
    <n v="2"/>
    <n v="2065"/>
    <n v="651"/>
    <n v="781.48387096774195"/>
    <n v="783"/>
    <n v="8.1000000000000003E-2"/>
    <n v="6.4516129032258061"/>
    <n v="79.649542015133406"/>
    <n v="0"/>
    <n v="0.967741935483871"/>
    <n v="0.83333333333333337"/>
    <n v="0.76"/>
    <n v="0.50900000000000001"/>
    <n v="0.61290322580645162"/>
    <n v="0.19900000000000001"/>
    <n v="24.24"/>
    <n v="0.16200000000000001"/>
    <n v="0.19354838709677419"/>
  </r>
  <r>
    <x v="1"/>
    <d v="2017-07-17T00:00:00"/>
    <x v="20"/>
    <x v="20"/>
    <x v="2"/>
    <x v="0"/>
    <n v="36"/>
    <n v="24046"/>
    <n v="6"/>
    <n v="31"/>
    <n v="25"/>
    <n v="17"/>
    <n v="3"/>
    <n v="1978"/>
    <n v="656"/>
    <n v="667.94444444444446"/>
    <n v="783"/>
    <n v="8.1000000000000003E-2"/>
    <n v="8.3333333333333321"/>
    <n v="102.88065843621398"/>
    <n v="100"/>
    <n v="0.86111111111111116"/>
    <n v="0.80645161290322576"/>
    <n v="0.68"/>
    <n v="0.50900000000000001"/>
    <n v="0.47222222222222221"/>
    <n v="0.19900000000000001"/>
    <n v="24.32"/>
    <n v="0.16200000000000001"/>
    <n v="0.16666666666666666"/>
  </r>
  <r>
    <x v="1"/>
    <d v="2017-07-17T00:00:00"/>
    <x v="21"/>
    <x v="21"/>
    <x v="2"/>
    <x v="0"/>
    <n v="36"/>
    <n v="25508"/>
    <n v="7"/>
    <n v="31"/>
    <n v="23"/>
    <n v="17"/>
    <n v="2"/>
    <n v="1999"/>
    <n v="674"/>
    <n v="708.55555555555554"/>
    <n v="783"/>
    <n v="8.1000000000000003E-2"/>
    <n v="5.5555555555555554"/>
    <n v="68.587105624142652"/>
    <n v="0"/>
    <n v="0.86111111111111116"/>
    <n v="0.74193548387096775"/>
    <n v="0.73913043478260865"/>
    <n v="0.50900000000000001"/>
    <n v="0.47222222222222221"/>
    <n v="0.19900000000000001"/>
    <n v="22.260869565217391"/>
    <n v="0.16200000000000001"/>
    <n v="0.19444444444444445"/>
  </r>
  <r>
    <x v="1"/>
    <d v="2017-07-17T00:00:00"/>
    <x v="22"/>
    <x v="22"/>
    <x v="2"/>
    <x v="0"/>
    <n v="30"/>
    <n v="25830"/>
    <n v="7"/>
    <n v="29"/>
    <n v="20"/>
    <n v="16"/>
    <n v="2"/>
    <n v="1969"/>
    <n v="562"/>
    <n v="861"/>
    <n v="783"/>
    <n v="8.1000000000000003E-2"/>
    <n v="6.666666666666667"/>
    <n v="82.304526748971199"/>
    <n v="0"/>
    <n v="0.96666666666666667"/>
    <n v="0.68965517241379315"/>
    <n v="0.8"/>
    <n v="0.50900000000000001"/>
    <n v="0.53333333333333333"/>
    <n v="0.19900000000000001"/>
    <n v="19.2"/>
    <n v="0.16200000000000001"/>
    <n v="0.23333333333333334"/>
  </r>
  <r>
    <x v="1"/>
    <d v="2017-07-17T00:00:00"/>
    <x v="24"/>
    <x v="24"/>
    <x v="2"/>
    <x v="0"/>
    <n v="33"/>
    <n v="25635"/>
    <n v="7"/>
    <n v="31"/>
    <n v="23"/>
    <n v="18"/>
    <n v="2"/>
    <n v="1090"/>
    <n v="393"/>
    <n v="776.81818181818187"/>
    <n v="783"/>
    <n v="8.1000000000000003E-2"/>
    <n v="6.0606060606060606"/>
    <n v="74.82229704451926"/>
    <n v="0"/>
    <n v="0.93939393939393945"/>
    <n v="0.74193548387096775"/>
    <n v="0.78260869565217395"/>
    <n v="0.50900000000000001"/>
    <n v="0.54545454545454541"/>
    <n v="0.19900000000000001"/>
    <n v="22.217391304347824"/>
    <n v="0.16200000000000001"/>
    <n v="0.21212121212121213"/>
  </r>
  <r>
    <x v="1"/>
    <d v="2017-07-17T00:00:00"/>
    <x v="8"/>
    <x v="8"/>
    <x v="1"/>
    <x v="0"/>
    <n v="29"/>
    <n v="24652"/>
    <n v="7"/>
    <n v="25"/>
    <n v="16"/>
    <n v="8"/>
    <n v="4"/>
    <n v="1764"/>
    <n v="524"/>
    <n v="850.06896551724139"/>
    <n v="783"/>
    <n v="8.1000000000000003E-2"/>
    <n v="13.793103448275861"/>
    <n v="170.28522775649211"/>
    <n v="250"/>
    <n v="0.86206896551724133"/>
    <n v="0.64"/>
    <n v="0.5"/>
    <n v="0.50900000000000001"/>
    <n v="0.27586206896551724"/>
    <n v="0.19900000000000001"/>
    <n v="15.5"/>
    <n v="0.16200000000000001"/>
    <n v="0.2413793103448276"/>
  </r>
  <r>
    <x v="1"/>
    <d v="2017-07-17T00:00:00"/>
    <x v="9"/>
    <x v="9"/>
    <x v="1"/>
    <x v="0"/>
    <n v="30"/>
    <n v="24393"/>
    <n v="6"/>
    <n v="27"/>
    <n v="21"/>
    <n v="14"/>
    <n v="4"/>
    <n v="1918"/>
    <n v="606"/>
    <n v="813.1"/>
    <n v="783"/>
    <n v="8.1000000000000003E-2"/>
    <n v="13.333333333333334"/>
    <n v="164.6090534979424"/>
    <n v="250"/>
    <n v="0.9"/>
    <n v="0.77777777777777779"/>
    <n v="0.66666666666666663"/>
    <n v="0.50900000000000001"/>
    <n v="0.46666666666666667"/>
    <n v="0.19900000000000001"/>
    <n v="20.333333333333332"/>
    <n v="0.16200000000000001"/>
    <n v="0.2"/>
  </r>
  <r>
    <x v="1"/>
    <d v="2017-07-17T00:00:00"/>
    <x v="10"/>
    <x v="10"/>
    <x v="1"/>
    <x v="0"/>
    <n v="30"/>
    <n v="24905"/>
    <n v="7"/>
    <n v="28"/>
    <n v="18"/>
    <n v="13"/>
    <n v="3"/>
    <n v="1913"/>
    <n v="618"/>
    <n v="830.16666666666663"/>
    <n v="783"/>
    <n v="8.1000000000000003E-2"/>
    <n v="10"/>
    <n v="123.45679012345678"/>
    <n v="250"/>
    <n v="0.93333333333333335"/>
    <n v="0.6428571428571429"/>
    <n v="0.72222222222222221"/>
    <n v="0.50900000000000001"/>
    <n v="0.43333333333333335"/>
    <n v="0.19900000000000001"/>
    <n v="17.277777777777779"/>
    <n v="0.16200000000000001"/>
    <n v="0.23333333333333334"/>
  </r>
  <r>
    <x v="1"/>
    <d v="2017-07-17T00:00:00"/>
    <x v="11"/>
    <x v="11"/>
    <x v="1"/>
    <x v="0"/>
    <n v="28"/>
    <n v="25644"/>
    <n v="7"/>
    <n v="25"/>
    <n v="15"/>
    <n v="10"/>
    <n v="3"/>
    <n v="1894"/>
    <n v="610"/>
    <n v="915.85714285714289"/>
    <n v="783"/>
    <n v="8.1000000000000003E-2"/>
    <n v="10.714285714285714"/>
    <n v="132.27513227513225"/>
    <n v="250"/>
    <n v="0.8928571428571429"/>
    <n v="0.6"/>
    <n v="0.66666666666666663"/>
    <n v="0.50900000000000001"/>
    <n v="0.35714285714285715"/>
    <n v="0.19900000000000001"/>
    <n v="14.333333333333334"/>
    <n v="0.16200000000000001"/>
    <n v="0.25"/>
  </r>
  <r>
    <x v="1"/>
    <d v="2017-07-17T00:00:00"/>
    <x v="12"/>
    <x v="12"/>
    <x v="1"/>
    <x v="0"/>
    <n v="28"/>
    <n v="25772"/>
    <n v="6"/>
    <n v="25"/>
    <n v="20"/>
    <n v="12"/>
    <n v="3"/>
    <n v="1992"/>
    <n v="678"/>
    <n v="920.42857142857144"/>
    <n v="783"/>
    <n v="8.1000000000000003E-2"/>
    <n v="10.714285714285714"/>
    <n v="132.27513227513225"/>
    <n v="250"/>
    <n v="0.8928571428571429"/>
    <n v="0.8"/>
    <n v="0.6"/>
    <n v="0.50900000000000001"/>
    <n v="0.42857142857142855"/>
    <n v="0.19900000000000001"/>
    <n v="19.399999999999999"/>
    <n v="0.16200000000000001"/>
    <n v="0.21428571428571427"/>
  </r>
  <r>
    <x v="1"/>
    <d v="2017-07-17T00:00:00"/>
    <x v="13"/>
    <x v="13"/>
    <x v="1"/>
    <x v="0"/>
    <n v="30"/>
    <n v="24088"/>
    <n v="7"/>
    <n v="29"/>
    <n v="19"/>
    <n v="13"/>
    <n v="3"/>
    <n v="1939"/>
    <n v="662"/>
    <n v="802.93333333333328"/>
    <n v="783"/>
    <n v="8.1000000000000003E-2"/>
    <n v="10"/>
    <n v="123.45679012345678"/>
    <n v="250"/>
    <n v="0.96666666666666667"/>
    <n v="0.65517241379310343"/>
    <n v="0.68421052631578949"/>
    <n v="0.50900000000000001"/>
    <n v="0.43333333333333335"/>
    <n v="0.19900000000000001"/>
    <n v="18.315789473684209"/>
    <n v="0.16200000000000001"/>
    <n v="0.23333333333333334"/>
  </r>
  <r>
    <x v="1"/>
    <d v="2017-07-17T00:00:00"/>
    <x v="14"/>
    <x v="14"/>
    <x v="1"/>
    <x v="0"/>
    <n v="31"/>
    <n v="25253"/>
    <n v="9"/>
    <n v="28"/>
    <n v="18"/>
    <n v="13"/>
    <n v="4"/>
    <n v="2000"/>
    <n v="682"/>
    <n v="814.61290322580646"/>
    <n v="783"/>
    <n v="8.1000000000000003E-2"/>
    <n v="12.903225806451612"/>
    <n v="159.29908403026681"/>
    <n v="250"/>
    <n v="0.90322580645161288"/>
    <n v="0.6428571428571429"/>
    <n v="0.72222222222222221"/>
    <n v="0.50900000000000001"/>
    <n v="0.41935483870967744"/>
    <n v="0.19900000000000001"/>
    <n v="17.277777777777779"/>
    <n v="0.16200000000000001"/>
    <n v="0.29032258064516131"/>
  </r>
  <r>
    <x v="1"/>
    <d v="2017-07-17T00:00:00"/>
    <x v="15"/>
    <x v="15"/>
    <x v="1"/>
    <x v="0"/>
    <n v="32"/>
    <n v="25874"/>
    <n v="6"/>
    <n v="30"/>
    <n v="24"/>
    <n v="17"/>
    <n v="4"/>
    <n v="1858"/>
    <n v="671"/>
    <n v="808.5625"/>
    <n v="783"/>
    <n v="8.1000000000000003E-2"/>
    <n v="12.5"/>
    <n v="154.32098765432099"/>
    <n v="250"/>
    <n v="0.9375"/>
    <n v="0.8"/>
    <n v="0.70833333333333337"/>
    <n v="0.50900000000000001"/>
    <n v="0.53125"/>
    <n v="0.19900000000000001"/>
    <n v="23.291666666666668"/>
    <n v="0.16200000000000001"/>
    <n v="0.1875"/>
  </r>
  <r>
    <x v="1"/>
    <d v="2017-07-17T00:00:00"/>
    <x v="25"/>
    <x v="23"/>
    <x v="1"/>
    <x v="0"/>
    <n v="29"/>
    <n v="24992"/>
    <n v="6"/>
    <n v="25"/>
    <n v="15"/>
    <n v="8"/>
    <n v="4"/>
    <n v="1507"/>
    <n v="437"/>
    <n v="861.79310344827582"/>
    <n v="783"/>
    <n v="8.1000000000000003E-2"/>
    <n v="13.793103448275861"/>
    <n v="170.28522775649211"/>
    <n v="250"/>
    <n v="0.86206896551724133"/>
    <n v="0.6"/>
    <n v="0.53333333333333333"/>
    <n v="0.50900000000000001"/>
    <n v="0.27586206896551724"/>
    <n v="0.19900000000000001"/>
    <n v="14.466666666666667"/>
    <n v="0.16200000000000001"/>
    <n v="0.20689655172413793"/>
  </r>
  <r>
    <x v="1"/>
    <d v="2017-07-18T00:00:00"/>
    <x v="0"/>
    <x v="0"/>
    <x v="0"/>
    <x v="0"/>
    <n v="32"/>
    <n v="25860"/>
    <n v="5"/>
    <n v="30"/>
    <n v="24"/>
    <n v="22"/>
    <n v="1"/>
    <n v="2149"/>
    <n v="601"/>
    <n v="808.125"/>
    <n v="783"/>
    <n v="8.1000000000000003E-2"/>
    <n v="3.125"/>
    <n v="38.580246913580247"/>
    <n v="0"/>
    <n v="0.9375"/>
    <n v="0.8"/>
    <n v="0.91666666666666663"/>
    <n v="0.50900000000000001"/>
    <n v="0.6875"/>
    <n v="0.19900000000000001"/>
    <n v="23.083333333333332"/>
    <n v="0.16200000000000001"/>
    <n v="0.15625"/>
  </r>
  <r>
    <x v="1"/>
    <d v="2017-07-18T00:00:00"/>
    <x v="1"/>
    <x v="1"/>
    <x v="0"/>
    <x v="0"/>
    <n v="36"/>
    <n v="24752"/>
    <n v="6"/>
    <n v="35"/>
    <n v="25"/>
    <n v="19"/>
    <n v="2"/>
    <n v="2347"/>
    <n v="761"/>
    <n v="687.55555555555554"/>
    <n v="783"/>
    <n v="8.1000000000000003E-2"/>
    <n v="5.5555555555555554"/>
    <n v="68.587105624142652"/>
    <n v="0"/>
    <n v="0.97222222222222221"/>
    <n v="0.7142857142857143"/>
    <n v="0.76"/>
    <n v="0.50900000000000001"/>
    <n v="0.52777777777777779"/>
    <n v="0.19900000000000001"/>
    <n v="24.24"/>
    <n v="0.16200000000000001"/>
    <n v="0.16666666666666666"/>
  </r>
  <r>
    <x v="1"/>
    <d v="2017-07-18T00:00:00"/>
    <x v="2"/>
    <x v="2"/>
    <x v="0"/>
    <x v="0"/>
    <n v="39"/>
    <n v="24826"/>
    <n v="4"/>
    <n v="39"/>
    <n v="35"/>
    <n v="28"/>
    <n v="1"/>
    <n v="2319"/>
    <n v="735"/>
    <n v="636.56410256410254"/>
    <n v="783"/>
    <n v="8.1000000000000003E-2"/>
    <n v="2.5641025641025639"/>
    <n v="31.655587211142763"/>
    <n v="0"/>
    <n v="1"/>
    <n v="0.89743589743589747"/>
    <n v="0.8"/>
    <n v="0.50900000000000001"/>
    <n v="0.71794871794871795"/>
    <n v="0.19900000000000001"/>
    <n v="34.200000000000003"/>
    <n v="0.16200000000000001"/>
    <n v="0.10256410256410256"/>
  </r>
  <r>
    <x v="1"/>
    <d v="2017-07-18T00:00:00"/>
    <x v="3"/>
    <x v="3"/>
    <x v="0"/>
    <x v="0"/>
    <n v="39"/>
    <n v="25412"/>
    <n v="6"/>
    <n v="38"/>
    <n v="31"/>
    <n v="28"/>
    <n v="2"/>
    <n v="2282"/>
    <n v="762"/>
    <n v="651.58974358974353"/>
    <n v="783"/>
    <n v="8.1000000000000003E-2"/>
    <n v="5.1282051282051277"/>
    <n v="63.311174422285525"/>
    <n v="0"/>
    <n v="0.97435897435897434"/>
    <n v="0.81578947368421051"/>
    <n v="0.90322580645161288"/>
    <n v="0.50900000000000001"/>
    <n v="0.71794871794871795"/>
    <n v="0.19900000000000001"/>
    <n v="30.096774193548388"/>
    <n v="0.16200000000000001"/>
    <n v="0.15384615384615385"/>
  </r>
  <r>
    <x v="1"/>
    <d v="2017-07-18T00:00:00"/>
    <x v="4"/>
    <x v="4"/>
    <x v="0"/>
    <x v="0"/>
    <n v="37"/>
    <n v="25754"/>
    <n v="4"/>
    <n v="34"/>
    <n v="28"/>
    <n v="24"/>
    <n v="1"/>
    <n v="2288"/>
    <n v="796"/>
    <n v="696.05405405405406"/>
    <n v="783"/>
    <n v="8.1000000000000003E-2"/>
    <n v="2.7027027027027026"/>
    <n v="33.366700033366698"/>
    <n v="0"/>
    <n v="0.91891891891891897"/>
    <n v="0.82352941176470584"/>
    <n v="0.8571428571428571"/>
    <n v="0.50900000000000001"/>
    <n v="0.64864864864864868"/>
    <n v="0.19900000000000001"/>
    <n v="27.142857142857142"/>
    <n v="0.16200000000000001"/>
    <n v="0.10810810810810811"/>
  </r>
  <r>
    <x v="1"/>
    <d v="2017-07-18T00:00:00"/>
    <x v="5"/>
    <x v="5"/>
    <x v="0"/>
    <x v="0"/>
    <n v="32"/>
    <n v="24143"/>
    <n v="3"/>
    <n v="29"/>
    <n v="24"/>
    <n v="18"/>
    <n v="1"/>
    <n v="2312"/>
    <n v="780"/>
    <n v="754.46875"/>
    <n v="783"/>
    <n v="8.1000000000000003E-2"/>
    <n v="3.125"/>
    <n v="38.580246913580247"/>
    <n v="0"/>
    <n v="0.90625"/>
    <n v="0.82758620689655171"/>
    <n v="0.75"/>
    <n v="0.50900000000000001"/>
    <n v="0.5625"/>
    <n v="0.19900000000000001"/>
    <n v="23.25"/>
    <n v="0.16200000000000001"/>
    <n v="9.375E-2"/>
  </r>
  <r>
    <x v="1"/>
    <d v="2017-07-18T00:00:00"/>
    <x v="6"/>
    <x v="6"/>
    <x v="0"/>
    <x v="0"/>
    <n v="37"/>
    <n v="25336"/>
    <n v="4"/>
    <n v="34"/>
    <n v="26"/>
    <n v="21"/>
    <n v="1"/>
    <n v="2402"/>
    <n v="811"/>
    <n v="684.75675675675677"/>
    <n v="783"/>
    <n v="8.1000000000000003E-2"/>
    <n v="2.7027027027027026"/>
    <n v="33.366700033366698"/>
    <n v="0"/>
    <n v="0.91891891891891897"/>
    <n v="0.76470588235294112"/>
    <n v="0.80769230769230771"/>
    <n v="0.50900000000000001"/>
    <n v="0.56756756756756754"/>
    <n v="0.19900000000000001"/>
    <n v="25.192307692307693"/>
    <n v="0.16200000000000001"/>
    <n v="0.10810810810810811"/>
  </r>
  <r>
    <x v="1"/>
    <d v="2017-07-18T00:00:00"/>
    <x v="7"/>
    <x v="7"/>
    <x v="0"/>
    <x v="0"/>
    <n v="35"/>
    <n v="24994"/>
    <n v="4"/>
    <n v="35"/>
    <n v="25"/>
    <n v="20"/>
    <n v="1"/>
    <n v="2134"/>
    <n v="650"/>
    <n v="714.11428571428576"/>
    <n v="783"/>
    <n v="8.1000000000000003E-2"/>
    <n v="2.8571428571428572"/>
    <n v="35.273368606701936"/>
    <n v="0"/>
    <n v="1"/>
    <n v="0.7142857142857143"/>
    <n v="0.8"/>
    <n v="0.50900000000000001"/>
    <n v="0.5714285714285714"/>
    <n v="0.19900000000000001"/>
    <n v="24.2"/>
    <n v="0.16200000000000001"/>
    <n v="0.11428571428571428"/>
  </r>
  <r>
    <x v="1"/>
    <d v="2017-07-18T00:00:00"/>
    <x v="16"/>
    <x v="16"/>
    <x v="2"/>
    <x v="0"/>
    <n v="35"/>
    <n v="24261"/>
    <n v="8"/>
    <n v="35"/>
    <n v="23"/>
    <n v="14"/>
    <n v="2"/>
    <n v="2093"/>
    <n v="666"/>
    <n v="693.17142857142858"/>
    <n v="783"/>
    <n v="8.1000000000000003E-2"/>
    <n v="5.7142857142857144"/>
    <n v="70.546737213403873"/>
    <n v="0"/>
    <n v="1"/>
    <n v="0.65714285714285714"/>
    <n v="0.60869565217391308"/>
    <n v="0.50900000000000001"/>
    <n v="0.4"/>
    <n v="0.19900000000000001"/>
    <n v="22.391304347826086"/>
    <n v="0.16200000000000001"/>
    <n v="0.22857142857142856"/>
  </r>
  <r>
    <x v="1"/>
    <d v="2017-07-18T00:00:00"/>
    <x v="17"/>
    <x v="17"/>
    <x v="2"/>
    <x v="0"/>
    <n v="30"/>
    <n v="25758"/>
    <n v="6"/>
    <n v="27"/>
    <n v="20"/>
    <n v="15"/>
    <n v="2"/>
    <n v="2135"/>
    <n v="708"/>
    <n v="858.6"/>
    <n v="783"/>
    <n v="8.1000000000000003E-2"/>
    <n v="6.666666666666667"/>
    <n v="82.304526748971199"/>
    <n v="0"/>
    <n v="0.9"/>
    <n v="0.7407407407407407"/>
    <n v="0.75"/>
    <n v="0.50900000000000001"/>
    <n v="0.5"/>
    <n v="0.19900000000000001"/>
    <n v="19.25"/>
    <n v="0.16200000000000001"/>
    <n v="0.2"/>
  </r>
  <r>
    <x v="1"/>
    <d v="2017-07-18T00:00:00"/>
    <x v="18"/>
    <x v="18"/>
    <x v="2"/>
    <x v="0"/>
    <n v="31"/>
    <n v="25899"/>
    <n v="8"/>
    <n v="30"/>
    <n v="20"/>
    <n v="13"/>
    <n v="2"/>
    <n v="2135"/>
    <n v="724"/>
    <n v="835.45161290322585"/>
    <n v="783"/>
    <n v="8.1000000000000003E-2"/>
    <n v="6.4516129032258061"/>
    <n v="79.649542015133406"/>
    <n v="0"/>
    <n v="0.967741935483871"/>
    <n v="0.66666666666666663"/>
    <n v="0.65"/>
    <n v="0.50900000000000001"/>
    <n v="0.41935483870967744"/>
    <n v="0.19900000000000001"/>
    <n v="19.350000000000001"/>
    <n v="0.16200000000000001"/>
    <n v="0.25806451612903225"/>
  </r>
  <r>
    <x v="1"/>
    <d v="2017-07-18T00:00:00"/>
    <x v="19"/>
    <x v="19"/>
    <x v="2"/>
    <x v="0"/>
    <n v="32"/>
    <n v="25142"/>
    <n v="5"/>
    <n v="32"/>
    <n v="26"/>
    <n v="19"/>
    <n v="2"/>
    <n v="2065"/>
    <n v="651"/>
    <n v="785.6875"/>
    <n v="783"/>
    <n v="8.1000000000000003E-2"/>
    <n v="6.25"/>
    <n v="77.160493827160494"/>
    <n v="0"/>
    <n v="1"/>
    <n v="0.8125"/>
    <n v="0.73076923076923073"/>
    <n v="0.50900000000000001"/>
    <n v="0.59375"/>
    <n v="0.19900000000000001"/>
    <n v="25.26923076923077"/>
    <n v="0.16200000000000001"/>
    <n v="0.15625"/>
  </r>
  <r>
    <x v="1"/>
    <d v="2017-07-18T00:00:00"/>
    <x v="20"/>
    <x v="20"/>
    <x v="2"/>
    <x v="0"/>
    <n v="33"/>
    <n v="24857"/>
    <n v="5"/>
    <n v="31"/>
    <n v="24"/>
    <n v="18"/>
    <n v="2"/>
    <n v="1978"/>
    <n v="656"/>
    <n v="753.24242424242425"/>
    <n v="783"/>
    <n v="8.1000000000000003E-2"/>
    <n v="6.0606060606060606"/>
    <n v="74.82229704451926"/>
    <n v="0"/>
    <n v="0.93939393939393945"/>
    <n v="0.77419354838709675"/>
    <n v="0.75"/>
    <n v="0.50900000000000001"/>
    <n v="0.54545454545454541"/>
    <n v="0.19900000000000001"/>
    <n v="23.25"/>
    <n v="0.16200000000000001"/>
    <n v="0.15151515151515152"/>
  </r>
  <r>
    <x v="1"/>
    <d v="2017-07-18T00:00:00"/>
    <x v="21"/>
    <x v="21"/>
    <x v="2"/>
    <x v="0"/>
    <n v="35"/>
    <n v="25264"/>
    <n v="9"/>
    <n v="35"/>
    <n v="24"/>
    <n v="17"/>
    <n v="2"/>
    <n v="1999"/>
    <n v="674"/>
    <n v="721.82857142857142"/>
    <n v="783"/>
    <n v="8.1000000000000003E-2"/>
    <n v="5.7142857142857144"/>
    <n v="70.546737213403873"/>
    <n v="0"/>
    <n v="1"/>
    <n v="0.68571428571428572"/>
    <n v="0.70833333333333337"/>
    <n v="0.50900000000000001"/>
    <n v="0.48571428571428571"/>
    <n v="0.19900000000000001"/>
    <n v="23.291666666666668"/>
    <n v="0.16200000000000001"/>
    <n v="0.25714285714285712"/>
  </r>
  <r>
    <x v="1"/>
    <d v="2017-07-18T00:00:00"/>
    <x v="22"/>
    <x v="22"/>
    <x v="2"/>
    <x v="0"/>
    <n v="32"/>
    <n v="25657"/>
    <n v="5"/>
    <n v="32"/>
    <n v="25"/>
    <n v="19"/>
    <n v="2"/>
    <n v="1969"/>
    <n v="562"/>
    <n v="801.78125"/>
    <n v="783"/>
    <n v="8.1000000000000003E-2"/>
    <n v="6.25"/>
    <n v="77.160493827160494"/>
    <n v="0"/>
    <n v="1"/>
    <n v="0.78125"/>
    <n v="0.76"/>
    <n v="0.50900000000000001"/>
    <n v="0.59375"/>
    <n v="0.19900000000000001"/>
    <n v="24.24"/>
    <n v="0.16200000000000001"/>
    <n v="0.15625"/>
  </r>
  <r>
    <x v="1"/>
    <d v="2017-07-18T00:00:00"/>
    <x v="24"/>
    <x v="24"/>
    <x v="2"/>
    <x v="0"/>
    <n v="30"/>
    <n v="24217"/>
    <n v="5"/>
    <n v="29"/>
    <n v="19"/>
    <n v="14"/>
    <n v="2"/>
    <n v="1090"/>
    <n v="393"/>
    <n v="807.23333333333335"/>
    <n v="783"/>
    <n v="8.1000000000000003E-2"/>
    <n v="6.666666666666667"/>
    <n v="82.304526748971199"/>
    <n v="0"/>
    <n v="0.96666666666666667"/>
    <n v="0.65517241379310343"/>
    <n v="0.73684210526315785"/>
    <n v="0.50900000000000001"/>
    <n v="0.46666666666666667"/>
    <n v="0.19900000000000001"/>
    <n v="18.263157894736842"/>
    <n v="0.16200000000000001"/>
    <n v="0.16666666666666666"/>
  </r>
  <r>
    <x v="1"/>
    <d v="2017-07-18T00:00:00"/>
    <x v="8"/>
    <x v="8"/>
    <x v="1"/>
    <x v="0"/>
    <n v="28"/>
    <n v="24145"/>
    <n v="8"/>
    <n v="26"/>
    <n v="17"/>
    <n v="11"/>
    <n v="3"/>
    <n v="1764"/>
    <n v="524"/>
    <n v="862.32142857142856"/>
    <n v="783"/>
    <n v="8.1000000000000003E-2"/>
    <n v="10.714285714285714"/>
    <n v="132.27513227513225"/>
    <n v="250"/>
    <n v="0.9285714285714286"/>
    <n v="0.65384615384615385"/>
    <n v="0.6470588235294118"/>
    <n v="0.50900000000000001"/>
    <n v="0.39285714285714285"/>
    <n v="0.19900000000000001"/>
    <n v="16.352941176470587"/>
    <n v="0.16200000000000001"/>
    <n v="0.2857142857142857"/>
  </r>
  <r>
    <x v="1"/>
    <d v="2017-07-18T00:00:00"/>
    <x v="9"/>
    <x v="9"/>
    <x v="1"/>
    <x v="0"/>
    <n v="32"/>
    <n v="25920"/>
    <n v="7"/>
    <n v="28"/>
    <n v="18"/>
    <n v="12"/>
    <n v="4"/>
    <n v="1918"/>
    <n v="606"/>
    <n v="810"/>
    <n v="783"/>
    <n v="8.1000000000000003E-2"/>
    <n v="12.5"/>
    <n v="154.32098765432099"/>
    <n v="250"/>
    <n v="0.875"/>
    <n v="0.6428571428571429"/>
    <n v="0.66666666666666663"/>
    <n v="0.50900000000000001"/>
    <n v="0.375"/>
    <n v="0.19900000000000001"/>
    <n v="17.333333333333332"/>
    <n v="0.16200000000000001"/>
    <n v="0.21875"/>
  </r>
  <r>
    <x v="1"/>
    <d v="2017-07-18T00:00:00"/>
    <x v="10"/>
    <x v="10"/>
    <x v="1"/>
    <x v="0"/>
    <n v="32"/>
    <n v="25849"/>
    <n v="9"/>
    <n v="28"/>
    <n v="22"/>
    <n v="13"/>
    <n v="3"/>
    <n v="1913"/>
    <n v="618"/>
    <n v="807.78125"/>
    <n v="783"/>
    <n v="8.1000000000000003E-2"/>
    <n v="9.375"/>
    <n v="115.74074074074073"/>
    <n v="150"/>
    <n v="0.875"/>
    <n v="0.7857142857142857"/>
    <n v="0.59090909090909094"/>
    <n v="0.50900000000000001"/>
    <n v="0.40625"/>
    <n v="0.19900000000000001"/>
    <n v="21.40909090909091"/>
    <n v="0.16200000000000001"/>
    <n v="0.28125"/>
  </r>
  <r>
    <x v="1"/>
    <d v="2017-07-18T00:00:00"/>
    <x v="11"/>
    <x v="11"/>
    <x v="1"/>
    <x v="0"/>
    <n v="31"/>
    <n v="24196"/>
    <n v="7"/>
    <n v="26"/>
    <n v="16"/>
    <n v="9"/>
    <n v="3"/>
    <n v="1894"/>
    <n v="610"/>
    <n v="780.51612903225805"/>
    <n v="783"/>
    <n v="8.1000000000000003E-2"/>
    <n v="9.67741935483871"/>
    <n v="119.47431302270012"/>
    <n v="150"/>
    <n v="0.83870967741935487"/>
    <n v="0.61538461538461542"/>
    <n v="0.5625"/>
    <n v="0.50900000000000001"/>
    <n v="0.29032258064516131"/>
    <n v="0.19900000000000001"/>
    <n v="15.4375"/>
    <n v="0.16200000000000001"/>
    <n v="0.22580645161290322"/>
  </r>
  <r>
    <x v="1"/>
    <d v="2017-07-18T00:00:00"/>
    <x v="12"/>
    <x v="12"/>
    <x v="1"/>
    <x v="0"/>
    <n v="30"/>
    <n v="24291"/>
    <n v="7"/>
    <n v="27"/>
    <n v="18"/>
    <n v="9"/>
    <n v="4"/>
    <n v="1992"/>
    <n v="678"/>
    <n v="809.7"/>
    <n v="783"/>
    <n v="8.1000000000000003E-2"/>
    <n v="13.333333333333334"/>
    <n v="164.6090534979424"/>
    <n v="250"/>
    <n v="0.9"/>
    <n v="0.66666666666666663"/>
    <n v="0.5"/>
    <n v="0.50900000000000001"/>
    <n v="0.3"/>
    <n v="0.19900000000000001"/>
    <n v="17.5"/>
    <n v="0.16200000000000001"/>
    <n v="0.23333333333333334"/>
  </r>
  <r>
    <x v="1"/>
    <d v="2017-07-18T00:00:00"/>
    <x v="13"/>
    <x v="13"/>
    <x v="1"/>
    <x v="0"/>
    <n v="31"/>
    <n v="25101"/>
    <n v="9"/>
    <n v="28"/>
    <n v="21"/>
    <n v="11"/>
    <n v="3"/>
    <n v="1939"/>
    <n v="662"/>
    <n v="809.70967741935488"/>
    <n v="783"/>
    <n v="8.1000000000000003E-2"/>
    <n v="9.67741935483871"/>
    <n v="119.47431302270012"/>
    <n v="150"/>
    <n v="0.90322580645161288"/>
    <n v="0.75"/>
    <n v="0.52380952380952384"/>
    <n v="0.50900000000000001"/>
    <n v="0.35483870967741937"/>
    <n v="0.19900000000000001"/>
    <n v="20.476190476190474"/>
    <n v="0.16200000000000001"/>
    <n v="0.29032258064516131"/>
  </r>
  <r>
    <x v="1"/>
    <d v="2017-07-18T00:00:00"/>
    <x v="14"/>
    <x v="14"/>
    <x v="1"/>
    <x v="0"/>
    <n v="33"/>
    <n v="25429"/>
    <n v="10"/>
    <n v="29"/>
    <n v="20"/>
    <n v="12"/>
    <n v="4"/>
    <n v="2000"/>
    <n v="682"/>
    <n v="770.57575757575762"/>
    <n v="783"/>
    <n v="8.1000000000000003E-2"/>
    <n v="12.121212121212121"/>
    <n v="149.64459408903852"/>
    <n v="250"/>
    <n v="0.87878787878787878"/>
    <n v="0.68965517241379315"/>
    <n v="0.6"/>
    <n v="0.50900000000000001"/>
    <n v="0.36363636363636365"/>
    <n v="0.19900000000000001"/>
    <n v="19.399999999999999"/>
    <n v="0.16200000000000001"/>
    <n v="0.30303030303030304"/>
  </r>
  <r>
    <x v="1"/>
    <d v="2017-07-18T00:00:00"/>
    <x v="15"/>
    <x v="15"/>
    <x v="1"/>
    <x v="0"/>
    <n v="32"/>
    <n v="24123"/>
    <n v="9"/>
    <n v="28"/>
    <n v="20"/>
    <n v="13"/>
    <n v="3"/>
    <n v="1858"/>
    <n v="671"/>
    <n v="753.84375"/>
    <n v="783"/>
    <n v="8.1000000000000003E-2"/>
    <n v="9.375"/>
    <n v="115.74074074074073"/>
    <n v="150"/>
    <n v="0.875"/>
    <n v="0.7142857142857143"/>
    <n v="0.65"/>
    <n v="0.50900000000000001"/>
    <n v="0.40625"/>
    <n v="0.19900000000000001"/>
    <n v="19.350000000000001"/>
    <n v="0.16200000000000001"/>
    <n v="0.28125"/>
  </r>
  <r>
    <x v="1"/>
    <d v="2017-07-18T00:00:00"/>
    <x v="25"/>
    <x v="23"/>
    <x v="1"/>
    <x v="0"/>
    <n v="31"/>
    <n v="25080"/>
    <n v="9"/>
    <n v="28"/>
    <n v="18"/>
    <n v="12"/>
    <n v="3"/>
    <n v="1507"/>
    <n v="437"/>
    <n v="809.0322580645161"/>
    <n v="783"/>
    <n v="8.1000000000000003E-2"/>
    <n v="9.67741935483871"/>
    <n v="119.47431302270012"/>
    <n v="150"/>
    <n v="0.90322580645161288"/>
    <n v="0.6428571428571429"/>
    <n v="0.66666666666666663"/>
    <n v="0.50900000000000001"/>
    <n v="0.38709677419354838"/>
    <n v="0.19900000000000001"/>
    <n v="17.333333333333332"/>
    <n v="0.16200000000000001"/>
    <n v="0.29032258064516131"/>
  </r>
  <r>
    <x v="1"/>
    <d v="2017-07-19T00:00:00"/>
    <x v="16"/>
    <x v="16"/>
    <x v="2"/>
    <x v="0"/>
    <n v="35"/>
    <n v="24420"/>
    <n v="7"/>
    <n v="33"/>
    <n v="24"/>
    <n v="16"/>
    <n v="2"/>
    <n v="2093"/>
    <n v="666"/>
    <n v="697.71428571428567"/>
    <n v="783"/>
    <n v="8.1000000000000003E-2"/>
    <n v="5.7142857142857144"/>
    <n v="70.546737213403873"/>
    <n v="0"/>
    <n v="0.94285714285714284"/>
    <n v="0.72727272727272729"/>
    <n v="0.66666666666666663"/>
    <n v="0.50900000000000001"/>
    <n v="0.45714285714285713"/>
    <n v="0.19900000000000001"/>
    <n v="23.333333333333332"/>
    <n v="0.16200000000000001"/>
    <n v="0.2"/>
  </r>
  <r>
    <x v="1"/>
    <d v="2017-07-19T00:00:00"/>
    <x v="17"/>
    <x v="17"/>
    <x v="2"/>
    <x v="0"/>
    <n v="31"/>
    <n v="25173"/>
    <n v="7"/>
    <n v="28"/>
    <n v="21"/>
    <n v="14"/>
    <n v="2"/>
    <n v="2135"/>
    <n v="708"/>
    <n v="812.0322580645161"/>
    <n v="783"/>
    <n v="8.1000000000000003E-2"/>
    <n v="6.4516129032258061"/>
    <n v="79.649542015133406"/>
    <n v="0"/>
    <n v="0.90322580645161288"/>
    <n v="0.75"/>
    <n v="0.66666666666666663"/>
    <n v="0.50900000000000001"/>
    <n v="0.45161290322580644"/>
    <n v="0.19900000000000001"/>
    <n v="20.333333333333332"/>
    <n v="0.16200000000000001"/>
    <n v="0.22580645161290322"/>
  </r>
  <r>
    <x v="1"/>
    <d v="2017-07-19T00:00:00"/>
    <x v="18"/>
    <x v="18"/>
    <x v="2"/>
    <x v="0"/>
    <n v="32"/>
    <n v="24381"/>
    <n v="5"/>
    <n v="28"/>
    <n v="22"/>
    <n v="16"/>
    <n v="2"/>
    <n v="2135"/>
    <n v="724"/>
    <n v="761.90625"/>
    <n v="783"/>
    <n v="8.1000000000000003E-2"/>
    <n v="6.25"/>
    <n v="77.160493827160494"/>
    <n v="0"/>
    <n v="0.875"/>
    <n v="0.7857142857142857"/>
    <n v="0.72727272727272729"/>
    <n v="0.50900000000000001"/>
    <n v="0.5"/>
    <n v="0.19900000000000001"/>
    <n v="21.272727272727273"/>
    <n v="0.16200000000000001"/>
    <n v="0.15625"/>
  </r>
  <r>
    <x v="1"/>
    <d v="2017-07-19T00:00:00"/>
    <x v="19"/>
    <x v="19"/>
    <x v="2"/>
    <x v="0"/>
    <n v="35"/>
    <n v="25420"/>
    <n v="7"/>
    <n v="32"/>
    <n v="21"/>
    <n v="16"/>
    <n v="2"/>
    <n v="2065"/>
    <n v="651"/>
    <n v="726.28571428571433"/>
    <n v="783"/>
    <n v="8.1000000000000003E-2"/>
    <n v="5.7142857142857144"/>
    <n v="70.546737213403873"/>
    <n v="0"/>
    <n v="0.91428571428571426"/>
    <n v="0.65625"/>
    <n v="0.76190476190476186"/>
    <n v="0.50900000000000001"/>
    <n v="0.45714285714285713"/>
    <n v="0.19900000000000001"/>
    <n v="20.238095238095237"/>
    <n v="0.16200000000000001"/>
    <n v="0.2"/>
  </r>
  <r>
    <x v="1"/>
    <d v="2017-07-19T00:00:00"/>
    <x v="20"/>
    <x v="20"/>
    <x v="2"/>
    <x v="0"/>
    <n v="32"/>
    <n v="24219"/>
    <n v="7"/>
    <n v="28"/>
    <n v="21"/>
    <n v="14"/>
    <n v="2"/>
    <n v="1978"/>
    <n v="656"/>
    <n v="756.84375"/>
    <n v="783"/>
    <n v="8.1000000000000003E-2"/>
    <n v="6.25"/>
    <n v="77.160493827160494"/>
    <n v="0"/>
    <n v="0.875"/>
    <n v="0.75"/>
    <n v="0.66666666666666663"/>
    <n v="0.50900000000000001"/>
    <n v="0.4375"/>
    <n v="0.19900000000000001"/>
    <n v="20.333333333333332"/>
    <n v="0.16200000000000001"/>
    <n v="0.21875"/>
  </r>
  <r>
    <x v="1"/>
    <d v="2017-07-19T00:00:00"/>
    <x v="21"/>
    <x v="21"/>
    <x v="2"/>
    <x v="0"/>
    <n v="33"/>
    <n v="24967"/>
    <n v="8"/>
    <n v="29"/>
    <n v="21"/>
    <n v="14"/>
    <n v="2"/>
    <n v="1999"/>
    <n v="674"/>
    <n v="756.57575757575762"/>
    <n v="783"/>
    <n v="8.1000000000000003E-2"/>
    <n v="6.0606060606060606"/>
    <n v="74.82229704451926"/>
    <n v="0"/>
    <n v="0.87878787878787878"/>
    <n v="0.72413793103448276"/>
    <n v="0.66666666666666663"/>
    <n v="0.50900000000000001"/>
    <n v="0.42424242424242425"/>
    <n v="0.19900000000000001"/>
    <n v="20.333333333333332"/>
    <n v="0.16200000000000001"/>
    <n v="0.24242424242424243"/>
  </r>
  <r>
    <x v="1"/>
    <d v="2017-07-19T00:00:00"/>
    <x v="22"/>
    <x v="22"/>
    <x v="2"/>
    <x v="0"/>
    <n v="36"/>
    <n v="24114"/>
    <n v="6"/>
    <n v="31"/>
    <n v="24"/>
    <n v="17"/>
    <n v="2"/>
    <n v="1969"/>
    <n v="562"/>
    <n v="669.83333333333337"/>
    <n v="783"/>
    <n v="8.1000000000000003E-2"/>
    <n v="5.5555555555555554"/>
    <n v="68.587105624142652"/>
    <n v="0"/>
    <n v="0.86111111111111116"/>
    <n v="0.77419354838709675"/>
    <n v="0.70833333333333337"/>
    <n v="0.50900000000000001"/>
    <n v="0.47222222222222221"/>
    <n v="0.19900000000000001"/>
    <n v="23.291666666666668"/>
    <n v="0.16200000000000001"/>
    <n v="0.16666666666666666"/>
  </r>
  <r>
    <x v="1"/>
    <d v="2017-07-19T00:00:00"/>
    <x v="24"/>
    <x v="24"/>
    <x v="2"/>
    <x v="0"/>
    <n v="36"/>
    <n v="25173"/>
    <n v="5"/>
    <n v="36"/>
    <n v="24"/>
    <n v="17"/>
    <n v="3"/>
    <n v="1090"/>
    <n v="393"/>
    <n v="699.25"/>
    <n v="783"/>
    <n v="8.1000000000000003E-2"/>
    <n v="8.3333333333333321"/>
    <n v="102.88065843621398"/>
    <n v="100"/>
    <n v="1"/>
    <n v="0.66666666666666663"/>
    <n v="0.70833333333333337"/>
    <n v="0.50900000000000001"/>
    <n v="0.47222222222222221"/>
    <n v="0.19900000000000001"/>
    <n v="23.291666666666668"/>
    <n v="0.16200000000000001"/>
    <n v="0.1388888888888889"/>
  </r>
  <r>
    <x v="1"/>
    <d v="2017-07-19T00:00:00"/>
    <x v="8"/>
    <x v="8"/>
    <x v="1"/>
    <x v="0"/>
    <n v="33"/>
    <n v="24311"/>
    <n v="7"/>
    <n v="30"/>
    <n v="18"/>
    <n v="12"/>
    <n v="4"/>
    <n v="1764"/>
    <n v="524"/>
    <n v="736.69696969696975"/>
    <n v="783"/>
    <n v="8.1000000000000003E-2"/>
    <n v="12.121212121212121"/>
    <n v="149.64459408903852"/>
    <n v="250"/>
    <n v="0.90909090909090906"/>
    <n v="0.6"/>
    <n v="0.66666666666666663"/>
    <n v="0.50900000000000001"/>
    <n v="0.36363636363636365"/>
    <n v="0.19900000000000001"/>
    <n v="17.333333333333332"/>
    <n v="0.16200000000000001"/>
    <n v="0.21212121212121213"/>
  </r>
  <r>
    <x v="1"/>
    <d v="2017-07-19T00:00:00"/>
    <x v="9"/>
    <x v="9"/>
    <x v="1"/>
    <x v="0"/>
    <n v="33"/>
    <n v="25658"/>
    <n v="7"/>
    <n v="30"/>
    <n v="19"/>
    <n v="12"/>
    <n v="4"/>
    <n v="1918"/>
    <n v="606"/>
    <n v="777.5151515151515"/>
    <n v="783"/>
    <n v="8.1000000000000003E-2"/>
    <n v="12.121212121212121"/>
    <n v="149.64459408903852"/>
    <n v="250"/>
    <n v="0.90909090909090906"/>
    <n v="0.6333333333333333"/>
    <n v="0.63157894736842102"/>
    <n v="0.50900000000000001"/>
    <n v="0.36363636363636365"/>
    <n v="0.19900000000000001"/>
    <n v="18.368421052631579"/>
    <n v="0.16200000000000001"/>
    <n v="0.21212121212121213"/>
  </r>
  <r>
    <x v="1"/>
    <d v="2017-07-19T00:00:00"/>
    <x v="10"/>
    <x v="10"/>
    <x v="1"/>
    <x v="0"/>
    <n v="29"/>
    <n v="25054"/>
    <n v="6"/>
    <n v="26"/>
    <n v="16"/>
    <n v="8"/>
    <n v="3"/>
    <n v="1913"/>
    <n v="618"/>
    <n v="863.93103448275861"/>
    <n v="783"/>
    <n v="8.1000000000000003E-2"/>
    <n v="10.344827586206897"/>
    <n v="127.71392081736909"/>
    <n v="250"/>
    <n v="0.89655172413793105"/>
    <n v="0.61538461538461542"/>
    <n v="0.5"/>
    <n v="0.50900000000000001"/>
    <n v="0.27586206896551724"/>
    <n v="0.19900000000000001"/>
    <n v="15.5"/>
    <n v="0.16200000000000001"/>
    <n v="0.20689655172413793"/>
  </r>
  <r>
    <x v="1"/>
    <d v="2017-07-19T00:00:00"/>
    <x v="11"/>
    <x v="11"/>
    <x v="1"/>
    <x v="0"/>
    <n v="32"/>
    <n v="25403"/>
    <n v="8"/>
    <n v="30"/>
    <n v="20"/>
    <n v="11"/>
    <n v="3"/>
    <n v="1894"/>
    <n v="610"/>
    <n v="793.84375"/>
    <n v="783"/>
    <n v="8.1000000000000003E-2"/>
    <n v="9.375"/>
    <n v="115.74074074074073"/>
    <n v="150"/>
    <n v="0.9375"/>
    <n v="0.66666666666666663"/>
    <n v="0.55000000000000004"/>
    <n v="0.50900000000000001"/>
    <n v="0.34375"/>
    <n v="0.19900000000000001"/>
    <n v="19.45"/>
    <n v="0.16200000000000001"/>
    <n v="0.25"/>
  </r>
  <r>
    <x v="1"/>
    <d v="2017-07-19T00:00:00"/>
    <x v="12"/>
    <x v="12"/>
    <x v="1"/>
    <x v="0"/>
    <n v="33"/>
    <n v="24251"/>
    <n v="7"/>
    <n v="31"/>
    <n v="21"/>
    <n v="14"/>
    <n v="3"/>
    <n v="1992"/>
    <n v="678"/>
    <n v="734.87878787878788"/>
    <n v="783"/>
    <n v="8.1000000000000003E-2"/>
    <n v="9.0909090909090917"/>
    <n v="112.23344556677891"/>
    <n v="150"/>
    <n v="0.93939393939393945"/>
    <n v="0.67741935483870963"/>
    <n v="0.66666666666666663"/>
    <n v="0.50900000000000001"/>
    <n v="0.42424242424242425"/>
    <n v="0.19900000000000001"/>
    <n v="20.333333333333332"/>
    <n v="0.16200000000000001"/>
    <n v="0.21212121212121213"/>
  </r>
  <r>
    <x v="1"/>
    <d v="2017-07-19T00:00:00"/>
    <x v="13"/>
    <x v="13"/>
    <x v="1"/>
    <x v="0"/>
    <n v="30"/>
    <n v="24553"/>
    <n v="7"/>
    <n v="28"/>
    <n v="19"/>
    <n v="12"/>
    <n v="3"/>
    <n v="1939"/>
    <n v="662"/>
    <n v="818.43333333333328"/>
    <n v="783"/>
    <n v="8.1000000000000003E-2"/>
    <n v="10"/>
    <n v="123.45679012345678"/>
    <n v="250"/>
    <n v="0.93333333333333335"/>
    <n v="0.6785714285714286"/>
    <n v="0.63157894736842102"/>
    <n v="0.50900000000000001"/>
    <n v="0.4"/>
    <n v="0.19900000000000001"/>
    <n v="18.368421052631579"/>
    <n v="0.16200000000000001"/>
    <n v="0.23333333333333334"/>
  </r>
  <r>
    <x v="1"/>
    <d v="2017-07-19T00:00:00"/>
    <x v="14"/>
    <x v="14"/>
    <x v="1"/>
    <x v="0"/>
    <n v="33"/>
    <n v="25904"/>
    <n v="8"/>
    <n v="31"/>
    <n v="23"/>
    <n v="12"/>
    <n v="3"/>
    <n v="2000"/>
    <n v="682"/>
    <n v="784.969696969697"/>
    <n v="783"/>
    <n v="8.1000000000000003E-2"/>
    <n v="9.0909090909090917"/>
    <n v="112.23344556677891"/>
    <n v="150"/>
    <n v="0.93939393939393945"/>
    <n v="0.74193548387096775"/>
    <n v="0.52173913043478259"/>
    <n v="0.50900000000000001"/>
    <n v="0.36363636363636365"/>
    <n v="0.19900000000000001"/>
    <n v="22.478260869565219"/>
    <n v="0.16200000000000001"/>
    <n v="0.24242424242424243"/>
  </r>
  <r>
    <x v="1"/>
    <d v="2017-07-19T00:00:00"/>
    <x v="15"/>
    <x v="15"/>
    <x v="1"/>
    <x v="0"/>
    <n v="33"/>
    <n v="24481"/>
    <n v="8"/>
    <n v="31"/>
    <n v="21"/>
    <n v="15"/>
    <n v="4"/>
    <n v="1858"/>
    <n v="671"/>
    <n v="741.84848484848487"/>
    <n v="783"/>
    <n v="8.1000000000000003E-2"/>
    <n v="12.121212121212121"/>
    <n v="149.64459408903852"/>
    <n v="250"/>
    <n v="0.93939393939393945"/>
    <n v="0.67741935483870963"/>
    <n v="0.7142857142857143"/>
    <n v="0.50900000000000001"/>
    <n v="0.45454545454545453"/>
    <n v="0.19900000000000001"/>
    <n v="20.285714285714285"/>
    <n v="0.16200000000000001"/>
    <n v="0.24242424242424243"/>
  </r>
  <r>
    <x v="1"/>
    <d v="2017-07-19T00:00:00"/>
    <x v="25"/>
    <x v="23"/>
    <x v="1"/>
    <x v="0"/>
    <n v="29"/>
    <n v="24513"/>
    <n v="8"/>
    <n v="25"/>
    <n v="17"/>
    <n v="9"/>
    <n v="4"/>
    <n v="1507"/>
    <n v="437"/>
    <n v="845.27586206896547"/>
    <n v="783"/>
    <n v="8.1000000000000003E-2"/>
    <n v="13.793103448275861"/>
    <n v="170.28522775649211"/>
    <n v="250"/>
    <n v="0.86206896551724133"/>
    <n v="0.68"/>
    <n v="0.52941176470588236"/>
    <n v="0.50900000000000001"/>
    <n v="0.31034482758620691"/>
    <n v="0.19900000000000001"/>
    <n v="16.470588235294116"/>
    <n v="0.16200000000000001"/>
    <n v="0.27586206896551724"/>
  </r>
  <r>
    <x v="1"/>
    <d v="2017-07-20T00:00:00"/>
    <x v="0"/>
    <x v="0"/>
    <x v="0"/>
    <x v="0"/>
    <n v="33"/>
    <n v="25283"/>
    <n v="6"/>
    <n v="30"/>
    <n v="26"/>
    <n v="18"/>
    <n v="1"/>
    <n v="2149"/>
    <n v="601"/>
    <n v="766.15151515151513"/>
    <n v="783"/>
    <n v="8.1000000000000003E-2"/>
    <n v="3.0303030303030303"/>
    <n v="37.41114852225963"/>
    <n v="0"/>
    <n v="0.90909090909090906"/>
    <n v="0.8666666666666667"/>
    <n v="0.69230769230769229"/>
    <n v="0.50900000000000001"/>
    <n v="0.54545454545454541"/>
    <n v="0.19900000000000001"/>
    <n v="25.307692307692307"/>
    <n v="0.16200000000000001"/>
    <n v="0.18181818181818182"/>
  </r>
  <r>
    <x v="1"/>
    <d v="2017-07-20T00:00:00"/>
    <x v="1"/>
    <x v="1"/>
    <x v="0"/>
    <x v="0"/>
    <n v="35"/>
    <n v="25720"/>
    <n v="5"/>
    <n v="34"/>
    <n v="30"/>
    <n v="25"/>
    <n v="1"/>
    <n v="2347"/>
    <n v="761"/>
    <n v="734.85714285714289"/>
    <n v="783"/>
    <n v="8.1000000000000003E-2"/>
    <n v="2.8571428571428572"/>
    <n v="35.273368606701936"/>
    <n v="0"/>
    <n v="0.97142857142857142"/>
    <n v="0.88235294117647056"/>
    <n v="0.83333333333333337"/>
    <n v="0.50900000000000001"/>
    <n v="0.7142857142857143"/>
    <n v="0.19900000000000001"/>
    <n v="29.166666666666668"/>
    <n v="0.16200000000000001"/>
    <n v="0.14285714285714285"/>
  </r>
  <r>
    <x v="1"/>
    <d v="2017-07-20T00:00:00"/>
    <x v="2"/>
    <x v="2"/>
    <x v="0"/>
    <x v="0"/>
    <n v="34"/>
    <n v="24788"/>
    <n v="4"/>
    <n v="31"/>
    <n v="27"/>
    <n v="22"/>
    <n v="2"/>
    <n v="2319"/>
    <n v="735"/>
    <n v="729.05882352941171"/>
    <n v="783"/>
    <n v="8.1000000000000003E-2"/>
    <n v="5.8823529411764701"/>
    <n v="72.621641249092221"/>
    <n v="0"/>
    <n v="0.91176470588235292"/>
    <n v="0.87096774193548387"/>
    <n v="0.81481481481481477"/>
    <n v="0.50900000000000001"/>
    <n v="0.6470588235294118"/>
    <n v="0.19900000000000001"/>
    <n v="26.185185185185187"/>
    <n v="0.16200000000000001"/>
    <n v="0.11764705882352941"/>
  </r>
  <r>
    <x v="1"/>
    <d v="2017-07-20T00:00:00"/>
    <x v="3"/>
    <x v="3"/>
    <x v="0"/>
    <x v="0"/>
    <n v="34"/>
    <n v="24093"/>
    <n v="4"/>
    <n v="31"/>
    <n v="24"/>
    <n v="22"/>
    <n v="2"/>
    <n v="2282"/>
    <n v="762"/>
    <n v="708.61764705882354"/>
    <n v="783"/>
    <n v="8.1000000000000003E-2"/>
    <n v="5.8823529411764701"/>
    <n v="72.621641249092221"/>
    <n v="0"/>
    <n v="0.91176470588235292"/>
    <n v="0.77419354838709675"/>
    <n v="0.91666666666666663"/>
    <n v="0.50900000000000001"/>
    <n v="0.6470588235294118"/>
    <n v="0.19900000000000001"/>
    <n v="23.083333333333332"/>
    <n v="0.16200000000000001"/>
    <n v="0.11764705882352941"/>
  </r>
  <r>
    <x v="1"/>
    <d v="2017-07-20T00:00:00"/>
    <x v="4"/>
    <x v="4"/>
    <x v="0"/>
    <x v="0"/>
    <n v="35"/>
    <n v="25721"/>
    <n v="4"/>
    <n v="33"/>
    <n v="26"/>
    <n v="21"/>
    <n v="1"/>
    <n v="2288"/>
    <n v="796"/>
    <n v="734.88571428571424"/>
    <n v="783"/>
    <n v="8.1000000000000003E-2"/>
    <n v="2.8571428571428572"/>
    <n v="35.273368606701936"/>
    <n v="0"/>
    <n v="0.94285714285714284"/>
    <n v="0.78787878787878785"/>
    <n v="0.80769230769230771"/>
    <n v="0.50900000000000001"/>
    <n v="0.6"/>
    <n v="0.19900000000000001"/>
    <n v="25.192307692307693"/>
    <n v="0.16200000000000001"/>
    <n v="0.11428571428571428"/>
  </r>
  <r>
    <x v="1"/>
    <d v="2017-07-20T00:00:00"/>
    <x v="5"/>
    <x v="5"/>
    <x v="0"/>
    <x v="0"/>
    <n v="39"/>
    <n v="25369"/>
    <n v="4"/>
    <n v="36"/>
    <n v="28"/>
    <n v="25"/>
    <n v="1"/>
    <n v="2312"/>
    <n v="780"/>
    <n v="650.48717948717945"/>
    <n v="783"/>
    <n v="8.1000000000000003E-2"/>
    <n v="2.5641025641025639"/>
    <n v="31.655587211142763"/>
    <n v="0"/>
    <n v="0.92307692307692313"/>
    <n v="0.77777777777777779"/>
    <n v="0.8928571428571429"/>
    <n v="0.50900000000000001"/>
    <n v="0.64102564102564108"/>
    <n v="0.19900000000000001"/>
    <n v="27.107142857142858"/>
    <n v="0.16200000000000001"/>
    <n v="0.10256410256410256"/>
  </r>
  <r>
    <x v="1"/>
    <d v="2017-07-20T00:00:00"/>
    <x v="6"/>
    <x v="6"/>
    <x v="0"/>
    <x v="0"/>
    <n v="32"/>
    <n v="25858"/>
    <n v="4"/>
    <n v="31"/>
    <n v="24"/>
    <n v="17"/>
    <n v="1"/>
    <n v="2402"/>
    <n v="811"/>
    <n v="808.0625"/>
    <n v="783"/>
    <n v="8.1000000000000003E-2"/>
    <n v="3.125"/>
    <n v="38.580246913580247"/>
    <n v="0"/>
    <n v="0.96875"/>
    <n v="0.77419354838709675"/>
    <n v="0.70833333333333337"/>
    <n v="0.50900000000000001"/>
    <n v="0.53125"/>
    <n v="0.19900000000000001"/>
    <n v="23.291666666666668"/>
    <n v="0.16200000000000001"/>
    <n v="0.125"/>
  </r>
  <r>
    <x v="1"/>
    <d v="2017-07-20T00:00:00"/>
    <x v="7"/>
    <x v="7"/>
    <x v="0"/>
    <x v="0"/>
    <n v="34"/>
    <n v="25861"/>
    <n v="3"/>
    <n v="31"/>
    <n v="26"/>
    <n v="19"/>
    <n v="1"/>
    <n v="2134"/>
    <n v="650"/>
    <n v="760.61764705882354"/>
    <n v="783"/>
    <n v="8.1000000000000003E-2"/>
    <n v="2.9411764705882351"/>
    <n v="36.31082062454611"/>
    <n v="0"/>
    <n v="0.91176470588235292"/>
    <n v="0.83870967741935487"/>
    <n v="0.73076923076923073"/>
    <n v="0.50900000000000001"/>
    <n v="0.55882352941176472"/>
    <n v="0.19900000000000001"/>
    <n v="25.26923076923077"/>
    <n v="0.16200000000000001"/>
    <n v="8.8235294117647065E-2"/>
  </r>
  <r>
    <x v="1"/>
    <d v="2017-07-20T00:00:00"/>
    <x v="9"/>
    <x v="9"/>
    <x v="1"/>
    <x v="0"/>
    <n v="32"/>
    <n v="25611"/>
    <n v="7"/>
    <n v="29"/>
    <n v="17"/>
    <n v="11"/>
    <n v="3"/>
    <n v="1918"/>
    <n v="606"/>
    <n v="800.34375"/>
    <n v="783"/>
    <n v="8.1000000000000003E-2"/>
    <n v="9.375"/>
    <n v="115.74074074074073"/>
    <n v="150"/>
    <n v="0.90625"/>
    <n v="0.58620689655172409"/>
    <n v="0.6470588235294118"/>
    <n v="0.50900000000000001"/>
    <n v="0.34375"/>
    <n v="0.19900000000000001"/>
    <n v="16.352941176470587"/>
    <n v="0.16200000000000001"/>
    <n v="0.21875"/>
  </r>
  <r>
    <x v="1"/>
    <d v="2017-07-20T00:00:00"/>
    <x v="10"/>
    <x v="10"/>
    <x v="1"/>
    <x v="0"/>
    <n v="31"/>
    <n v="24281"/>
    <n v="7"/>
    <n v="27"/>
    <n v="18"/>
    <n v="13"/>
    <n v="3"/>
    <n v="1913"/>
    <n v="618"/>
    <n v="783.25806451612902"/>
    <n v="783"/>
    <n v="8.1000000000000003E-2"/>
    <n v="9.67741935483871"/>
    <n v="119.47431302270012"/>
    <n v="150"/>
    <n v="0.87096774193548387"/>
    <n v="0.66666666666666663"/>
    <n v="0.72222222222222221"/>
    <n v="0.50900000000000001"/>
    <n v="0.41935483870967744"/>
    <n v="0.19900000000000001"/>
    <n v="17.277777777777779"/>
    <n v="0.16200000000000001"/>
    <n v="0.22580645161290322"/>
  </r>
  <r>
    <x v="1"/>
    <d v="2017-07-20T00:00:00"/>
    <x v="11"/>
    <x v="11"/>
    <x v="1"/>
    <x v="0"/>
    <n v="33"/>
    <n v="25412"/>
    <n v="8"/>
    <n v="30"/>
    <n v="24"/>
    <n v="18"/>
    <n v="4"/>
    <n v="1894"/>
    <n v="610"/>
    <n v="770.06060606060601"/>
    <n v="783"/>
    <n v="8.1000000000000003E-2"/>
    <n v="12.121212121212121"/>
    <n v="149.64459408903852"/>
    <n v="250"/>
    <n v="0.90909090909090906"/>
    <n v="0.8"/>
    <n v="0.75"/>
    <n v="0.50900000000000001"/>
    <n v="0.54545454545454541"/>
    <n v="0.19900000000000001"/>
    <n v="23.25"/>
    <n v="0.16200000000000001"/>
    <n v="0.24242424242424243"/>
  </r>
  <r>
    <x v="1"/>
    <d v="2017-07-20T00:00:00"/>
    <x v="12"/>
    <x v="12"/>
    <x v="1"/>
    <x v="0"/>
    <n v="30"/>
    <n v="24237"/>
    <n v="7"/>
    <n v="28"/>
    <n v="19"/>
    <n v="10"/>
    <n v="4"/>
    <n v="1992"/>
    <n v="678"/>
    <n v="807.9"/>
    <n v="783"/>
    <n v="8.1000000000000003E-2"/>
    <n v="13.333333333333334"/>
    <n v="164.6090534979424"/>
    <n v="250"/>
    <n v="0.93333333333333335"/>
    <n v="0.6785714285714286"/>
    <n v="0.52631578947368418"/>
    <n v="0.50900000000000001"/>
    <n v="0.33333333333333331"/>
    <n v="0.19900000000000001"/>
    <n v="18.473684210526315"/>
    <n v="0.16200000000000001"/>
    <n v="0.23333333333333334"/>
  </r>
  <r>
    <x v="1"/>
    <d v="2017-07-20T00:00:00"/>
    <x v="13"/>
    <x v="13"/>
    <x v="1"/>
    <x v="0"/>
    <n v="30"/>
    <n v="25017"/>
    <n v="7"/>
    <n v="28"/>
    <n v="21"/>
    <n v="13"/>
    <n v="3"/>
    <n v="1939"/>
    <n v="662"/>
    <n v="833.9"/>
    <n v="783"/>
    <n v="8.1000000000000003E-2"/>
    <n v="10"/>
    <n v="123.45679012345678"/>
    <n v="250"/>
    <n v="0.93333333333333335"/>
    <n v="0.75"/>
    <n v="0.61904761904761907"/>
    <n v="0.50900000000000001"/>
    <n v="0.43333333333333335"/>
    <n v="0.19900000000000001"/>
    <n v="20.38095238095238"/>
    <n v="0.16200000000000001"/>
    <n v="0.23333333333333334"/>
  </r>
  <r>
    <x v="1"/>
    <d v="2017-07-20T00:00:00"/>
    <x v="14"/>
    <x v="14"/>
    <x v="1"/>
    <x v="0"/>
    <n v="28"/>
    <n v="25408"/>
    <n v="8"/>
    <n v="25"/>
    <n v="19"/>
    <n v="12"/>
    <n v="3"/>
    <n v="2000"/>
    <n v="682"/>
    <n v="907.42857142857144"/>
    <n v="783"/>
    <n v="8.1000000000000003E-2"/>
    <n v="10.714285714285714"/>
    <n v="132.27513227513225"/>
    <n v="250"/>
    <n v="0.8928571428571429"/>
    <n v="0.76"/>
    <n v="0.63157894736842102"/>
    <n v="0.50900000000000001"/>
    <n v="0.42857142857142855"/>
    <n v="0.19900000000000001"/>
    <n v="18.368421052631579"/>
    <n v="0.16200000000000001"/>
    <n v="0.2857142857142857"/>
  </r>
  <r>
    <x v="1"/>
    <d v="2017-07-20T00:00:00"/>
    <x v="15"/>
    <x v="15"/>
    <x v="1"/>
    <x v="0"/>
    <n v="28"/>
    <n v="24760"/>
    <n v="6"/>
    <n v="25"/>
    <n v="17"/>
    <n v="11"/>
    <n v="3"/>
    <n v="1858"/>
    <n v="671"/>
    <n v="884.28571428571433"/>
    <n v="783"/>
    <n v="8.1000000000000003E-2"/>
    <n v="10.714285714285714"/>
    <n v="132.27513227513225"/>
    <n v="250"/>
    <n v="0.8928571428571429"/>
    <n v="0.68"/>
    <n v="0.6470588235294118"/>
    <n v="0.50900000000000001"/>
    <n v="0.39285714285714285"/>
    <n v="0.19900000000000001"/>
    <n v="16.352941176470587"/>
    <n v="0.16200000000000001"/>
    <n v="0.21428571428571427"/>
  </r>
  <r>
    <x v="1"/>
    <d v="2017-07-20T00:00:00"/>
    <x v="25"/>
    <x v="23"/>
    <x v="1"/>
    <x v="0"/>
    <n v="31"/>
    <n v="24517"/>
    <n v="9"/>
    <n v="28"/>
    <n v="20"/>
    <n v="14"/>
    <n v="4"/>
    <n v="1507"/>
    <n v="437"/>
    <n v="790.87096774193549"/>
    <n v="783"/>
    <n v="8.1000000000000003E-2"/>
    <n v="12.903225806451612"/>
    <n v="159.29908403026681"/>
    <n v="250"/>
    <n v="0.90322580645161288"/>
    <n v="0.7142857142857143"/>
    <n v="0.7"/>
    <n v="0.50900000000000001"/>
    <n v="0.45161290322580644"/>
    <n v="0.19900000000000001"/>
    <n v="19.3"/>
    <n v="0.16200000000000001"/>
    <n v="0.29032258064516131"/>
  </r>
  <r>
    <x v="1"/>
    <d v="2017-07-21T00:00:00"/>
    <x v="1"/>
    <x v="1"/>
    <x v="0"/>
    <x v="0"/>
    <n v="32"/>
    <n v="24939"/>
    <n v="5"/>
    <n v="32"/>
    <n v="26"/>
    <n v="22"/>
    <n v="1"/>
    <n v="2347"/>
    <n v="761"/>
    <n v="779.34375"/>
    <n v="783"/>
    <n v="8.1000000000000003E-2"/>
    <n v="3.125"/>
    <n v="38.580246913580247"/>
    <n v="0"/>
    <n v="1"/>
    <n v="0.8125"/>
    <n v="0.84615384615384615"/>
    <n v="0.50900000000000001"/>
    <n v="0.6875"/>
    <n v="0.19900000000000001"/>
    <n v="25.153846153846153"/>
    <n v="0.16200000000000001"/>
    <n v="0.15625"/>
  </r>
  <r>
    <x v="1"/>
    <d v="2017-07-21T00:00:00"/>
    <x v="2"/>
    <x v="2"/>
    <x v="0"/>
    <x v="0"/>
    <n v="33"/>
    <n v="25082"/>
    <n v="7"/>
    <n v="33"/>
    <n v="25"/>
    <n v="22"/>
    <n v="2"/>
    <n v="2319"/>
    <n v="735"/>
    <n v="760.06060606060601"/>
    <n v="783"/>
    <n v="8.1000000000000003E-2"/>
    <n v="6.0606060606060606"/>
    <n v="74.82229704451926"/>
    <n v="0"/>
    <n v="1"/>
    <n v="0.75757575757575757"/>
    <n v="0.88"/>
    <n v="0.50900000000000001"/>
    <n v="0.66666666666666663"/>
    <n v="0.19900000000000001"/>
    <n v="24.12"/>
    <n v="0.16200000000000001"/>
    <n v="0.21212121212121213"/>
  </r>
  <r>
    <x v="1"/>
    <d v="2017-07-21T00:00:00"/>
    <x v="3"/>
    <x v="3"/>
    <x v="0"/>
    <x v="0"/>
    <n v="34"/>
    <n v="25927"/>
    <n v="5"/>
    <n v="31"/>
    <n v="23"/>
    <n v="21"/>
    <n v="2"/>
    <n v="2282"/>
    <n v="762"/>
    <n v="762.55882352941171"/>
    <n v="783"/>
    <n v="8.1000000000000003E-2"/>
    <n v="5.8823529411764701"/>
    <n v="72.621641249092221"/>
    <n v="0"/>
    <n v="0.91176470588235292"/>
    <n v="0.74193548387096775"/>
    <n v="0.91304347826086951"/>
    <n v="0.50900000000000001"/>
    <n v="0.61764705882352944"/>
    <n v="0.19900000000000001"/>
    <n v="22.086956521739129"/>
    <n v="0.16200000000000001"/>
    <n v="0.14705882352941177"/>
  </r>
  <r>
    <x v="1"/>
    <d v="2017-07-21T00:00:00"/>
    <x v="4"/>
    <x v="4"/>
    <x v="0"/>
    <x v="0"/>
    <n v="39"/>
    <n v="25595"/>
    <n v="7"/>
    <n v="39"/>
    <n v="32"/>
    <n v="28"/>
    <n v="1"/>
    <n v="2288"/>
    <n v="796"/>
    <n v="656.28205128205127"/>
    <n v="783"/>
    <n v="8.1000000000000003E-2"/>
    <n v="2.5641025641025639"/>
    <n v="31.655587211142763"/>
    <n v="0"/>
    <n v="1"/>
    <n v="0.82051282051282048"/>
    <n v="0.875"/>
    <n v="0.50900000000000001"/>
    <n v="0.71794871794871795"/>
    <n v="0.19900000000000001"/>
    <n v="31.125"/>
    <n v="0.16200000000000001"/>
    <n v="0.17948717948717949"/>
  </r>
  <r>
    <x v="1"/>
    <d v="2017-07-21T00:00:00"/>
    <x v="5"/>
    <x v="5"/>
    <x v="0"/>
    <x v="0"/>
    <n v="35"/>
    <n v="24372"/>
    <n v="6"/>
    <n v="32"/>
    <n v="26"/>
    <n v="20"/>
    <n v="1"/>
    <n v="2312"/>
    <n v="780"/>
    <n v="696.34285714285716"/>
    <n v="783"/>
    <n v="8.1000000000000003E-2"/>
    <n v="2.8571428571428572"/>
    <n v="35.273368606701936"/>
    <n v="0"/>
    <n v="0.91428571428571426"/>
    <n v="0.8125"/>
    <n v="0.76923076923076927"/>
    <n v="0.50900000000000001"/>
    <n v="0.5714285714285714"/>
    <n v="0.19900000000000001"/>
    <n v="25.23076923076923"/>
    <n v="0.16200000000000001"/>
    <n v="0.17142857142857143"/>
  </r>
  <r>
    <x v="1"/>
    <d v="2017-07-21T00:00:00"/>
    <x v="6"/>
    <x v="6"/>
    <x v="0"/>
    <x v="0"/>
    <n v="33"/>
    <n v="24162"/>
    <n v="6"/>
    <n v="32"/>
    <n v="27"/>
    <n v="22"/>
    <n v="1"/>
    <n v="2402"/>
    <n v="811"/>
    <n v="732.18181818181813"/>
    <n v="783"/>
    <n v="8.1000000000000003E-2"/>
    <n v="3.0303030303030303"/>
    <n v="37.41114852225963"/>
    <n v="0"/>
    <n v="0.96969696969696972"/>
    <n v="0.84375"/>
    <n v="0.81481481481481477"/>
    <n v="0.50900000000000001"/>
    <n v="0.66666666666666663"/>
    <n v="0.19900000000000001"/>
    <n v="26.185185185185187"/>
    <n v="0.16200000000000001"/>
    <n v="0.18181818181818182"/>
  </r>
  <r>
    <x v="1"/>
    <d v="2017-07-21T00:00:00"/>
    <x v="7"/>
    <x v="7"/>
    <x v="0"/>
    <x v="0"/>
    <n v="33"/>
    <n v="25049"/>
    <n v="4"/>
    <n v="32"/>
    <n v="26"/>
    <n v="20"/>
    <n v="2"/>
    <n v="2134"/>
    <n v="650"/>
    <n v="759.06060606060601"/>
    <n v="783"/>
    <n v="8.1000000000000003E-2"/>
    <n v="6.0606060606060606"/>
    <n v="74.82229704451926"/>
    <n v="0"/>
    <n v="0.96969696969696972"/>
    <n v="0.8125"/>
    <n v="0.76923076923076927"/>
    <n v="0.50900000000000001"/>
    <n v="0.60606060606060608"/>
    <n v="0.19900000000000001"/>
    <n v="25.23076923076923"/>
    <n v="0.16200000000000001"/>
    <n v="0.12121212121212122"/>
  </r>
  <r>
    <x v="1"/>
    <d v="2017-07-21T00:00:00"/>
    <x v="16"/>
    <x v="16"/>
    <x v="2"/>
    <x v="0"/>
    <n v="35"/>
    <n v="24320"/>
    <n v="6"/>
    <n v="30"/>
    <n v="23"/>
    <n v="16"/>
    <n v="2"/>
    <n v="2093"/>
    <n v="666"/>
    <n v="694.85714285714289"/>
    <n v="783"/>
    <n v="8.1000000000000003E-2"/>
    <n v="5.7142857142857144"/>
    <n v="70.546737213403873"/>
    <n v="0"/>
    <n v="0.8571428571428571"/>
    <n v="0.76666666666666672"/>
    <n v="0.69565217391304346"/>
    <n v="0.50900000000000001"/>
    <n v="0.45714285714285713"/>
    <n v="0.19900000000000001"/>
    <n v="22.304347826086957"/>
    <n v="0.16200000000000001"/>
    <n v="0.17142857142857143"/>
  </r>
  <r>
    <x v="1"/>
    <d v="2017-07-21T00:00:00"/>
    <x v="17"/>
    <x v="17"/>
    <x v="2"/>
    <x v="0"/>
    <n v="35"/>
    <n v="25844"/>
    <n v="8"/>
    <n v="32"/>
    <n v="23"/>
    <n v="17"/>
    <n v="2"/>
    <n v="2135"/>
    <n v="708"/>
    <n v="738.4"/>
    <n v="783"/>
    <n v="8.1000000000000003E-2"/>
    <n v="5.7142857142857144"/>
    <n v="70.546737213403873"/>
    <n v="0"/>
    <n v="0.91428571428571426"/>
    <n v="0.71875"/>
    <n v="0.73913043478260865"/>
    <n v="0.50900000000000001"/>
    <n v="0.48571428571428571"/>
    <n v="0.19900000000000001"/>
    <n v="22.260869565217391"/>
    <n v="0.16200000000000001"/>
    <n v="0.22857142857142856"/>
  </r>
  <r>
    <x v="1"/>
    <d v="2017-07-21T00:00:00"/>
    <x v="18"/>
    <x v="18"/>
    <x v="2"/>
    <x v="0"/>
    <n v="33"/>
    <n v="24783"/>
    <n v="7"/>
    <n v="29"/>
    <n v="24"/>
    <n v="18"/>
    <n v="2"/>
    <n v="2135"/>
    <n v="724"/>
    <n v="751"/>
    <n v="783"/>
    <n v="8.1000000000000003E-2"/>
    <n v="6.0606060606060606"/>
    <n v="74.82229704451926"/>
    <n v="0"/>
    <n v="0.87878787878787878"/>
    <n v="0.82758620689655171"/>
    <n v="0.75"/>
    <n v="0.50900000000000001"/>
    <n v="0.54545454545454541"/>
    <n v="0.19900000000000001"/>
    <n v="23.25"/>
    <n v="0.16200000000000001"/>
    <n v="0.21212121212121213"/>
  </r>
  <r>
    <x v="1"/>
    <d v="2017-07-21T00:00:00"/>
    <x v="19"/>
    <x v="19"/>
    <x v="2"/>
    <x v="0"/>
    <n v="36"/>
    <n v="24642"/>
    <n v="6"/>
    <n v="35"/>
    <n v="28"/>
    <n v="17"/>
    <n v="2"/>
    <n v="2065"/>
    <n v="651"/>
    <n v="684.5"/>
    <n v="783"/>
    <n v="8.1000000000000003E-2"/>
    <n v="5.5555555555555554"/>
    <n v="68.587105624142652"/>
    <n v="0"/>
    <n v="0.97222222222222221"/>
    <n v="0.8"/>
    <n v="0.6071428571428571"/>
    <n v="0.50900000000000001"/>
    <n v="0.47222222222222221"/>
    <n v="0.19900000000000001"/>
    <n v="27.392857142857142"/>
    <n v="0.16200000000000001"/>
    <n v="0.16666666666666666"/>
  </r>
  <r>
    <x v="1"/>
    <d v="2017-07-21T00:00:00"/>
    <x v="20"/>
    <x v="20"/>
    <x v="2"/>
    <x v="0"/>
    <n v="33"/>
    <n v="25917"/>
    <n v="6"/>
    <n v="30"/>
    <n v="20"/>
    <n v="13"/>
    <n v="2"/>
    <n v="1978"/>
    <n v="656"/>
    <n v="785.36363636363637"/>
    <n v="783"/>
    <n v="8.1000000000000003E-2"/>
    <n v="6.0606060606060606"/>
    <n v="74.82229704451926"/>
    <n v="0"/>
    <n v="0.90909090909090906"/>
    <n v="0.66666666666666663"/>
    <n v="0.65"/>
    <n v="0.50900000000000001"/>
    <n v="0.39393939393939392"/>
    <n v="0.19900000000000001"/>
    <n v="19.350000000000001"/>
    <n v="0.16200000000000001"/>
    <n v="0.18181818181818182"/>
  </r>
  <r>
    <x v="1"/>
    <d v="2017-07-21T00:00:00"/>
    <x v="21"/>
    <x v="21"/>
    <x v="2"/>
    <x v="0"/>
    <n v="33"/>
    <n v="24271"/>
    <n v="8"/>
    <n v="31"/>
    <n v="21"/>
    <n v="16"/>
    <n v="2"/>
    <n v="1999"/>
    <n v="674"/>
    <n v="735.4848484848485"/>
    <n v="783"/>
    <n v="8.1000000000000003E-2"/>
    <n v="6.0606060606060606"/>
    <n v="74.82229704451926"/>
    <n v="0"/>
    <n v="0.93939393939393945"/>
    <n v="0.67741935483870963"/>
    <n v="0.76190476190476186"/>
    <n v="0.50900000000000001"/>
    <n v="0.48484848484848486"/>
    <n v="0.19900000000000001"/>
    <n v="20.238095238095237"/>
    <n v="0.16200000000000001"/>
    <n v="0.24242424242424243"/>
  </r>
  <r>
    <x v="1"/>
    <d v="2017-07-21T00:00:00"/>
    <x v="22"/>
    <x v="22"/>
    <x v="2"/>
    <x v="0"/>
    <n v="32"/>
    <n v="24825"/>
    <n v="5"/>
    <n v="32"/>
    <n v="21"/>
    <n v="14"/>
    <n v="2"/>
    <n v="1969"/>
    <n v="562"/>
    <n v="775.78125"/>
    <n v="783"/>
    <n v="8.1000000000000003E-2"/>
    <n v="6.25"/>
    <n v="77.160493827160494"/>
    <n v="0"/>
    <n v="1"/>
    <n v="0.65625"/>
    <n v="0.66666666666666663"/>
    <n v="0.50900000000000001"/>
    <n v="0.4375"/>
    <n v="0.19900000000000001"/>
    <n v="20.333333333333332"/>
    <n v="0.16200000000000001"/>
    <n v="0.15625"/>
  </r>
  <r>
    <x v="1"/>
    <d v="2017-07-21T00:00:00"/>
    <x v="24"/>
    <x v="24"/>
    <x v="2"/>
    <x v="0"/>
    <n v="31"/>
    <n v="25915"/>
    <n v="7"/>
    <n v="26"/>
    <n v="19"/>
    <n v="15"/>
    <n v="2"/>
    <n v="1090"/>
    <n v="393"/>
    <n v="835.9677419354839"/>
    <n v="783"/>
    <n v="8.1000000000000003E-2"/>
    <n v="6.4516129032258061"/>
    <n v="79.649542015133406"/>
    <n v="0"/>
    <n v="0.83870967741935487"/>
    <n v="0.73076923076923073"/>
    <n v="0.78947368421052633"/>
    <n v="0.50900000000000001"/>
    <n v="0.4838709677419355"/>
    <n v="0.19900000000000001"/>
    <n v="18.210526315789473"/>
    <n v="0.16200000000000001"/>
    <n v="0.22580645161290322"/>
  </r>
  <r>
    <x v="1"/>
    <d v="2017-07-22T00:00:00"/>
    <x v="16"/>
    <x v="16"/>
    <x v="2"/>
    <x v="0"/>
    <n v="31"/>
    <n v="24486"/>
    <n v="7"/>
    <n v="28"/>
    <n v="20"/>
    <n v="16"/>
    <n v="2"/>
    <n v="2093"/>
    <n v="666"/>
    <n v="789.87096774193549"/>
    <n v="783"/>
    <n v="8.1000000000000003E-2"/>
    <n v="6.4516129032258061"/>
    <n v="79.649542015133406"/>
    <n v="0"/>
    <n v="0.90322580645161288"/>
    <n v="0.7142857142857143"/>
    <n v="0.8"/>
    <n v="0.50900000000000001"/>
    <n v="0.5161290322580645"/>
    <n v="0.19900000000000001"/>
    <n v="19.2"/>
    <n v="0.16200000000000001"/>
    <n v="0.22580645161290322"/>
  </r>
  <r>
    <x v="1"/>
    <d v="2017-07-22T00:00:00"/>
    <x v="17"/>
    <x v="17"/>
    <x v="2"/>
    <x v="0"/>
    <n v="30"/>
    <n v="25456"/>
    <n v="5"/>
    <n v="28"/>
    <n v="20"/>
    <n v="14"/>
    <n v="2"/>
    <n v="2135"/>
    <n v="708"/>
    <n v="848.5333333333333"/>
    <n v="783"/>
    <n v="8.1000000000000003E-2"/>
    <n v="6.666666666666667"/>
    <n v="82.304526748971199"/>
    <n v="0"/>
    <n v="0.93333333333333335"/>
    <n v="0.7142857142857143"/>
    <n v="0.7"/>
    <n v="0.50900000000000001"/>
    <n v="0.46666666666666667"/>
    <n v="0.19900000000000001"/>
    <n v="19.3"/>
    <n v="0.16200000000000001"/>
    <n v="0.16666666666666666"/>
  </r>
  <r>
    <x v="1"/>
    <d v="2017-07-22T00:00:00"/>
    <x v="18"/>
    <x v="18"/>
    <x v="2"/>
    <x v="0"/>
    <n v="32"/>
    <n v="25815"/>
    <n v="7"/>
    <n v="30"/>
    <n v="23"/>
    <n v="18"/>
    <n v="2"/>
    <n v="2135"/>
    <n v="724"/>
    <n v="806.71875"/>
    <n v="783"/>
    <n v="8.1000000000000003E-2"/>
    <n v="6.25"/>
    <n v="77.160493827160494"/>
    <n v="0"/>
    <n v="0.9375"/>
    <n v="0.76666666666666672"/>
    <n v="0.78260869565217395"/>
    <n v="0.50900000000000001"/>
    <n v="0.5625"/>
    <n v="0.19900000000000001"/>
    <n v="22.217391304347824"/>
    <n v="0.16200000000000001"/>
    <n v="0.21875"/>
  </r>
  <r>
    <x v="1"/>
    <d v="2017-07-22T00:00:00"/>
    <x v="19"/>
    <x v="19"/>
    <x v="2"/>
    <x v="0"/>
    <n v="36"/>
    <n v="25949"/>
    <n v="8"/>
    <n v="35"/>
    <n v="27"/>
    <n v="19"/>
    <n v="2"/>
    <n v="2065"/>
    <n v="651"/>
    <n v="720.80555555555554"/>
    <n v="783"/>
    <n v="8.1000000000000003E-2"/>
    <n v="5.5555555555555554"/>
    <n v="68.587105624142652"/>
    <n v="0"/>
    <n v="0.97222222222222221"/>
    <n v="0.77142857142857146"/>
    <n v="0.70370370370370372"/>
    <n v="0.50900000000000001"/>
    <n v="0.52777777777777779"/>
    <n v="0.19900000000000001"/>
    <n v="26.296296296296298"/>
    <n v="0.16200000000000001"/>
    <n v="0.22222222222222221"/>
  </r>
  <r>
    <x v="1"/>
    <d v="2017-07-22T00:00:00"/>
    <x v="20"/>
    <x v="20"/>
    <x v="2"/>
    <x v="0"/>
    <n v="33"/>
    <n v="25817"/>
    <n v="6"/>
    <n v="30"/>
    <n v="22"/>
    <n v="17"/>
    <n v="2"/>
    <n v="1978"/>
    <n v="656"/>
    <n v="782.33333333333337"/>
    <n v="783"/>
    <n v="8.1000000000000003E-2"/>
    <n v="6.0606060606060606"/>
    <n v="74.82229704451926"/>
    <n v="0"/>
    <n v="0.90909090909090906"/>
    <n v="0.73333333333333328"/>
    <n v="0.77272727272727271"/>
    <n v="0.50900000000000001"/>
    <n v="0.51515151515151514"/>
    <n v="0.19900000000000001"/>
    <n v="21.227272727272727"/>
    <n v="0.16200000000000001"/>
    <n v="0.18181818181818182"/>
  </r>
  <r>
    <x v="1"/>
    <d v="2017-07-22T00:00:00"/>
    <x v="21"/>
    <x v="21"/>
    <x v="2"/>
    <x v="0"/>
    <n v="33"/>
    <n v="24039"/>
    <n v="8"/>
    <n v="31"/>
    <n v="24"/>
    <n v="16"/>
    <n v="2"/>
    <n v="1999"/>
    <n v="674"/>
    <n v="728.4545454545455"/>
    <n v="783"/>
    <n v="8.1000000000000003E-2"/>
    <n v="6.0606060606060606"/>
    <n v="74.82229704451926"/>
    <n v="0"/>
    <n v="0.93939393939393945"/>
    <n v="0.77419354838709675"/>
    <n v="0.66666666666666663"/>
    <n v="0.50900000000000001"/>
    <n v="0.48484848484848486"/>
    <n v="0.19900000000000001"/>
    <n v="23.333333333333332"/>
    <n v="0.16200000000000001"/>
    <n v="0.24242424242424243"/>
  </r>
  <r>
    <x v="1"/>
    <d v="2017-07-22T00:00:00"/>
    <x v="22"/>
    <x v="22"/>
    <x v="2"/>
    <x v="0"/>
    <n v="30"/>
    <n v="25434"/>
    <n v="7"/>
    <n v="28"/>
    <n v="21"/>
    <n v="16"/>
    <n v="2"/>
    <n v="1969"/>
    <n v="562"/>
    <n v="847.8"/>
    <n v="783"/>
    <n v="8.1000000000000003E-2"/>
    <n v="6.666666666666667"/>
    <n v="82.304526748971199"/>
    <n v="0"/>
    <n v="0.93333333333333335"/>
    <n v="0.75"/>
    <n v="0.76190476190476186"/>
    <n v="0.50900000000000001"/>
    <n v="0.53333333333333333"/>
    <n v="0.19900000000000001"/>
    <n v="20.238095238095237"/>
    <n v="0.16200000000000001"/>
    <n v="0.23333333333333334"/>
  </r>
  <r>
    <x v="1"/>
    <d v="2017-07-22T00:00:00"/>
    <x v="24"/>
    <x v="24"/>
    <x v="2"/>
    <x v="0"/>
    <n v="31"/>
    <n v="24453"/>
    <n v="8"/>
    <n v="27"/>
    <n v="23"/>
    <n v="18"/>
    <n v="2"/>
    <n v="1090"/>
    <n v="393"/>
    <n v="788.80645161290317"/>
    <n v="783"/>
    <n v="8.1000000000000003E-2"/>
    <n v="6.4516129032258061"/>
    <n v="79.649542015133406"/>
    <n v="0"/>
    <n v="0.87096774193548387"/>
    <n v="0.85185185185185186"/>
    <n v="0.78260869565217395"/>
    <n v="0.50900000000000001"/>
    <n v="0.58064516129032262"/>
    <n v="0.19900000000000001"/>
    <n v="22.217391304347824"/>
    <n v="0.16200000000000001"/>
    <n v="0.25806451612903225"/>
  </r>
  <r>
    <x v="1"/>
    <d v="2017-07-22T00:00:00"/>
    <x v="9"/>
    <x v="9"/>
    <x v="1"/>
    <x v="0"/>
    <n v="32"/>
    <n v="24673"/>
    <n v="9"/>
    <n v="28"/>
    <n v="17"/>
    <n v="12"/>
    <n v="4"/>
    <n v="1918"/>
    <n v="606"/>
    <n v="771.03125"/>
    <n v="783"/>
    <n v="8.1000000000000003E-2"/>
    <n v="12.5"/>
    <n v="154.32098765432099"/>
    <n v="250"/>
    <n v="0.875"/>
    <n v="0.6071428571428571"/>
    <n v="0.70588235294117652"/>
    <n v="0.50900000000000001"/>
    <n v="0.375"/>
    <n v="0.19900000000000001"/>
    <n v="16.294117647058822"/>
    <n v="0.16200000000000001"/>
    <n v="0.28125"/>
  </r>
  <r>
    <x v="1"/>
    <d v="2017-07-22T00:00:00"/>
    <x v="10"/>
    <x v="10"/>
    <x v="1"/>
    <x v="0"/>
    <n v="32"/>
    <n v="24454"/>
    <n v="9"/>
    <n v="29"/>
    <n v="21"/>
    <n v="15"/>
    <n v="4"/>
    <n v="1913"/>
    <n v="618"/>
    <n v="764.1875"/>
    <n v="783"/>
    <n v="8.1000000000000003E-2"/>
    <n v="12.5"/>
    <n v="154.32098765432099"/>
    <n v="250"/>
    <n v="0.90625"/>
    <n v="0.72413793103448276"/>
    <n v="0.7142857142857143"/>
    <n v="0.50900000000000001"/>
    <n v="0.46875"/>
    <n v="0.19900000000000001"/>
    <n v="20.285714285714285"/>
    <n v="0.16200000000000001"/>
    <n v="0.28125"/>
  </r>
  <r>
    <x v="1"/>
    <d v="2017-07-22T00:00:00"/>
    <x v="11"/>
    <x v="11"/>
    <x v="1"/>
    <x v="0"/>
    <n v="31"/>
    <n v="25410"/>
    <n v="7"/>
    <n v="28"/>
    <n v="17"/>
    <n v="10"/>
    <n v="3"/>
    <n v="1894"/>
    <n v="610"/>
    <n v="819.67741935483866"/>
    <n v="783"/>
    <n v="8.1000000000000003E-2"/>
    <n v="9.67741935483871"/>
    <n v="119.47431302270012"/>
    <n v="150"/>
    <n v="0.90322580645161288"/>
    <n v="0.6071428571428571"/>
    <n v="0.58823529411764708"/>
    <n v="0.50900000000000001"/>
    <n v="0.32258064516129031"/>
    <n v="0.19900000000000001"/>
    <n v="16.411764705882351"/>
    <n v="0.16200000000000001"/>
    <n v="0.22580645161290322"/>
  </r>
  <r>
    <x v="1"/>
    <d v="2017-07-22T00:00:00"/>
    <x v="12"/>
    <x v="12"/>
    <x v="1"/>
    <x v="0"/>
    <n v="30"/>
    <n v="24504"/>
    <n v="8"/>
    <n v="26"/>
    <n v="16"/>
    <n v="11"/>
    <n v="3"/>
    <n v="1992"/>
    <n v="678"/>
    <n v="816.8"/>
    <n v="783"/>
    <n v="8.1000000000000003E-2"/>
    <n v="10"/>
    <n v="123.45679012345678"/>
    <n v="250"/>
    <n v="0.8666666666666667"/>
    <n v="0.61538461538461542"/>
    <n v="0.6875"/>
    <n v="0.50900000000000001"/>
    <n v="0.36666666666666664"/>
    <n v="0.19900000000000001"/>
    <n v="15.3125"/>
    <n v="0.16200000000000001"/>
    <n v="0.26666666666666666"/>
  </r>
  <r>
    <x v="1"/>
    <d v="2017-07-22T00:00:00"/>
    <x v="13"/>
    <x v="13"/>
    <x v="1"/>
    <x v="0"/>
    <n v="28"/>
    <n v="24432"/>
    <n v="8"/>
    <n v="25"/>
    <n v="17"/>
    <n v="10"/>
    <n v="4"/>
    <n v="1939"/>
    <n v="662"/>
    <n v="872.57142857142856"/>
    <n v="783"/>
    <n v="8.1000000000000003E-2"/>
    <n v="14.285714285714285"/>
    <n v="176.3668430335097"/>
    <n v="250"/>
    <n v="0.8928571428571429"/>
    <n v="0.68"/>
    <n v="0.58823529411764708"/>
    <n v="0.50900000000000001"/>
    <n v="0.35714285714285715"/>
    <n v="0.19900000000000001"/>
    <n v="16.411764705882351"/>
    <n v="0.16200000000000001"/>
    <n v="0.2857142857142857"/>
  </r>
  <r>
    <x v="1"/>
    <d v="2017-07-22T00:00:00"/>
    <x v="14"/>
    <x v="14"/>
    <x v="1"/>
    <x v="0"/>
    <n v="33"/>
    <n v="24658"/>
    <n v="8"/>
    <n v="28"/>
    <n v="20"/>
    <n v="14"/>
    <n v="3"/>
    <n v="2000"/>
    <n v="682"/>
    <n v="747.21212121212125"/>
    <n v="783"/>
    <n v="8.1000000000000003E-2"/>
    <n v="9.0909090909090917"/>
    <n v="112.23344556677891"/>
    <n v="150"/>
    <n v="0.84848484848484851"/>
    <n v="0.7142857142857143"/>
    <n v="0.7"/>
    <n v="0.50900000000000001"/>
    <n v="0.42424242424242425"/>
    <n v="0.19900000000000001"/>
    <n v="19.3"/>
    <n v="0.16200000000000001"/>
    <n v="0.24242424242424243"/>
  </r>
  <r>
    <x v="1"/>
    <d v="2017-07-22T00:00:00"/>
    <x v="15"/>
    <x v="15"/>
    <x v="1"/>
    <x v="0"/>
    <n v="32"/>
    <n v="24730"/>
    <n v="9"/>
    <n v="29"/>
    <n v="19"/>
    <n v="10"/>
    <n v="4"/>
    <n v="1858"/>
    <n v="671"/>
    <n v="772.8125"/>
    <n v="783"/>
    <n v="8.1000000000000003E-2"/>
    <n v="12.5"/>
    <n v="154.32098765432099"/>
    <n v="250"/>
    <n v="0.90625"/>
    <n v="0.65517241379310343"/>
    <n v="0.52631578947368418"/>
    <n v="0.50900000000000001"/>
    <n v="0.3125"/>
    <n v="0.19900000000000001"/>
    <n v="18.473684210526315"/>
    <n v="0.16200000000000001"/>
    <n v="0.28125"/>
  </r>
  <r>
    <x v="1"/>
    <d v="2017-07-22T00:00:00"/>
    <x v="25"/>
    <x v="23"/>
    <x v="1"/>
    <x v="0"/>
    <n v="29"/>
    <n v="25575"/>
    <n v="6"/>
    <n v="25"/>
    <n v="18"/>
    <n v="12"/>
    <n v="4"/>
    <n v="1507"/>
    <n v="437"/>
    <n v="881.89655172413791"/>
    <n v="783"/>
    <n v="8.1000000000000003E-2"/>
    <n v="13.793103448275861"/>
    <n v="170.28522775649211"/>
    <n v="250"/>
    <n v="0.86206896551724133"/>
    <n v="0.72"/>
    <n v="0.66666666666666663"/>
    <n v="0.50900000000000001"/>
    <n v="0.41379310344827586"/>
    <n v="0.19900000000000001"/>
    <n v="17.333333333333332"/>
    <n v="0.16200000000000001"/>
    <n v="0.20689655172413793"/>
  </r>
  <r>
    <x v="1"/>
    <d v="2017-07-23T00:00:00"/>
    <x v="1"/>
    <x v="1"/>
    <x v="0"/>
    <x v="0"/>
    <n v="40"/>
    <n v="24999"/>
    <n v="7"/>
    <n v="38"/>
    <n v="34"/>
    <n v="27"/>
    <n v="1"/>
    <n v="2347"/>
    <n v="761"/>
    <n v="624.97500000000002"/>
    <n v="783"/>
    <n v="8.1000000000000003E-2"/>
    <n v="2.5"/>
    <n v="30.864197530864196"/>
    <n v="0"/>
    <n v="0.95"/>
    <n v="0.89473684210526316"/>
    <n v="0.79411764705882348"/>
    <n v="0.50900000000000001"/>
    <n v="0.67500000000000004"/>
    <n v="0.19900000000000001"/>
    <n v="33.205882352941174"/>
    <n v="0.16200000000000001"/>
    <n v="0.17499999999999999"/>
  </r>
  <r>
    <x v="1"/>
    <d v="2017-07-23T00:00:00"/>
    <x v="2"/>
    <x v="2"/>
    <x v="0"/>
    <x v="0"/>
    <n v="34"/>
    <n v="25337"/>
    <n v="6"/>
    <n v="31"/>
    <n v="26"/>
    <n v="21"/>
    <n v="1"/>
    <n v="2319"/>
    <n v="735"/>
    <n v="745.20588235294122"/>
    <n v="783"/>
    <n v="8.1000000000000003E-2"/>
    <n v="2.9411764705882351"/>
    <n v="36.31082062454611"/>
    <n v="0"/>
    <n v="0.91176470588235292"/>
    <n v="0.83870967741935487"/>
    <n v="0.80769230769230771"/>
    <n v="0.50900000000000001"/>
    <n v="0.61764705882352944"/>
    <n v="0.19900000000000001"/>
    <n v="25.192307692307693"/>
    <n v="0.16200000000000001"/>
    <n v="0.17647058823529413"/>
  </r>
  <r>
    <x v="1"/>
    <d v="2017-07-23T00:00:00"/>
    <x v="3"/>
    <x v="3"/>
    <x v="0"/>
    <x v="0"/>
    <n v="36"/>
    <n v="24924"/>
    <n v="7"/>
    <n v="32"/>
    <n v="29"/>
    <n v="21"/>
    <n v="2"/>
    <n v="2282"/>
    <n v="762"/>
    <n v="692.33333333333337"/>
    <n v="783"/>
    <n v="8.1000000000000003E-2"/>
    <n v="5.5555555555555554"/>
    <n v="68.587105624142652"/>
    <n v="0"/>
    <n v="0.88888888888888884"/>
    <n v="0.90625"/>
    <n v="0.72413793103448276"/>
    <n v="0.50900000000000001"/>
    <n v="0.58333333333333337"/>
    <n v="0.19900000000000001"/>
    <n v="28.275862068965516"/>
    <n v="0.16200000000000001"/>
    <n v="0.19444444444444445"/>
  </r>
  <r>
    <x v="1"/>
    <d v="2017-07-23T00:00:00"/>
    <x v="4"/>
    <x v="4"/>
    <x v="0"/>
    <x v="0"/>
    <n v="38"/>
    <n v="25801"/>
    <n v="4"/>
    <n v="35"/>
    <n v="25"/>
    <n v="18"/>
    <n v="2"/>
    <n v="2288"/>
    <n v="796"/>
    <n v="678.97368421052636"/>
    <n v="783"/>
    <n v="8.1000000000000003E-2"/>
    <n v="5.2631578947368416"/>
    <n v="64.977257959714095"/>
    <n v="0"/>
    <n v="0.92105263157894735"/>
    <n v="0.7142857142857143"/>
    <n v="0.72"/>
    <n v="0.50900000000000001"/>
    <n v="0.47368421052631576"/>
    <n v="0.19900000000000001"/>
    <n v="24.28"/>
    <n v="0.16200000000000001"/>
    <n v="0.10526315789473684"/>
  </r>
  <r>
    <x v="1"/>
    <d v="2017-07-23T00:00:00"/>
    <x v="5"/>
    <x v="5"/>
    <x v="0"/>
    <x v="0"/>
    <n v="32"/>
    <n v="25545"/>
    <n v="5"/>
    <n v="29"/>
    <n v="21"/>
    <n v="16"/>
    <n v="1"/>
    <n v="2312"/>
    <n v="780"/>
    <n v="798.28125"/>
    <n v="783"/>
    <n v="8.1000000000000003E-2"/>
    <n v="3.125"/>
    <n v="38.580246913580247"/>
    <n v="0"/>
    <n v="0.90625"/>
    <n v="0.72413793103448276"/>
    <n v="0.76190476190476186"/>
    <n v="0.50900000000000001"/>
    <n v="0.5"/>
    <n v="0.19900000000000001"/>
    <n v="20.238095238095237"/>
    <n v="0.16200000000000001"/>
    <n v="0.15625"/>
  </r>
  <r>
    <x v="1"/>
    <d v="2017-07-23T00:00:00"/>
    <x v="6"/>
    <x v="6"/>
    <x v="0"/>
    <x v="0"/>
    <n v="39"/>
    <n v="24498"/>
    <n v="8"/>
    <n v="35"/>
    <n v="28"/>
    <n v="21"/>
    <n v="2"/>
    <n v="2402"/>
    <n v="811"/>
    <n v="628.15384615384619"/>
    <n v="783"/>
    <n v="8.1000000000000003E-2"/>
    <n v="5.1282051282051277"/>
    <n v="63.311174422285525"/>
    <n v="0"/>
    <n v="0.89743589743589747"/>
    <n v="0.8"/>
    <n v="0.75"/>
    <n v="0.50900000000000001"/>
    <n v="0.53846153846153844"/>
    <n v="0.19900000000000001"/>
    <n v="27.25"/>
    <n v="0.16200000000000001"/>
    <n v="0.20512820512820512"/>
  </r>
  <r>
    <x v="1"/>
    <d v="2017-07-23T00:00:00"/>
    <x v="7"/>
    <x v="7"/>
    <x v="0"/>
    <x v="0"/>
    <n v="39"/>
    <n v="25952"/>
    <n v="4"/>
    <n v="38"/>
    <n v="33"/>
    <n v="23"/>
    <n v="1"/>
    <n v="2134"/>
    <n v="650"/>
    <n v="665.43589743589746"/>
    <n v="783"/>
    <n v="8.1000000000000003E-2"/>
    <n v="2.5641025641025639"/>
    <n v="31.655587211142763"/>
    <n v="0"/>
    <n v="0.97435897435897434"/>
    <n v="0.86842105263157898"/>
    <n v="0.69696969696969702"/>
    <n v="0.50900000000000001"/>
    <n v="0.58974358974358976"/>
    <n v="0.19900000000000001"/>
    <n v="32.303030303030305"/>
    <n v="0.16200000000000001"/>
    <n v="0.10256410256410256"/>
  </r>
  <r>
    <x v="1"/>
    <d v="2017-07-24T00:00:00"/>
    <x v="0"/>
    <x v="0"/>
    <x v="0"/>
    <x v="0"/>
    <n v="33"/>
    <n v="25504"/>
    <n v="6"/>
    <n v="30"/>
    <n v="23"/>
    <n v="16"/>
    <n v="2"/>
    <n v="2149"/>
    <n v="601"/>
    <n v="772.84848484848487"/>
    <n v="783"/>
    <n v="8.1000000000000003E-2"/>
    <n v="6.0606060606060606"/>
    <n v="74.82229704451926"/>
    <n v="0"/>
    <n v="0.90909090909090906"/>
    <n v="0.76666666666666672"/>
    <n v="0.69565217391304346"/>
    <n v="0.50900000000000001"/>
    <n v="0.48484848484848486"/>
    <n v="0.19900000000000001"/>
    <n v="22.304347826086957"/>
    <n v="0.16200000000000001"/>
    <n v="0.18181818181818182"/>
  </r>
  <r>
    <x v="1"/>
    <d v="2017-07-24T00:00:00"/>
    <x v="1"/>
    <x v="1"/>
    <x v="0"/>
    <x v="0"/>
    <n v="33"/>
    <n v="24625"/>
    <n v="4"/>
    <n v="30"/>
    <n v="25"/>
    <n v="19"/>
    <n v="1"/>
    <n v="2347"/>
    <n v="761"/>
    <n v="746.21212121212125"/>
    <n v="783"/>
    <n v="8.1000000000000003E-2"/>
    <n v="3.0303030303030303"/>
    <n v="37.41114852225963"/>
    <n v="0"/>
    <n v="0.90909090909090906"/>
    <n v="0.83333333333333337"/>
    <n v="0.76"/>
    <n v="0.50900000000000001"/>
    <n v="0.5757575757575758"/>
    <n v="0.19900000000000001"/>
    <n v="24.24"/>
    <n v="0.16200000000000001"/>
    <n v="0.12121212121212122"/>
  </r>
  <r>
    <x v="1"/>
    <d v="2017-07-24T00:00:00"/>
    <x v="2"/>
    <x v="2"/>
    <x v="0"/>
    <x v="0"/>
    <n v="40"/>
    <n v="25648"/>
    <n v="5"/>
    <n v="40"/>
    <n v="35"/>
    <n v="25"/>
    <n v="2"/>
    <n v="2319"/>
    <n v="735"/>
    <n v="641.20000000000005"/>
    <n v="783"/>
    <n v="8.1000000000000003E-2"/>
    <n v="5"/>
    <n v="61.728395061728392"/>
    <n v="0"/>
    <n v="1"/>
    <n v="0.875"/>
    <n v="0.7142857142857143"/>
    <n v="0.50900000000000001"/>
    <n v="0.625"/>
    <n v="0.19900000000000001"/>
    <n v="34.285714285714285"/>
    <n v="0.16200000000000001"/>
    <n v="0.125"/>
  </r>
  <r>
    <x v="1"/>
    <d v="2017-07-24T00:00:00"/>
    <x v="3"/>
    <x v="3"/>
    <x v="0"/>
    <x v="0"/>
    <n v="35"/>
    <n v="24908"/>
    <n v="6"/>
    <n v="33"/>
    <n v="25"/>
    <n v="18"/>
    <n v="2"/>
    <n v="2282"/>
    <n v="762"/>
    <n v="711.65714285714284"/>
    <n v="783"/>
    <n v="8.1000000000000003E-2"/>
    <n v="5.7142857142857144"/>
    <n v="70.546737213403873"/>
    <n v="0"/>
    <n v="0.94285714285714284"/>
    <n v="0.75757575757575757"/>
    <n v="0.72"/>
    <n v="0.50900000000000001"/>
    <n v="0.51428571428571423"/>
    <n v="0.19900000000000001"/>
    <n v="24.28"/>
    <n v="0.16200000000000001"/>
    <n v="0.17142857142857143"/>
  </r>
  <r>
    <x v="1"/>
    <d v="2017-07-24T00:00:00"/>
    <x v="4"/>
    <x v="4"/>
    <x v="0"/>
    <x v="0"/>
    <n v="33"/>
    <n v="25523"/>
    <n v="4"/>
    <n v="31"/>
    <n v="25"/>
    <n v="19"/>
    <n v="1"/>
    <n v="2288"/>
    <n v="796"/>
    <n v="773.42424242424238"/>
    <n v="783"/>
    <n v="8.1000000000000003E-2"/>
    <n v="3.0303030303030303"/>
    <n v="37.41114852225963"/>
    <n v="0"/>
    <n v="0.93939393939393945"/>
    <n v="0.80645161290322576"/>
    <n v="0.76"/>
    <n v="0.50900000000000001"/>
    <n v="0.5757575757575758"/>
    <n v="0.19900000000000001"/>
    <n v="24.24"/>
    <n v="0.16200000000000001"/>
    <n v="0.12121212121212122"/>
  </r>
  <r>
    <x v="1"/>
    <d v="2017-07-24T00:00:00"/>
    <x v="5"/>
    <x v="5"/>
    <x v="0"/>
    <x v="0"/>
    <n v="36"/>
    <n v="25644"/>
    <n v="5"/>
    <n v="33"/>
    <n v="27"/>
    <n v="22"/>
    <n v="2"/>
    <n v="2312"/>
    <n v="780"/>
    <n v="712.33333333333337"/>
    <n v="783"/>
    <n v="8.1000000000000003E-2"/>
    <n v="5.5555555555555554"/>
    <n v="68.587105624142652"/>
    <n v="0"/>
    <n v="0.91666666666666663"/>
    <n v="0.81818181818181823"/>
    <n v="0.81481481481481477"/>
    <n v="0.50900000000000001"/>
    <n v="0.61111111111111116"/>
    <n v="0.19900000000000001"/>
    <n v="26.185185185185187"/>
    <n v="0.16200000000000001"/>
    <n v="0.1388888888888889"/>
  </r>
  <r>
    <x v="1"/>
    <d v="2017-07-24T00:00:00"/>
    <x v="6"/>
    <x v="6"/>
    <x v="0"/>
    <x v="0"/>
    <n v="40"/>
    <n v="25145"/>
    <n v="7"/>
    <n v="40"/>
    <n v="30"/>
    <n v="23"/>
    <n v="1"/>
    <n v="2402"/>
    <n v="811"/>
    <n v="628.625"/>
    <n v="783"/>
    <n v="8.1000000000000003E-2"/>
    <n v="2.5"/>
    <n v="30.864197530864196"/>
    <n v="0"/>
    <n v="1"/>
    <n v="0.75"/>
    <n v="0.76666666666666672"/>
    <n v="0.50900000000000001"/>
    <n v="0.57499999999999996"/>
    <n v="0.19900000000000001"/>
    <n v="29.233333333333334"/>
    <n v="0.16200000000000001"/>
    <n v="0.17499999999999999"/>
  </r>
  <r>
    <x v="1"/>
    <d v="2017-07-24T00:00:00"/>
    <x v="7"/>
    <x v="7"/>
    <x v="0"/>
    <x v="0"/>
    <n v="33"/>
    <n v="25940"/>
    <n v="6"/>
    <n v="31"/>
    <n v="22"/>
    <n v="18"/>
    <n v="2"/>
    <n v="2134"/>
    <n v="650"/>
    <n v="786.06060606060601"/>
    <n v="783"/>
    <n v="8.1000000000000003E-2"/>
    <n v="6.0606060606060606"/>
    <n v="74.82229704451926"/>
    <n v="0"/>
    <n v="0.93939393939393945"/>
    <n v="0.70967741935483875"/>
    <n v="0.81818181818181823"/>
    <n v="0.50900000000000001"/>
    <n v="0.54545454545454541"/>
    <n v="0.19900000000000001"/>
    <n v="21.181818181818183"/>
    <n v="0.16200000000000001"/>
    <n v="0.18181818181818182"/>
  </r>
  <r>
    <x v="1"/>
    <d v="2017-07-24T00:00:00"/>
    <x v="16"/>
    <x v="16"/>
    <x v="2"/>
    <x v="0"/>
    <n v="33"/>
    <n v="25173"/>
    <n v="5"/>
    <n v="30"/>
    <n v="24"/>
    <n v="16"/>
    <n v="2"/>
    <n v="2093"/>
    <n v="666"/>
    <n v="762.81818181818187"/>
    <n v="783"/>
    <n v="8.1000000000000003E-2"/>
    <n v="6.0606060606060606"/>
    <n v="74.82229704451926"/>
    <n v="0"/>
    <n v="0.90909090909090906"/>
    <n v="0.8"/>
    <n v="0.66666666666666663"/>
    <n v="0.50900000000000001"/>
    <n v="0.48484848484848486"/>
    <n v="0.19900000000000001"/>
    <n v="23.333333333333332"/>
    <n v="0.16200000000000001"/>
    <n v="0.15151515151515152"/>
  </r>
  <r>
    <x v="1"/>
    <d v="2017-07-24T00:00:00"/>
    <x v="17"/>
    <x v="17"/>
    <x v="2"/>
    <x v="0"/>
    <n v="36"/>
    <n v="24772"/>
    <n v="8"/>
    <n v="33"/>
    <n v="27"/>
    <n v="19"/>
    <n v="2"/>
    <n v="2135"/>
    <n v="708"/>
    <n v="688.11111111111109"/>
    <n v="783"/>
    <n v="8.1000000000000003E-2"/>
    <n v="5.5555555555555554"/>
    <n v="68.587105624142652"/>
    <n v="0"/>
    <n v="0.91666666666666663"/>
    <n v="0.81818181818181823"/>
    <n v="0.70370370370370372"/>
    <n v="0.50900000000000001"/>
    <n v="0.52777777777777779"/>
    <n v="0.19900000000000001"/>
    <n v="26.296296296296298"/>
    <n v="0.16200000000000001"/>
    <n v="0.22222222222222221"/>
  </r>
  <r>
    <x v="1"/>
    <d v="2017-07-24T00:00:00"/>
    <x v="18"/>
    <x v="18"/>
    <x v="2"/>
    <x v="0"/>
    <n v="30"/>
    <n v="24939"/>
    <n v="7"/>
    <n v="28"/>
    <n v="23"/>
    <n v="18"/>
    <n v="2"/>
    <n v="2135"/>
    <n v="724"/>
    <n v="831.3"/>
    <n v="783"/>
    <n v="8.1000000000000003E-2"/>
    <n v="6.666666666666667"/>
    <n v="82.304526748971199"/>
    <n v="0"/>
    <n v="0.93333333333333335"/>
    <n v="0.8214285714285714"/>
    <n v="0.78260869565217395"/>
    <n v="0.50900000000000001"/>
    <n v="0.6"/>
    <n v="0.19900000000000001"/>
    <n v="22.217391304347824"/>
    <n v="0.16200000000000001"/>
    <n v="0.23333333333333334"/>
  </r>
  <r>
    <x v="1"/>
    <d v="2017-07-24T00:00:00"/>
    <x v="19"/>
    <x v="19"/>
    <x v="2"/>
    <x v="0"/>
    <n v="32"/>
    <n v="24814"/>
    <n v="8"/>
    <n v="31"/>
    <n v="25"/>
    <n v="20"/>
    <n v="2"/>
    <n v="2065"/>
    <n v="651"/>
    <n v="775.4375"/>
    <n v="783"/>
    <n v="8.1000000000000003E-2"/>
    <n v="6.25"/>
    <n v="77.160493827160494"/>
    <n v="0"/>
    <n v="0.96875"/>
    <n v="0.80645161290322576"/>
    <n v="0.8"/>
    <n v="0.50900000000000001"/>
    <n v="0.625"/>
    <n v="0.19900000000000001"/>
    <n v="24.2"/>
    <n v="0.16200000000000001"/>
    <n v="0.25"/>
  </r>
  <r>
    <x v="1"/>
    <d v="2017-07-24T00:00:00"/>
    <x v="20"/>
    <x v="20"/>
    <x v="2"/>
    <x v="0"/>
    <n v="32"/>
    <n v="24804"/>
    <n v="6"/>
    <n v="31"/>
    <n v="21"/>
    <n v="13"/>
    <n v="2"/>
    <n v="1978"/>
    <n v="656"/>
    <n v="775.125"/>
    <n v="783"/>
    <n v="8.1000000000000003E-2"/>
    <n v="6.25"/>
    <n v="77.160493827160494"/>
    <n v="0"/>
    <n v="0.96875"/>
    <n v="0.67741935483870963"/>
    <n v="0.61904761904761907"/>
    <n v="0.50900000000000001"/>
    <n v="0.40625"/>
    <n v="0.19900000000000001"/>
    <n v="20.38095238095238"/>
    <n v="0.16200000000000001"/>
    <n v="0.1875"/>
  </r>
  <r>
    <x v="1"/>
    <d v="2017-07-24T00:00:00"/>
    <x v="21"/>
    <x v="21"/>
    <x v="2"/>
    <x v="0"/>
    <n v="34"/>
    <n v="25106"/>
    <n v="7"/>
    <n v="29"/>
    <n v="25"/>
    <n v="20"/>
    <n v="2"/>
    <n v="1999"/>
    <n v="674"/>
    <n v="738.41176470588232"/>
    <n v="783"/>
    <n v="8.1000000000000003E-2"/>
    <n v="5.8823529411764701"/>
    <n v="72.621641249092221"/>
    <n v="0"/>
    <n v="0.8529411764705882"/>
    <n v="0.86206896551724133"/>
    <n v="0.8"/>
    <n v="0.50900000000000001"/>
    <n v="0.58823529411764708"/>
    <n v="0.19900000000000001"/>
    <n v="24.2"/>
    <n v="0.16200000000000001"/>
    <n v="0.20588235294117646"/>
  </r>
  <r>
    <x v="1"/>
    <d v="2017-07-24T00:00:00"/>
    <x v="22"/>
    <x v="22"/>
    <x v="2"/>
    <x v="0"/>
    <n v="34"/>
    <n v="24918"/>
    <n v="5"/>
    <n v="33"/>
    <n v="24"/>
    <n v="16"/>
    <n v="2"/>
    <n v="1969"/>
    <n v="562"/>
    <n v="732.88235294117646"/>
    <n v="783"/>
    <n v="8.1000000000000003E-2"/>
    <n v="5.8823529411764701"/>
    <n v="72.621641249092221"/>
    <n v="0"/>
    <n v="0.97058823529411764"/>
    <n v="0.72727272727272729"/>
    <n v="0.66666666666666663"/>
    <n v="0.50900000000000001"/>
    <n v="0.47058823529411764"/>
    <n v="0.19900000000000001"/>
    <n v="23.333333333333332"/>
    <n v="0.16200000000000001"/>
    <n v="0.14705882352941177"/>
  </r>
  <r>
    <x v="1"/>
    <d v="2017-07-24T00:00:00"/>
    <x v="24"/>
    <x v="24"/>
    <x v="2"/>
    <x v="0"/>
    <n v="35"/>
    <n v="25566"/>
    <n v="8"/>
    <n v="33"/>
    <n v="22"/>
    <n v="13"/>
    <n v="2"/>
    <n v="1090"/>
    <n v="393"/>
    <n v="730.45714285714291"/>
    <n v="783"/>
    <n v="8.1000000000000003E-2"/>
    <n v="5.7142857142857144"/>
    <n v="70.546737213403873"/>
    <n v="0"/>
    <n v="0.94285714285714284"/>
    <n v="0.66666666666666663"/>
    <n v="0.59090909090909094"/>
    <n v="0.50900000000000001"/>
    <n v="0.37142857142857144"/>
    <n v="0.19900000000000001"/>
    <n v="21.40909090909091"/>
    <n v="0.16200000000000001"/>
    <n v="0.22857142857142856"/>
  </r>
  <r>
    <x v="1"/>
    <d v="2017-07-24T00:00:00"/>
    <x v="8"/>
    <x v="8"/>
    <x v="1"/>
    <x v="0"/>
    <n v="33"/>
    <n v="24249"/>
    <n v="9"/>
    <n v="28"/>
    <n v="19"/>
    <n v="12"/>
    <n v="3"/>
    <n v="1764"/>
    <n v="524"/>
    <n v="734.81818181818187"/>
    <n v="783"/>
    <n v="8.1000000000000003E-2"/>
    <n v="9.0909090909090917"/>
    <n v="112.23344556677891"/>
    <n v="150"/>
    <n v="0.84848484848484851"/>
    <n v="0.6785714285714286"/>
    <n v="0.63157894736842102"/>
    <n v="0.50900000000000001"/>
    <n v="0.36363636363636365"/>
    <n v="0.19900000000000001"/>
    <n v="18.368421052631579"/>
    <n v="0.16200000000000001"/>
    <n v="0.27272727272727271"/>
  </r>
  <r>
    <x v="1"/>
    <d v="2017-07-24T00:00:00"/>
    <x v="9"/>
    <x v="9"/>
    <x v="1"/>
    <x v="0"/>
    <n v="29"/>
    <n v="25044"/>
    <n v="8"/>
    <n v="26"/>
    <n v="20"/>
    <n v="13"/>
    <n v="3"/>
    <n v="1918"/>
    <n v="606"/>
    <n v="863.58620689655174"/>
    <n v="783"/>
    <n v="8.1000000000000003E-2"/>
    <n v="10.344827586206897"/>
    <n v="127.71392081736909"/>
    <n v="250"/>
    <n v="0.89655172413793105"/>
    <n v="0.76923076923076927"/>
    <n v="0.65"/>
    <n v="0.50900000000000001"/>
    <n v="0.44827586206896552"/>
    <n v="0.19900000000000001"/>
    <n v="19.350000000000001"/>
    <n v="0.16200000000000001"/>
    <n v="0.27586206896551724"/>
  </r>
  <r>
    <x v="1"/>
    <d v="2017-07-24T00:00:00"/>
    <x v="10"/>
    <x v="10"/>
    <x v="1"/>
    <x v="0"/>
    <n v="32"/>
    <n v="25643"/>
    <n v="7"/>
    <n v="29"/>
    <n v="20"/>
    <n v="15"/>
    <n v="4"/>
    <n v="1913"/>
    <n v="618"/>
    <n v="801.34375"/>
    <n v="783"/>
    <n v="8.1000000000000003E-2"/>
    <n v="12.5"/>
    <n v="154.32098765432099"/>
    <n v="250"/>
    <n v="0.90625"/>
    <n v="0.68965517241379315"/>
    <n v="0.75"/>
    <n v="0.50900000000000001"/>
    <n v="0.46875"/>
    <n v="0.19900000000000001"/>
    <n v="19.25"/>
    <n v="0.16200000000000001"/>
    <n v="0.21875"/>
  </r>
  <r>
    <x v="1"/>
    <d v="2017-07-24T00:00:00"/>
    <x v="11"/>
    <x v="11"/>
    <x v="1"/>
    <x v="0"/>
    <n v="32"/>
    <n v="25037"/>
    <n v="7"/>
    <n v="28"/>
    <n v="18"/>
    <n v="10"/>
    <n v="4"/>
    <n v="1894"/>
    <n v="610"/>
    <n v="782.40625"/>
    <n v="783"/>
    <n v="8.1000000000000003E-2"/>
    <n v="12.5"/>
    <n v="154.32098765432099"/>
    <n v="250"/>
    <n v="0.875"/>
    <n v="0.6428571428571429"/>
    <n v="0.55555555555555558"/>
    <n v="0.50900000000000001"/>
    <n v="0.3125"/>
    <n v="0.19900000000000001"/>
    <n v="17.444444444444443"/>
    <n v="0.16200000000000001"/>
    <n v="0.21875"/>
  </r>
  <r>
    <x v="1"/>
    <d v="2017-07-24T00:00:00"/>
    <x v="12"/>
    <x v="12"/>
    <x v="1"/>
    <x v="0"/>
    <n v="32"/>
    <n v="24846"/>
    <n v="9"/>
    <n v="30"/>
    <n v="18"/>
    <n v="11"/>
    <n v="4"/>
    <n v="1992"/>
    <n v="678"/>
    <n v="776.4375"/>
    <n v="783"/>
    <n v="8.1000000000000003E-2"/>
    <n v="12.5"/>
    <n v="154.32098765432099"/>
    <n v="250"/>
    <n v="0.9375"/>
    <n v="0.6"/>
    <n v="0.61111111111111116"/>
    <n v="0.50900000000000001"/>
    <n v="0.34375"/>
    <n v="0.19900000000000001"/>
    <n v="17.388888888888889"/>
    <n v="0.16200000000000001"/>
    <n v="0.28125"/>
  </r>
  <r>
    <x v="1"/>
    <d v="2017-07-24T00:00:00"/>
    <x v="13"/>
    <x v="13"/>
    <x v="1"/>
    <x v="0"/>
    <n v="31"/>
    <n v="24306"/>
    <n v="7"/>
    <n v="27"/>
    <n v="20"/>
    <n v="13"/>
    <n v="3"/>
    <n v="1939"/>
    <n v="662"/>
    <n v="784.06451612903231"/>
    <n v="783"/>
    <n v="8.1000000000000003E-2"/>
    <n v="9.67741935483871"/>
    <n v="119.47431302270012"/>
    <n v="150"/>
    <n v="0.87096774193548387"/>
    <n v="0.7407407407407407"/>
    <n v="0.65"/>
    <n v="0.50900000000000001"/>
    <n v="0.41935483870967744"/>
    <n v="0.19900000000000001"/>
    <n v="19.350000000000001"/>
    <n v="0.16200000000000001"/>
    <n v="0.22580645161290322"/>
  </r>
  <r>
    <x v="1"/>
    <d v="2017-07-24T00:00:00"/>
    <x v="14"/>
    <x v="14"/>
    <x v="1"/>
    <x v="0"/>
    <n v="33"/>
    <n v="25584"/>
    <n v="7"/>
    <n v="30"/>
    <n v="20"/>
    <n v="12"/>
    <n v="4"/>
    <n v="2000"/>
    <n v="682"/>
    <n v="775.27272727272725"/>
    <n v="783"/>
    <n v="8.1000000000000003E-2"/>
    <n v="12.121212121212121"/>
    <n v="149.64459408903852"/>
    <n v="250"/>
    <n v="0.90909090909090906"/>
    <n v="0.66666666666666663"/>
    <n v="0.6"/>
    <n v="0.50900000000000001"/>
    <n v="0.36363636363636365"/>
    <n v="0.19900000000000001"/>
    <n v="19.399999999999999"/>
    <n v="0.16200000000000001"/>
    <n v="0.21212121212121213"/>
  </r>
  <r>
    <x v="1"/>
    <d v="2017-07-24T00:00:00"/>
    <x v="15"/>
    <x v="15"/>
    <x v="1"/>
    <x v="0"/>
    <n v="28"/>
    <n v="25831"/>
    <n v="8"/>
    <n v="25"/>
    <n v="20"/>
    <n v="12"/>
    <n v="3"/>
    <n v="1858"/>
    <n v="671"/>
    <n v="922.53571428571433"/>
    <n v="783"/>
    <n v="8.1000000000000003E-2"/>
    <n v="10.714285714285714"/>
    <n v="132.27513227513225"/>
    <n v="250"/>
    <n v="0.8928571428571429"/>
    <n v="0.8"/>
    <n v="0.6"/>
    <n v="0.50900000000000001"/>
    <n v="0.42857142857142855"/>
    <n v="0.19900000000000001"/>
    <n v="19.399999999999999"/>
    <n v="0.16200000000000001"/>
    <n v="0.2857142857142857"/>
  </r>
  <r>
    <x v="1"/>
    <d v="2017-07-24T00:00:00"/>
    <x v="25"/>
    <x v="23"/>
    <x v="1"/>
    <x v="0"/>
    <n v="29"/>
    <n v="24925"/>
    <n v="6"/>
    <n v="26"/>
    <n v="20"/>
    <n v="14"/>
    <n v="3"/>
    <n v="1507"/>
    <n v="437"/>
    <n v="859.48275862068965"/>
    <n v="783"/>
    <n v="8.1000000000000003E-2"/>
    <n v="10.344827586206897"/>
    <n v="127.71392081736909"/>
    <n v="250"/>
    <n v="0.89655172413793105"/>
    <n v="0.76923076923076927"/>
    <n v="0.7"/>
    <n v="0.50900000000000001"/>
    <n v="0.48275862068965519"/>
    <n v="0.19900000000000001"/>
    <n v="19.3"/>
    <n v="0.16200000000000001"/>
    <n v="0.20689655172413793"/>
  </r>
  <r>
    <x v="1"/>
    <d v="2017-07-25T00:00:00"/>
    <x v="0"/>
    <x v="0"/>
    <x v="0"/>
    <x v="0"/>
    <n v="34"/>
    <n v="25686"/>
    <n v="4"/>
    <n v="31"/>
    <n v="24"/>
    <n v="18"/>
    <n v="1"/>
    <n v="2149"/>
    <n v="601"/>
    <n v="755.47058823529414"/>
    <n v="783"/>
    <n v="8.1000000000000003E-2"/>
    <n v="2.9411764705882351"/>
    <n v="36.31082062454611"/>
    <n v="0"/>
    <n v="0.91176470588235292"/>
    <n v="0.77419354838709675"/>
    <n v="0.75"/>
    <n v="0.50900000000000001"/>
    <n v="0.52941176470588236"/>
    <n v="0.19900000000000001"/>
    <n v="23.25"/>
    <n v="0.16200000000000001"/>
    <n v="0.11764705882352941"/>
  </r>
  <r>
    <x v="1"/>
    <d v="2017-07-25T00:00:00"/>
    <x v="1"/>
    <x v="1"/>
    <x v="0"/>
    <x v="0"/>
    <n v="38"/>
    <n v="24635"/>
    <n v="7"/>
    <n v="37"/>
    <n v="29"/>
    <n v="26"/>
    <n v="2"/>
    <n v="2347"/>
    <n v="761"/>
    <n v="648.28947368421052"/>
    <n v="783"/>
    <n v="8.1000000000000003E-2"/>
    <n v="5.2631578947368416"/>
    <n v="64.977257959714095"/>
    <n v="0"/>
    <n v="0.97368421052631582"/>
    <n v="0.78378378378378377"/>
    <n v="0.89655172413793105"/>
    <n v="0.50900000000000001"/>
    <n v="0.68421052631578949"/>
    <n v="0.19900000000000001"/>
    <n v="28.103448275862068"/>
    <n v="0.16200000000000001"/>
    <n v="0.18421052631578946"/>
  </r>
  <r>
    <x v="1"/>
    <d v="2017-07-25T00:00:00"/>
    <x v="2"/>
    <x v="2"/>
    <x v="0"/>
    <x v="0"/>
    <n v="35"/>
    <n v="24044"/>
    <n v="5"/>
    <n v="32"/>
    <n v="25"/>
    <n v="21"/>
    <n v="1"/>
    <n v="2319"/>
    <n v="735"/>
    <n v="686.97142857142853"/>
    <n v="783"/>
    <n v="8.1000000000000003E-2"/>
    <n v="2.8571428571428572"/>
    <n v="35.273368606701936"/>
    <n v="0"/>
    <n v="0.91428571428571426"/>
    <n v="0.78125"/>
    <n v="0.84"/>
    <n v="0.50900000000000001"/>
    <n v="0.6"/>
    <n v="0.19900000000000001"/>
    <n v="24.16"/>
    <n v="0.16200000000000001"/>
    <n v="0.14285714285714285"/>
  </r>
  <r>
    <x v="1"/>
    <d v="2017-07-25T00:00:00"/>
    <x v="3"/>
    <x v="3"/>
    <x v="0"/>
    <x v="0"/>
    <n v="37"/>
    <n v="24943"/>
    <n v="6"/>
    <n v="36"/>
    <n v="32"/>
    <n v="25"/>
    <n v="2"/>
    <n v="2282"/>
    <n v="762"/>
    <n v="674.1351351351351"/>
    <n v="783"/>
    <n v="8.1000000000000003E-2"/>
    <n v="5.4054054054054053"/>
    <n v="66.733400066733395"/>
    <n v="0"/>
    <n v="0.97297297297297303"/>
    <n v="0.88888888888888884"/>
    <n v="0.78125"/>
    <n v="0.50900000000000001"/>
    <n v="0.67567567567567566"/>
    <n v="0.19900000000000001"/>
    <n v="31.21875"/>
    <n v="0.16200000000000001"/>
    <n v="0.16216216216216217"/>
  </r>
  <r>
    <x v="1"/>
    <d v="2017-07-25T00:00:00"/>
    <x v="4"/>
    <x v="4"/>
    <x v="0"/>
    <x v="0"/>
    <n v="36"/>
    <n v="25726"/>
    <n v="7"/>
    <n v="33"/>
    <n v="28"/>
    <n v="22"/>
    <n v="1"/>
    <n v="2288"/>
    <n v="796"/>
    <n v="714.61111111111109"/>
    <n v="783"/>
    <n v="8.1000000000000003E-2"/>
    <n v="2.7777777777777777"/>
    <n v="34.293552812071326"/>
    <n v="0"/>
    <n v="0.91666666666666663"/>
    <n v="0.84848484848484851"/>
    <n v="0.7857142857142857"/>
    <n v="0.50900000000000001"/>
    <n v="0.61111111111111116"/>
    <n v="0.19900000000000001"/>
    <n v="27.214285714285715"/>
    <n v="0.16200000000000001"/>
    <n v="0.19444444444444445"/>
  </r>
  <r>
    <x v="1"/>
    <d v="2017-07-25T00:00:00"/>
    <x v="5"/>
    <x v="5"/>
    <x v="0"/>
    <x v="0"/>
    <n v="33"/>
    <n v="24393"/>
    <n v="6"/>
    <n v="32"/>
    <n v="28"/>
    <n v="20"/>
    <n v="1"/>
    <n v="2312"/>
    <n v="780"/>
    <n v="739.18181818181813"/>
    <n v="783"/>
    <n v="8.1000000000000003E-2"/>
    <n v="3.0303030303030303"/>
    <n v="37.41114852225963"/>
    <n v="0"/>
    <n v="0.96969696969696972"/>
    <n v="0.875"/>
    <n v="0.7142857142857143"/>
    <n v="0.50900000000000001"/>
    <n v="0.60606060606060608"/>
    <n v="0.19900000000000001"/>
    <n v="27.285714285714285"/>
    <n v="0.16200000000000001"/>
    <n v="0.18181818181818182"/>
  </r>
  <r>
    <x v="1"/>
    <d v="2017-07-25T00:00:00"/>
    <x v="6"/>
    <x v="6"/>
    <x v="0"/>
    <x v="0"/>
    <n v="37"/>
    <n v="25454"/>
    <n v="7"/>
    <n v="35"/>
    <n v="29"/>
    <n v="25"/>
    <n v="2"/>
    <n v="2402"/>
    <n v="811"/>
    <n v="687.94594594594594"/>
    <n v="783"/>
    <n v="8.1000000000000003E-2"/>
    <n v="5.4054054054054053"/>
    <n v="66.733400066733395"/>
    <n v="0"/>
    <n v="0.94594594594594594"/>
    <n v="0.82857142857142863"/>
    <n v="0.86206896551724133"/>
    <n v="0.50900000000000001"/>
    <n v="0.67567567567567566"/>
    <n v="0.19900000000000001"/>
    <n v="28.137931034482758"/>
    <n v="0.16200000000000001"/>
    <n v="0.1891891891891892"/>
  </r>
  <r>
    <x v="1"/>
    <d v="2017-07-25T00:00:00"/>
    <x v="7"/>
    <x v="7"/>
    <x v="0"/>
    <x v="0"/>
    <n v="34"/>
    <n v="25199"/>
    <n v="4"/>
    <n v="33"/>
    <n v="24"/>
    <n v="20"/>
    <n v="1"/>
    <n v="2134"/>
    <n v="650"/>
    <n v="741.14705882352939"/>
    <n v="783"/>
    <n v="8.1000000000000003E-2"/>
    <n v="2.9411764705882351"/>
    <n v="36.31082062454611"/>
    <n v="0"/>
    <n v="0.97058823529411764"/>
    <n v="0.72727272727272729"/>
    <n v="0.83333333333333337"/>
    <n v="0.50900000000000001"/>
    <n v="0.58823529411764708"/>
    <n v="0.19900000000000001"/>
    <n v="23.166666666666668"/>
    <n v="0.16200000000000001"/>
    <n v="0.11764705882352941"/>
  </r>
  <r>
    <x v="1"/>
    <d v="2017-07-25T00:00:00"/>
    <x v="16"/>
    <x v="16"/>
    <x v="2"/>
    <x v="0"/>
    <n v="32"/>
    <n v="25308"/>
    <n v="6"/>
    <n v="31"/>
    <n v="24"/>
    <n v="18"/>
    <n v="2"/>
    <n v="2093"/>
    <n v="666"/>
    <n v="790.875"/>
    <n v="783"/>
    <n v="8.1000000000000003E-2"/>
    <n v="6.25"/>
    <n v="77.160493827160494"/>
    <n v="0"/>
    <n v="0.96875"/>
    <n v="0.77419354838709675"/>
    <n v="0.75"/>
    <n v="0.50900000000000001"/>
    <n v="0.5625"/>
    <n v="0.19900000000000001"/>
    <n v="23.25"/>
    <n v="0.16200000000000001"/>
    <n v="0.1875"/>
  </r>
  <r>
    <x v="1"/>
    <d v="2017-07-25T00:00:00"/>
    <x v="17"/>
    <x v="17"/>
    <x v="2"/>
    <x v="0"/>
    <n v="30"/>
    <n v="24842"/>
    <n v="6"/>
    <n v="27"/>
    <n v="20"/>
    <n v="14"/>
    <n v="2"/>
    <n v="2135"/>
    <n v="708"/>
    <n v="828.06666666666672"/>
    <n v="783"/>
    <n v="8.1000000000000003E-2"/>
    <n v="6.666666666666667"/>
    <n v="82.304526748971199"/>
    <n v="0"/>
    <n v="0.9"/>
    <n v="0.7407407407407407"/>
    <n v="0.7"/>
    <n v="0.50900000000000001"/>
    <n v="0.46666666666666667"/>
    <n v="0.19900000000000001"/>
    <n v="19.3"/>
    <n v="0.16200000000000001"/>
    <n v="0.2"/>
  </r>
  <r>
    <x v="1"/>
    <d v="2017-07-25T00:00:00"/>
    <x v="18"/>
    <x v="18"/>
    <x v="2"/>
    <x v="0"/>
    <n v="33"/>
    <n v="25292"/>
    <n v="7"/>
    <n v="29"/>
    <n v="25"/>
    <n v="19"/>
    <n v="2"/>
    <n v="2135"/>
    <n v="724"/>
    <n v="766.42424242424238"/>
    <n v="783"/>
    <n v="8.1000000000000003E-2"/>
    <n v="6.0606060606060606"/>
    <n v="74.82229704451926"/>
    <n v="0"/>
    <n v="0.87878787878787878"/>
    <n v="0.86206896551724133"/>
    <n v="0.76"/>
    <n v="0.50900000000000001"/>
    <n v="0.5757575757575758"/>
    <n v="0.19900000000000001"/>
    <n v="24.24"/>
    <n v="0.16200000000000001"/>
    <n v="0.21212121212121213"/>
  </r>
  <r>
    <x v="1"/>
    <d v="2017-07-25T00:00:00"/>
    <x v="19"/>
    <x v="19"/>
    <x v="2"/>
    <x v="0"/>
    <n v="35"/>
    <n v="25004"/>
    <n v="7"/>
    <n v="34"/>
    <n v="27"/>
    <n v="18"/>
    <n v="2"/>
    <n v="2065"/>
    <n v="651"/>
    <n v="714.4"/>
    <n v="783"/>
    <n v="8.1000000000000003E-2"/>
    <n v="5.7142857142857144"/>
    <n v="70.546737213403873"/>
    <n v="0"/>
    <n v="0.97142857142857142"/>
    <n v="0.79411764705882348"/>
    <n v="0.66666666666666663"/>
    <n v="0.50900000000000001"/>
    <n v="0.51428571428571423"/>
    <n v="0.19900000000000001"/>
    <n v="26.333333333333332"/>
    <n v="0.16200000000000001"/>
    <n v="0.2"/>
  </r>
  <r>
    <x v="1"/>
    <d v="2017-07-25T00:00:00"/>
    <x v="20"/>
    <x v="20"/>
    <x v="2"/>
    <x v="0"/>
    <n v="33"/>
    <n v="24733"/>
    <n v="8"/>
    <n v="33"/>
    <n v="23"/>
    <n v="17"/>
    <n v="2"/>
    <n v="1978"/>
    <n v="656"/>
    <n v="749.4848484848485"/>
    <n v="783"/>
    <n v="8.1000000000000003E-2"/>
    <n v="6.0606060606060606"/>
    <n v="74.82229704451926"/>
    <n v="0"/>
    <n v="1"/>
    <n v="0.69696969696969702"/>
    <n v="0.73913043478260865"/>
    <n v="0.50900000000000001"/>
    <n v="0.51515151515151514"/>
    <n v="0.19900000000000001"/>
    <n v="22.260869565217391"/>
    <n v="0.16200000000000001"/>
    <n v="0.24242424242424243"/>
  </r>
  <r>
    <x v="1"/>
    <d v="2017-07-25T00:00:00"/>
    <x v="21"/>
    <x v="21"/>
    <x v="2"/>
    <x v="0"/>
    <n v="36"/>
    <n v="25590"/>
    <n v="7"/>
    <n v="31"/>
    <n v="26"/>
    <n v="16"/>
    <n v="3"/>
    <n v="1999"/>
    <n v="674"/>
    <n v="710.83333333333337"/>
    <n v="783"/>
    <n v="8.1000000000000003E-2"/>
    <n v="8.3333333333333321"/>
    <n v="102.88065843621398"/>
    <n v="100"/>
    <n v="0.86111111111111116"/>
    <n v="0.83870967741935487"/>
    <n v="0.61538461538461542"/>
    <n v="0.50900000000000001"/>
    <n v="0.44444444444444442"/>
    <n v="0.19900000000000001"/>
    <n v="25.384615384615383"/>
    <n v="0.16200000000000001"/>
    <n v="0.19444444444444445"/>
  </r>
  <r>
    <x v="1"/>
    <d v="2017-07-25T00:00:00"/>
    <x v="22"/>
    <x v="22"/>
    <x v="2"/>
    <x v="0"/>
    <n v="33"/>
    <n v="24768"/>
    <n v="5"/>
    <n v="28"/>
    <n v="23"/>
    <n v="17"/>
    <n v="2"/>
    <n v="1969"/>
    <n v="562"/>
    <n v="750.5454545454545"/>
    <n v="783"/>
    <n v="8.1000000000000003E-2"/>
    <n v="6.0606060606060606"/>
    <n v="74.82229704451926"/>
    <n v="0"/>
    <n v="0.84848484848484851"/>
    <n v="0.8214285714285714"/>
    <n v="0.73913043478260865"/>
    <n v="0.50900000000000001"/>
    <n v="0.51515151515151514"/>
    <n v="0.19900000000000001"/>
    <n v="22.260869565217391"/>
    <n v="0.16200000000000001"/>
    <n v="0.15151515151515152"/>
  </r>
  <r>
    <x v="1"/>
    <d v="2017-07-25T00:00:00"/>
    <x v="24"/>
    <x v="24"/>
    <x v="2"/>
    <x v="0"/>
    <n v="31"/>
    <n v="24845"/>
    <n v="7"/>
    <n v="30"/>
    <n v="23"/>
    <n v="14"/>
    <n v="2"/>
    <n v="1090"/>
    <n v="393"/>
    <n v="801.45161290322585"/>
    <n v="783"/>
    <n v="8.1000000000000003E-2"/>
    <n v="6.4516129032258061"/>
    <n v="79.649542015133406"/>
    <n v="0"/>
    <n v="0.967741935483871"/>
    <n v="0.76666666666666672"/>
    <n v="0.60869565217391308"/>
    <n v="0.50900000000000001"/>
    <n v="0.45161290322580644"/>
    <n v="0.19900000000000001"/>
    <n v="22.391304347826086"/>
    <n v="0.16200000000000001"/>
    <n v="0.22580645161290322"/>
  </r>
  <r>
    <x v="1"/>
    <d v="2017-07-25T00:00:00"/>
    <x v="8"/>
    <x v="8"/>
    <x v="1"/>
    <x v="0"/>
    <n v="31"/>
    <n v="25252"/>
    <n v="8"/>
    <n v="29"/>
    <n v="22"/>
    <n v="13"/>
    <n v="3"/>
    <n v="1764"/>
    <n v="524"/>
    <n v="814.58064516129036"/>
    <n v="783"/>
    <n v="8.1000000000000003E-2"/>
    <n v="9.67741935483871"/>
    <n v="119.47431302270012"/>
    <n v="150"/>
    <n v="0.93548387096774188"/>
    <n v="0.75862068965517238"/>
    <n v="0.59090909090909094"/>
    <n v="0.50900000000000001"/>
    <n v="0.41935483870967744"/>
    <n v="0.19900000000000001"/>
    <n v="21.40909090909091"/>
    <n v="0.16200000000000001"/>
    <n v="0.25806451612903225"/>
  </r>
  <r>
    <x v="1"/>
    <d v="2017-07-25T00:00:00"/>
    <x v="9"/>
    <x v="9"/>
    <x v="1"/>
    <x v="0"/>
    <n v="28"/>
    <n v="25450"/>
    <n v="6"/>
    <n v="24"/>
    <n v="17"/>
    <n v="9"/>
    <n v="3"/>
    <n v="1918"/>
    <n v="606"/>
    <n v="908.92857142857144"/>
    <n v="783"/>
    <n v="8.1000000000000003E-2"/>
    <n v="10.714285714285714"/>
    <n v="132.27513227513225"/>
    <n v="250"/>
    <n v="0.8571428571428571"/>
    <n v="0.70833333333333337"/>
    <n v="0.52941176470588236"/>
    <n v="0.50900000000000001"/>
    <n v="0.32142857142857145"/>
    <n v="0.19900000000000001"/>
    <n v="16.470588235294116"/>
    <n v="0.16200000000000001"/>
    <n v="0.21428571428571427"/>
  </r>
  <r>
    <x v="1"/>
    <d v="2017-07-25T00:00:00"/>
    <x v="10"/>
    <x v="10"/>
    <x v="1"/>
    <x v="0"/>
    <n v="33"/>
    <n v="24815"/>
    <n v="10"/>
    <n v="28"/>
    <n v="20"/>
    <n v="10"/>
    <n v="4"/>
    <n v="1913"/>
    <n v="618"/>
    <n v="751.969696969697"/>
    <n v="783"/>
    <n v="8.1000000000000003E-2"/>
    <n v="12.121212121212121"/>
    <n v="149.64459408903852"/>
    <n v="250"/>
    <n v="0.84848484848484851"/>
    <n v="0.7142857142857143"/>
    <n v="0.5"/>
    <n v="0.50900000000000001"/>
    <n v="0.30303030303030304"/>
    <n v="0.19900000000000001"/>
    <n v="19.5"/>
    <n v="0.16200000000000001"/>
    <n v="0.30303030303030304"/>
  </r>
  <r>
    <x v="1"/>
    <d v="2017-07-25T00:00:00"/>
    <x v="11"/>
    <x v="11"/>
    <x v="1"/>
    <x v="0"/>
    <n v="30"/>
    <n v="25678"/>
    <n v="7"/>
    <n v="26"/>
    <n v="17"/>
    <n v="11"/>
    <n v="4"/>
    <n v="1894"/>
    <n v="610"/>
    <n v="855.93333333333328"/>
    <n v="783"/>
    <n v="8.1000000000000003E-2"/>
    <n v="13.333333333333334"/>
    <n v="164.6090534979424"/>
    <n v="250"/>
    <n v="0.8666666666666667"/>
    <n v="0.65384615384615385"/>
    <n v="0.6470588235294118"/>
    <n v="0.50900000000000001"/>
    <n v="0.36666666666666664"/>
    <n v="0.19900000000000001"/>
    <n v="16.352941176470587"/>
    <n v="0.16200000000000001"/>
    <n v="0.23333333333333334"/>
  </r>
  <r>
    <x v="1"/>
    <d v="2017-07-25T00:00:00"/>
    <x v="12"/>
    <x v="12"/>
    <x v="1"/>
    <x v="0"/>
    <n v="32"/>
    <n v="25454"/>
    <n v="6"/>
    <n v="28"/>
    <n v="22"/>
    <n v="12"/>
    <n v="4"/>
    <n v="1992"/>
    <n v="678"/>
    <n v="795.4375"/>
    <n v="783"/>
    <n v="8.1000000000000003E-2"/>
    <n v="12.5"/>
    <n v="154.32098765432099"/>
    <n v="250"/>
    <n v="0.875"/>
    <n v="0.7857142857142857"/>
    <n v="0.54545454545454541"/>
    <n v="0.50900000000000001"/>
    <n v="0.375"/>
    <n v="0.19900000000000001"/>
    <n v="21.454545454545453"/>
    <n v="0.16200000000000001"/>
    <n v="0.1875"/>
  </r>
  <r>
    <x v="1"/>
    <d v="2017-07-25T00:00:00"/>
    <x v="13"/>
    <x v="13"/>
    <x v="1"/>
    <x v="0"/>
    <n v="33"/>
    <n v="25218"/>
    <n v="8"/>
    <n v="28"/>
    <n v="18"/>
    <n v="9"/>
    <n v="3"/>
    <n v="1939"/>
    <n v="662"/>
    <n v="764.18181818181813"/>
    <n v="783"/>
    <n v="8.1000000000000003E-2"/>
    <n v="9.0909090909090917"/>
    <n v="112.23344556677891"/>
    <n v="150"/>
    <n v="0.84848484848484851"/>
    <n v="0.6428571428571429"/>
    <n v="0.5"/>
    <n v="0.50900000000000001"/>
    <n v="0.27272727272727271"/>
    <n v="0.19900000000000001"/>
    <n v="17.5"/>
    <n v="0.16200000000000001"/>
    <n v="0.24242424242424243"/>
  </r>
  <r>
    <x v="1"/>
    <d v="2017-07-25T00:00:00"/>
    <x v="14"/>
    <x v="14"/>
    <x v="1"/>
    <x v="0"/>
    <n v="28"/>
    <n v="25183"/>
    <n v="7"/>
    <n v="25"/>
    <n v="18"/>
    <n v="13"/>
    <n v="3"/>
    <n v="2000"/>
    <n v="682"/>
    <n v="899.39285714285711"/>
    <n v="783"/>
    <n v="8.1000000000000003E-2"/>
    <n v="10.714285714285714"/>
    <n v="132.27513227513225"/>
    <n v="250"/>
    <n v="0.8928571428571429"/>
    <n v="0.72"/>
    <n v="0.72222222222222221"/>
    <n v="0.50900000000000001"/>
    <n v="0.4642857142857143"/>
    <n v="0.19900000000000001"/>
    <n v="17.277777777777779"/>
    <n v="0.16200000000000001"/>
    <n v="0.25"/>
  </r>
  <r>
    <x v="1"/>
    <d v="2017-07-25T00:00:00"/>
    <x v="15"/>
    <x v="15"/>
    <x v="1"/>
    <x v="0"/>
    <n v="32"/>
    <n v="24475"/>
    <n v="7"/>
    <n v="30"/>
    <n v="19"/>
    <n v="11"/>
    <n v="3"/>
    <n v="1858"/>
    <n v="671"/>
    <n v="764.84375"/>
    <n v="783"/>
    <n v="8.1000000000000003E-2"/>
    <n v="9.375"/>
    <n v="115.74074074074073"/>
    <n v="150"/>
    <n v="0.9375"/>
    <n v="0.6333333333333333"/>
    <n v="0.57894736842105265"/>
    <n v="0.50900000000000001"/>
    <n v="0.34375"/>
    <n v="0.19900000000000001"/>
    <n v="18.421052631578949"/>
    <n v="0.16200000000000001"/>
    <n v="0.21875"/>
  </r>
  <r>
    <x v="1"/>
    <d v="2017-07-26T00:00:00"/>
    <x v="16"/>
    <x v="16"/>
    <x v="2"/>
    <x v="0"/>
    <n v="32"/>
    <n v="25869"/>
    <n v="6"/>
    <n v="29"/>
    <n v="22"/>
    <n v="15"/>
    <n v="2"/>
    <n v="2093"/>
    <n v="666"/>
    <n v="808.40625"/>
    <n v="783"/>
    <n v="8.1000000000000003E-2"/>
    <n v="6.25"/>
    <n v="77.160493827160494"/>
    <n v="0"/>
    <n v="0.90625"/>
    <n v="0.75862068965517238"/>
    <n v="0.68181818181818177"/>
    <n v="0.50900000000000001"/>
    <n v="0.46875"/>
    <n v="0.19900000000000001"/>
    <n v="21.318181818181817"/>
    <n v="0.16200000000000001"/>
    <n v="0.1875"/>
  </r>
  <r>
    <x v="1"/>
    <d v="2017-07-26T00:00:00"/>
    <x v="17"/>
    <x v="17"/>
    <x v="2"/>
    <x v="0"/>
    <n v="30"/>
    <n v="24951"/>
    <n v="7"/>
    <n v="28"/>
    <n v="21"/>
    <n v="16"/>
    <n v="2"/>
    <n v="2135"/>
    <n v="708"/>
    <n v="831.7"/>
    <n v="783"/>
    <n v="8.1000000000000003E-2"/>
    <n v="6.666666666666667"/>
    <n v="82.304526748971199"/>
    <n v="0"/>
    <n v="0.93333333333333335"/>
    <n v="0.75"/>
    <n v="0.76190476190476186"/>
    <n v="0.50900000000000001"/>
    <n v="0.53333333333333333"/>
    <n v="0.19900000000000001"/>
    <n v="20.238095238095237"/>
    <n v="0.16200000000000001"/>
    <n v="0.23333333333333334"/>
  </r>
  <r>
    <x v="1"/>
    <d v="2017-07-26T00:00:00"/>
    <x v="18"/>
    <x v="18"/>
    <x v="2"/>
    <x v="0"/>
    <n v="33"/>
    <n v="24118"/>
    <n v="5"/>
    <n v="30"/>
    <n v="24"/>
    <n v="18"/>
    <n v="2"/>
    <n v="2135"/>
    <n v="724"/>
    <n v="730.84848484848487"/>
    <n v="783"/>
    <n v="8.1000000000000003E-2"/>
    <n v="6.0606060606060606"/>
    <n v="74.82229704451926"/>
    <n v="0"/>
    <n v="0.90909090909090906"/>
    <n v="0.8"/>
    <n v="0.75"/>
    <n v="0.50900000000000001"/>
    <n v="0.54545454545454541"/>
    <n v="0.19900000000000001"/>
    <n v="23.25"/>
    <n v="0.16200000000000001"/>
    <n v="0.15151515151515152"/>
  </r>
  <r>
    <x v="1"/>
    <d v="2017-07-26T00:00:00"/>
    <x v="19"/>
    <x v="19"/>
    <x v="2"/>
    <x v="0"/>
    <n v="33"/>
    <n v="24377"/>
    <n v="8"/>
    <n v="29"/>
    <n v="24"/>
    <n v="18"/>
    <n v="2"/>
    <n v="2065"/>
    <n v="651"/>
    <n v="738.69696969696975"/>
    <n v="783"/>
    <n v="8.1000000000000003E-2"/>
    <n v="6.0606060606060606"/>
    <n v="74.82229704451926"/>
    <n v="0"/>
    <n v="0.87878787878787878"/>
    <n v="0.82758620689655171"/>
    <n v="0.75"/>
    <n v="0.50900000000000001"/>
    <n v="0.54545454545454541"/>
    <n v="0.19900000000000001"/>
    <n v="23.25"/>
    <n v="0.16200000000000001"/>
    <n v="0.24242424242424243"/>
  </r>
  <r>
    <x v="1"/>
    <d v="2017-07-26T00:00:00"/>
    <x v="20"/>
    <x v="20"/>
    <x v="2"/>
    <x v="0"/>
    <n v="36"/>
    <n v="24595"/>
    <n v="8"/>
    <n v="31"/>
    <n v="22"/>
    <n v="17"/>
    <n v="2"/>
    <n v="1978"/>
    <n v="656"/>
    <n v="683.19444444444446"/>
    <n v="783"/>
    <n v="8.1000000000000003E-2"/>
    <n v="5.5555555555555554"/>
    <n v="68.587105624142652"/>
    <n v="0"/>
    <n v="0.86111111111111116"/>
    <n v="0.70967741935483875"/>
    <n v="0.77272727272727271"/>
    <n v="0.50900000000000001"/>
    <n v="0.47222222222222221"/>
    <n v="0.19900000000000001"/>
    <n v="21.227272727272727"/>
    <n v="0.16200000000000001"/>
    <n v="0.22222222222222221"/>
  </r>
  <r>
    <x v="1"/>
    <d v="2017-07-26T00:00:00"/>
    <x v="21"/>
    <x v="21"/>
    <x v="2"/>
    <x v="0"/>
    <n v="35"/>
    <n v="25924"/>
    <n v="6"/>
    <n v="31"/>
    <n v="23"/>
    <n v="18"/>
    <n v="2"/>
    <n v="1999"/>
    <n v="674"/>
    <n v="740.68571428571431"/>
    <n v="783"/>
    <n v="8.1000000000000003E-2"/>
    <n v="5.7142857142857144"/>
    <n v="70.546737213403873"/>
    <n v="0"/>
    <n v="0.88571428571428568"/>
    <n v="0.74193548387096775"/>
    <n v="0.78260869565217395"/>
    <n v="0.50900000000000001"/>
    <n v="0.51428571428571423"/>
    <n v="0.19900000000000001"/>
    <n v="22.217391304347824"/>
    <n v="0.16200000000000001"/>
    <n v="0.17142857142857143"/>
  </r>
  <r>
    <x v="1"/>
    <d v="2017-07-26T00:00:00"/>
    <x v="22"/>
    <x v="22"/>
    <x v="2"/>
    <x v="0"/>
    <n v="34"/>
    <n v="25094"/>
    <n v="6"/>
    <n v="31"/>
    <n v="22"/>
    <n v="17"/>
    <n v="2"/>
    <n v="1969"/>
    <n v="562"/>
    <n v="738.05882352941171"/>
    <n v="783"/>
    <n v="8.1000000000000003E-2"/>
    <n v="5.8823529411764701"/>
    <n v="72.621641249092221"/>
    <n v="0"/>
    <n v="0.91176470588235292"/>
    <n v="0.70967741935483875"/>
    <n v="0.77272727272727271"/>
    <n v="0.50900000000000001"/>
    <n v="0.5"/>
    <n v="0.19900000000000001"/>
    <n v="21.227272727272727"/>
    <n v="0.16200000000000001"/>
    <n v="0.17647058823529413"/>
  </r>
  <r>
    <x v="1"/>
    <d v="2017-07-26T00:00:00"/>
    <x v="24"/>
    <x v="24"/>
    <x v="2"/>
    <x v="0"/>
    <n v="34"/>
    <n v="25962"/>
    <n v="6"/>
    <n v="31"/>
    <n v="22"/>
    <n v="15"/>
    <n v="2"/>
    <n v="1090"/>
    <n v="393"/>
    <n v="763.58823529411768"/>
    <n v="783"/>
    <n v="8.1000000000000003E-2"/>
    <n v="5.8823529411764701"/>
    <n v="72.621641249092221"/>
    <n v="0"/>
    <n v="0.91176470588235292"/>
    <n v="0.70967741935483875"/>
    <n v="0.68181818181818177"/>
    <n v="0.50900000000000001"/>
    <n v="0.44117647058823528"/>
    <n v="0.19900000000000001"/>
    <n v="21.318181818181817"/>
    <n v="0.16200000000000001"/>
    <n v="0.17647058823529413"/>
  </r>
  <r>
    <x v="1"/>
    <d v="2017-07-26T00:00:00"/>
    <x v="8"/>
    <x v="8"/>
    <x v="1"/>
    <x v="0"/>
    <n v="33"/>
    <n v="24409"/>
    <n v="9"/>
    <n v="30"/>
    <n v="22"/>
    <n v="15"/>
    <n v="4"/>
    <n v="1764"/>
    <n v="524"/>
    <n v="739.66666666666663"/>
    <n v="783"/>
    <n v="8.1000000000000003E-2"/>
    <n v="12.121212121212121"/>
    <n v="149.64459408903852"/>
    <n v="250"/>
    <n v="0.90909090909090906"/>
    <n v="0.73333333333333328"/>
    <n v="0.68181818181818177"/>
    <n v="0.50900000000000001"/>
    <n v="0.45454545454545453"/>
    <n v="0.19900000000000001"/>
    <n v="21.318181818181817"/>
    <n v="0.16200000000000001"/>
    <n v="0.27272727272727271"/>
  </r>
  <r>
    <x v="1"/>
    <d v="2017-07-26T00:00:00"/>
    <x v="9"/>
    <x v="9"/>
    <x v="1"/>
    <x v="0"/>
    <n v="28"/>
    <n v="24080"/>
    <n v="7"/>
    <n v="25"/>
    <n v="18"/>
    <n v="12"/>
    <n v="4"/>
    <n v="1918"/>
    <n v="606"/>
    <n v="860"/>
    <n v="783"/>
    <n v="8.1000000000000003E-2"/>
    <n v="14.285714285714285"/>
    <n v="176.3668430335097"/>
    <n v="250"/>
    <n v="0.8928571428571429"/>
    <n v="0.72"/>
    <n v="0.66666666666666663"/>
    <n v="0.50900000000000001"/>
    <n v="0.42857142857142855"/>
    <n v="0.19900000000000001"/>
    <n v="17.333333333333332"/>
    <n v="0.16200000000000001"/>
    <n v="0.25"/>
  </r>
  <r>
    <x v="1"/>
    <d v="2017-07-26T00:00:00"/>
    <x v="10"/>
    <x v="10"/>
    <x v="1"/>
    <x v="0"/>
    <n v="28"/>
    <n v="24767"/>
    <n v="6"/>
    <n v="25"/>
    <n v="17"/>
    <n v="9"/>
    <n v="4"/>
    <n v="1913"/>
    <n v="618"/>
    <n v="884.53571428571433"/>
    <n v="783"/>
    <n v="8.1000000000000003E-2"/>
    <n v="14.285714285714285"/>
    <n v="176.3668430335097"/>
    <n v="250"/>
    <n v="0.8928571428571429"/>
    <n v="0.68"/>
    <n v="0.52941176470588236"/>
    <n v="0.50900000000000001"/>
    <n v="0.32142857142857145"/>
    <n v="0.19900000000000001"/>
    <n v="16.470588235294116"/>
    <n v="0.16200000000000001"/>
    <n v="0.21428571428571427"/>
  </r>
  <r>
    <x v="1"/>
    <d v="2017-07-26T00:00:00"/>
    <x v="11"/>
    <x v="11"/>
    <x v="1"/>
    <x v="0"/>
    <n v="31"/>
    <n v="25893"/>
    <n v="7"/>
    <n v="27"/>
    <n v="17"/>
    <n v="10"/>
    <n v="4"/>
    <n v="1894"/>
    <n v="610"/>
    <n v="835.25806451612902"/>
    <n v="783"/>
    <n v="8.1000000000000003E-2"/>
    <n v="12.903225806451612"/>
    <n v="159.29908403026681"/>
    <n v="250"/>
    <n v="0.87096774193548387"/>
    <n v="0.62962962962962965"/>
    <n v="0.58823529411764708"/>
    <n v="0.50900000000000001"/>
    <n v="0.32258064516129031"/>
    <n v="0.19900000000000001"/>
    <n v="16.411764705882351"/>
    <n v="0.16200000000000001"/>
    <n v="0.22580645161290322"/>
  </r>
  <r>
    <x v="1"/>
    <d v="2017-07-26T00:00:00"/>
    <x v="12"/>
    <x v="12"/>
    <x v="1"/>
    <x v="0"/>
    <n v="32"/>
    <n v="24332"/>
    <n v="7"/>
    <n v="29"/>
    <n v="20"/>
    <n v="10"/>
    <n v="3"/>
    <n v="1992"/>
    <n v="678"/>
    <n v="760.375"/>
    <n v="783"/>
    <n v="8.1000000000000003E-2"/>
    <n v="9.375"/>
    <n v="115.74074074074073"/>
    <n v="150"/>
    <n v="0.90625"/>
    <n v="0.68965517241379315"/>
    <n v="0.5"/>
    <n v="0.50900000000000001"/>
    <n v="0.3125"/>
    <n v="0.19900000000000001"/>
    <n v="19.5"/>
    <n v="0.16200000000000001"/>
    <n v="0.21875"/>
  </r>
  <r>
    <x v="1"/>
    <d v="2017-07-26T00:00:00"/>
    <x v="13"/>
    <x v="13"/>
    <x v="1"/>
    <x v="0"/>
    <n v="30"/>
    <n v="25623"/>
    <n v="6"/>
    <n v="27"/>
    <n v="20"/>
    <n v="12"/>
    <n v="3"/>
    <n v="1939"/>
    <n v="662"/>
    <n v="854.1"/>
    <n v="783"/>
    <n v="8.1000000000000003E-2"/>
    <n v="10"/>
    <n v="123.45679012345678"/>
    <n v="250"/>
    <n v="0.9"/>
    <n v="0.7407407407407407"/>
    <n v="0.6"/>
    <n v="0.50900000000000001"/>
    <n v="0.4"/>
    <n v="0.19900000000000001"/>
    <n v="19.399999999999999"/>
    <n v="0.16200000000000001"/>
    <n v="0.2"/>
  </r>
  <r>
    <x v="1"/>
    <d v="2017-07-26T00:00:00"/>
    <x v="14"/>
    <x v="14"/>
    <x v="1"/>
    <x v="0"/>
    <n v="32"/>
    <n v="24951"/>
    <n v="9"/>
    <n v="29"/>
    <n v="23"/>
    <n v="15"/>
    <n v="3"/>
    <n v="2000"/>
    <n v="682"/>
    <n v="779.71875"/>
    <n v="783"/>
    <n v="8.1000000000000003E-2"/>
    <n v="9.375"/>
    <n v="115.74074074074073"/>
    <n v="150"/>
    <n v="0.90625"/>
    <n v="0.7931034482758621"/>
    <n v="0.65217391304347827"/>
    <n v="0.50900000000000001"/>
    <n v="0.46875"/>
    <n v="0.19900000000000001"/>
    <n v="22.347826086956523"/>
    <n v="0.16200000000000001"/>
    <n v="0.28125"/>
  </r>
  <r>
    <x v="1"/>
    <d v="2017-07-26T00:00:00"/>
    <x v="15"/>
    <x v="15"/>
    <x v="1"/>
    <x v="0"/>
    <n v="32"/>
    <n v="24909"/>
    <n v="8"/>
    <n v="28"/>
    <n v="18"/>
    <n v="10"/>
    <n v="4"/>
    <n v="1858"/>
    <n v="671"/>
    <n v="778.40625"/>
    <n v="783"/>
    <n v="8.1000000000000003E-2"/>
    <n v="12.5"/>
    <n v="154.32098765432099"/>
    <n v="250"/>
    <n v="0.875"/>
    <n v="0.6428571428571429"/>
    <n v="0.55555555555555558"/>
    <n v="0.50900000000000001"/>
    <n v="0.3125"/>
    <n v="0.19900000000000001"/>
    <n v="17.444444444444443"/>
    <n v="0.16200000000000001"/>
    <n v="0.25"/>
  </r>
  <r>
    <x v="1"/>
    <d v="2017-07-27T00:00:00"/>
    <x v="0"/>
    <x v="0"/>
    <x v="0"/>
    <x v="0"/>
    <n v="32"/>
    <n v="25441"/>
    <n v="6"/>
    <n v="30"/>
    <n v="26"/>
    <n v="23"/>
    <n v="1"/>
    <n v="2149"/>
    <n v="601"/>
    <n v="795.03125"/>
    <n v="783"/>
    <n v="8.1000000000000003E-2"/>
    <n v="3.125"/>
    <n v="38.580246913580247"/>
    <n v="0"/>
    <n v="0.9375"/>
    <n v="0.8666666666666667"/>
    <n v="0.88461538461538458"/>
    <n v="0.50900000000000001"/>
    <n v="0.71875"/>
    <n v="0.19900000000000001"/>
    <n v="25.115384615384617"/>
    <n v="0.16200000000000001"/>
    <n v="0.1875"/>
  </r>
  <r>
    <x v="1"/>
    <d v="2017-07-27T00:00:00"/>
    <x v="1"/>
    <x v="1"/>
    <x v="0"/>
    <x v="0"/>
    <n v="36"/>
    <n v="25091"/>
    <n v="6"/>
    <n v="34"/>
    <n v="27"/>
    <n v="23"/>
    <n v="1"/>
    <n v="2347"/>
    <n v="761"/>
    <n v="696.97222222222217"/>
    <n v="783"/>
    <n v="8.1000000000000003E-2"/>
    <n v="2.7777777777777777"/>
    <n v="34.293552812071326"/>
    <n v="0"/>
    <n v="0.94444444444444442"/>
    <n v="0.79411764705882348"/>
    <n v="0.85185185185185186"/>
    <n v="0.50900000000000001"/>
    <n v="0.63888888888888884"/>
    <n v="0.19900000000000001"/>
    <n v="26.148148148148149"/>
    <n v="0.16200000000000001"/>
    <n v="0.16666666666666666"/>
  </r>
  <r>
    <x v="1"/>
    <d v="2017-07-27T00:00:00"/>
    <x v="2"/>
    <x v="2"/>
    <x v="0"/>
    <x v="0"/>
    <n v="32"/>
    <n v="24421"/>
    <n v="6"/>
    <n v="30"/>
    <n v="21"/>
    <n v="17"/>
    <n v="1"/>
    <n v="2319"/>
    <n v="735"/>
    <n v="763.15625"/>
    <n v="783"/>
    <n v="8.1000000000000003E-2"/>
    <n v="3.125"/>
    <n v="38.580246913580247"/>
    <n v="0"/>
    <n v="0.9375"/>
    <n v="0.7"/>
    <n v="0.80952380952380953"/>
    <n v="0.50900000000000001"/>
    <n v="0.53125"/>
    <n v="0.19900000000000001"/>
    <n v="20.19047619047619"/>
    <n v="0.16200000000000001"/>
    <n v="0.1875"/>
  </r>
  <r>
    <x v="1"/>
    <d v="2017-07-27T00:00:00"/>
    <x v="3"/>
    <x v="3"/>
    <x v="0"/>
    <x v="0"/>
    <n v="38"/>
    <n v="24069"/>
    <n v="5"/>
    <n v="35"/>
    <n v="25"/>
    <n v="22"/>
    <n v="1"/>
    <n v="2282"/>
    <n v="762"/>
    <n v="633.39473684210532"/>
    <n v="783"/>
    <n v="8.1000000000000003E-2"/>
    <n v="2.6315789473684208"/>
    <n v="32.488628979857047"/>
    <n v="0"/>
    <n v="0.92105263157894735"/>
    <n v="0.7142857142857143"/>
    <n v="0.88"/>
    <n v="0.50900000000000001"/>
    <n v="0.57894736842105265"/>
    <n v="0.19900000000000001"/>
    <n v="24.12"/>
    <n v="0.16200000000000001"/>
    <n v="0.13157894736842105"/>
  </r>
  <r>
    <x v="1"/>
    <d v="2017-07-27T00:00:00"/>
    <x v="4"/>
    <x v="4"/>
    <x v="0"/>
    <x v="0"/>
    <n v="34"/>
    <n v="24703"/>
    <n v="4"/>
    <n v="31"/>
    <n v="28"/>
    <n v="24"/>
    <n v="1"/>
    <n v="2288"/>
    <n v="796"/>
    <n v="726.55882352941171"/>
    <n v="783"/>
    <n v="8.1000000000000003E-2"/>
    <n v="2.9411764705882351"/>
    <n v="36.31082062454611"/>
    <n v="0"/>
    <n v="0.91176470588235292"/>
    <n v="0.90322580645161288"/>
    <n v="0.8571428571428571"/>
    <n v="0.50900000000000001"/>
    <n v="0.70588235294117652"/>
    <n v="0.19900000000000001"/>
    <n v="27.142857142857142"/>
    <n v="0.16200000000000001"/>
    <n v="0.11764705882352941"/>
  </r>
  <r>
    <x v="1"/>
    <d v="2017-07-27T00:00:00"/>
    <x v="5"/>
    <x v="5"/>
    <x v="0"/>
    <x v="0"/>
    <n v="39"/>
    <n v="24631"/>
    <n v="8"/>
    <n v="39"/>
    <n v="32"/>
    <n v="27"/>
    <n v="1"/>
    <n v="2312"/>
    <n v="780"/>
    <n v="631.56410256410254"/>
    <n v="783"/>
    <n v="8.1000000000000003E-2"/>
    <n v="2.5641025641025639"/>
    <n v="31.655587211142763"/>
    <n v="0"/>
    <n v="1"/>
    <n v="0.82051282051282048"/>
    <n v="0.84375"/>
    <n v="0.50900000000000001"/>
    <n v="0.69230769230769229"/>
    <n v="0.19900000000000001"/>
    <n v="31.15625"/>
    <n v="0.16200000000000001"/>
    <n v="0.20512820512820512"/>
  </r>
  <r>
    <x v="1"/>
    <d v="2017-07-27T00:00:00"/>
    <x v="6"/>
    <x v="6"/>
    <x v="0"/>
    <x v="0"/>
    <n v="35"/>
    <n v="25398"/>
    <n v="5"/>
    <n v="33"/>
    <n v="28"/>
    <n v="20"/>
    <n v="1"/>
    <n v="2402"/>
    <n v="811"/>
    <n v="725.65714285714284"/>
    <n v="783"/>
    <n v="8.1000000000000003E-2"/>
    <n v="2.8571428571428572"/>
    <n v="35.273368606701936"/>
    <n v="0"/>
    <n v="0.94285714285714284"/>
    <n v="0.84848484848484851"/>
    <n v="0.7142857142857143"/>
    <n v="0.50900000000000001"/>
    <n v="0.5714285714285714"/>
    <n v="0.19900000000000001"/>
    <n v="27.285714285714285"/>
    <n v="0.16200000000000001"/>
    <n v="0.14285714285714285"/>
  </r>
  <r>
    <x v="1"/>
    <d v="2017-07-27T00:00:00"/>
    <x v="7"/>
    <x v="7"/>
    <x v="0"/>
    <x v="0"/>
    <n v="37"/>
    <n v="25416"/>
    <n v="7"/>
    <n v="36"/>
    <n v="27"/>
    <n v="22"/>
    <n v="1"/>
    <n v="2134"/>
    <n v="650"/>
    <n v="686.91891891891896"/>
    <n v="783"/>
    <n v="8.1000000000000003E-2"/>
    <n v="2.7027027027027026"/>
    <n v="33.366700033366698"/>
    <n v="0"/>
    <n v="0.97297297297297303"/>
    <n v="0.75"/>
    <n v="0.81481481481481477"/>
    <n v="0.50900000000000001"/>
    <n v="0.59459459459459463"/>
    <n v="0.19900000000000001"/>
    <n v="26.185185185185187"/>
    <n v="0.16200000000000001"/>
    <n v="0.1891891891891892"/>
  </r>
  <r>
    <x v="1"/>
    <d v="2017-07-27T00:00:00"/>
    <x v="8"/>
    <x v="8"/>
    <x v="1"/>
    <x v="0"/>
    <n v="33"/>
    <n v="24236"/>
    <n v="10"/>
    <n v="29"/>
    <n v="22"/>
    <n v="15"/>
    <n v="4"/>
    <n v="1764"/>
    <n v="524"/>
    <n v="734.42424242424238"/>
    <n v="783"/>
    <n v="8.1000000000000003E-2"/>
    <n v="12.121212121212121"/>
    <n v="149.64459408903852"/>
    <n v="250"/>
    <n v="0.87878787878787878"/>
    <n v="0.75862068965517238"/>
    <n v="0.68181818181818177"/>
    <n v="0.50900000000000001"/>
    <n v="0.45454545454545453"/>
    <n v="0.19900000000000001"/>
    <n v="21.318181818181817"/>
    <n v="0.16200000000000001"/>
    <n v="0.30303030303030304"/>
  </r>
  <r>
    <x v="1"/>
    <d v="2017-07-27T00:00:00"/>
    <x v="9"/>
    <x v="9"/>
    <x v="1"/>
    <x v="0"/>
    <n v="30"/>
    <n v="25150"/>
    <n v="6"/>
    <n v="27"/>
    <n v="16"/>
    <n v="11"/>
    <n v="4"/>
    <n v="1918"/>
    <n v="606"/>
    <n v="838.33333333333337"/>
    <n v="783"/>
    <n v="8.1000000000000003E-2"/>
    <n v="13.333333333333334"/>
    <n v="164.6090534979424"/>
    <n v="250"/>
    <n v="0.9"/>
    <n v="0.59259259259259256"/>
    <n v="0.6875"/>
    <n v="0.50900000000000001"/>
    <n v="0.36666666666666664"/>
    <n v="0.19900000000000001"/>
    <n v="15.3125"/>
    <n v="0.16200000000000001"/>
    <n v="0.2"/>
  </r>
  <r>
    <x v="1"/>
    <d v="2017-07-27T00:00:00"/>
    <x v="10"/>
    <x v="10"/>
    <x v="1"/>
    <x v="0"/>
    <n v="33"/>
    <n v="25607"/>
    <n v="10"/>
    <n v="30"/>
    <n v="23"/>
    <n v="16"/>
    <n v="4"/>
    <n v="1913"/>
    <n v="618"/>
    <n v="775.969696969697"/>
    <n v="783"/>
    <n v="8.1000000000000003E-2"/>
    <n v="12.121212121212121"/>
    <n v="149.64459408903852"/>
    <n v="250"/>
    <n v="0.90909090909090906"/>
    <n v="0.76666666666666672"/>
    <n v="0.69565217391304346"/>
    <n v="0.50900000000000001"/>
    <n v="0.48484848484848486"/>
    <n v="0.19900000000000001"/>
    <n v="22.304347826086957"/>
    <n v="0.16200000000000001"/>
    <n v="0.30303030303030304"/>
  </r>
  <r>
    <x v="1"/>
    <d v="2017-07-27T00:00:00"/>
    <x v="11"/>
    <x v="11"/>
    <x v="1"/>
    <x v="0"/>
    <n v="32"/>
    <n v="24162"/>
    <n v="6"/>
    <n v="28"/>
    <n v="18"/>
    <n v="11"/>
    <n v="4"/>
    <n v="1894"/>
    <n v="610"/>
    <n v="755.0625"/>
    <n v="783"/>
    <n v="8.1000000000000003E-2"/>
    <n v="12.5"/>
    <n v="154.32098765432099"/>
    <n v="250"/>
    <n v="0.875"/>
    <n v="0.6428571428571429"/>
    <n v="0.61111111111111116"/>
    <n v="0.50900000000000001"/>
    <n v="0.34375"/>
    <n v="0.19900000000000001"/>
    <n v="17.388888888888889"/>
    <n v="0.16200000000000001"/>
    <n v="0.1875"/>
  </r>
  <r>
    <x v="1"/>
    <d v="2017-07-27T00:00:00"/>
    <x v="12"/>
    <x v="12"/>
    <x v="1"/>
    <x v="0"/>
    <n v="30"/>
    <n v="24546"/>
    <n v="8"/>
    <n v="27"/>
    <n v="17"/>
    <n v="11"/>
    <n v="3"/>
    <n v="1992"/>
    <n v="678"/>
    <n v="818.2"/>
    <n v="783"/>
    <n v="8.1000000000000003E-2"/>
    <n v="10"/>
    <n v="123.45679012345678"/>
    <n v="250"/>
    <n v="0.9"/>
    <n v="0.62962962962962965"/>
    <n v="0.6470588235294118"/>
    <n v="0.50900000000000001"/>
    <n v="0.36666666666666664"/>
    <n v="0.19900000000000001"/>
    <n v="16.352941176470587"/>
    <n v="0.16200000000000001"/>
    <n v="0.26666666666666666"/>
  </r>
  <r>
    <x v="1"/>
    <d v="2017-07-27T00:00:00"/>
    <x v="13"/>
    <x v="13"/>
    <x v="1"/>
    <x v="0"/>
    <n v="30"/>
    <n v="25581"/>
    <n v="6"/>
    <n v="28"/>
    <n v="22"/>
    <n v="11"/>
    <n v="3"/>
    <n v="1939"/>
    <n v="662"/>
    <n v="852.7"/>
    <n v="783"/>
    <n v="8.1000000000000003E-2"/>
    <n v="10"/>
    <n v="123.45679012345678"/>
    <n v="250"/>
    <n v="0.93333333333333335"/>
    <n v="0.7857142857142857"/>
    <n v="0.5"/>
    <n v="0.50900000000000001"/>
    <n v="0.36666666666666664"/>
    <n v="0.19900000000000001"/>
    <n v="21.5"/>
    <n v="0.16200000000000001"/>
    <n v="0.2"/>
  </r>
  <r>
    <x v="1"/>
    <d v="2017-07-27T00:00:00"/>
    <x v="14"/>
    <x v="14"/>
    <x v="1"/>
    <x v="0"/>
    <n v="32"/>
    <n v="24591"/>
    <n v="9"/>
    <n v="30"/>
    <n v="18"/>
    <n v="11"/>
    <n v="4"/>
    <n v="2000"/>
    <n v="682"/>
    <n v="768.46875"/>
    <n v="783"/>
    <n v="8.1000000000000003E-2"/>
    <n v="12.5"/>
    <n v="154.32098765432099"/>
    <n v="250"/>
    <n v="0.9375"/>
    <n v="0.6"/>
    <n v="0.61111111111111116"/>
    <n v="0.50900000000000001"/>
    <n v="0.34375"/>
    <n v="0.19900000000000001"/>
    <n v="17.388888888888889"/>
    <n v="0.16200000000000001"/>
    <n v="0.28125"/>
  </r>
  <r>
    <x v="1"/>
    <d v="2017-07-27T00:00:00"/>
    <x v="15"/>
    <x v="15"/>
    <x v="1"/>
    <x v="0"/>
    <n v="32"/>
    <n v="25191"/>
    <n v="8"/>
    <n v="30"/>
    <n v="20"/>
    <n v="12"/>
    <n v="3"/>
    <n v="1858"/>
    <n v="671"/>
    <n v="787.21875"/>
    <n v="783"/>
    <n v="8.1000000000000003E-2"/>
    <n v="9.375"/>
    <n v="115.74074074074073"/>
    <n v="150"/>
    <n v="0.9375"/>
    <n v="0.66666666666666663"/>
    <n v="0.6"/>
    <n v="0.50900000000000001"/>
    <n v="0.375"/>
    <n v="0.19900000000000001"/>
    <n v="19.399999999999999"/>
    <n v="0.16200000000000001"/>
    <n v="0.25"/>
  </r>
  <r>
    <x v="1"/>
    <d v="2017-07-27T00:00:00"/>
    <x v="25"/>
    <x v="23"/>
    <x v="1"/>
    <x v="0"/>
    <n v="32"/>
    <n v="25145"/>
    <n v="9"/>
    <n v="29"/>
    <n v="17"/>
    <n v="12"/>
    <n v="3"/>
    <n v="1507"/>
    <n v="437"/>
    <n v="785.78125"/>
    <n v="783"/>
    <n v="8.1000000000000003E-2"/>
    <n v="9.375"/>
    <n v="115.74074074074073"/>
    <n v="150"/>
    <n v="0.90625"/>
    <n v="0.58620689655172409"/>
    <n v="0.70588235294117652"/>
    <n v="0.50900000000000001"/>
    <n v="0.375"/>
    <n v="0.19900000000000001"/>
    <n v="16.294117647058822"/>
    <n v="0.16200000000000001"/>
    <n v="0.28125"/>
  </r>
  <r>
    <x v="1"/>
    <d v="2017-07-28T00:00:00"/>
    <x v="0"/>
    <x v="0"/>
    <x v="0"/>
    <x v="0"/>
    <n v="39"/>
    <n v="25858"/>
    <n v="7"/>
    <n v="38"/>
    <n v="33"/>
    <n v="25"/>
    <n v="2"/>
    <n v="2149"/>
    <n v="601"/>
    <n v="663.02564102564099"/>
    <n v="783"/>
    <n v="8.1000000000000003E-2"/>
    <n v="5.1282051282051277"/>
    <n v="63.311174422285525"/>
    <n v="0"/>
    <n v="0.97435897435897434"/>
    <n v="0.86842105263157898"/>
    <n v="0.75757575757575757"/>
    <n v="0.50900000000000001"/>
    <n v="0.64102564102564108"/>
    <n v="0.19900000000000001"/>
    <n v="32.242424242424242"/>
    <n v="0.16200000000000001"/>
    <n v="0.17948717948717949"/>
  </r>
  <r>
    <x v="1"/>
    <d v="2017-07-28T00:00:00"/>
    <x v="1"/>
    <x v="1"/>
    <x v="0"/>
    <x v="0"/>
    <n v="38"/>
    <n v="25976"/>
    <n v="5"/>
    <n v="37"/>
    <n v="30"/>
    <n v="24"/>
    <n v="2"/>
    <n v="2347"/>
    <n v="761"/>
    <n v="683.57894736842104"/>
    <n v="783"/>
    <n v="8.1000000000000003E-2"/>
    <n v="5.2631578947368416"/>
    <n v="64.977257959714095"/>
    <n v="0"/>
    <n v="0.97368421052631582"/>
    <n v="0.81081081081081086"/>
    <n v="0.8"/>
    <n v="0.50900000000000001"/>
    <n v="0.63157894736842102"/>
    <n v="0.19900000000000001"/>
    <n v="29.2"/>
    <n v="0.16200000000000001"/>
    <n v="0.13157894736842105"/>
  </r>
  <r>
    <x v="1"/>
    <d v="2017-07-28T00:00:00"/>
    <x v="2"/>
    <x v="2"/>
    <x v="0"/>
    <x v="0"/>
    <n v="35"/>
    <n v="24450"/>
    <n v="6"/>
    <n v="35"/>
    <n v="29"/>
    <n v="20"/>
    <n v="2"/>
    <n v="2319"/>
    <n v="735"/>
    <n v="698.57142857142856"/>
    <n v="783"/>
    <n v="8.1000000000000003E-2"/>
    <n v="5.7142857142857144"/>
    <n v="70.546737213403873"/>
    <n v="0"/>
    <n v="1"/>
    <n v="0.82857142857142863"/>
    <n v="0.68965517241379315"/>
    <n v="0.50900000000000001"/>
    <n v="0.5714285714285714"/>
    <n v="0.19900000000000001"/>
    <n v="28.310344827586206"/>
    <n v="0.16200000000000001"/>
    <n v="0.17142857142857143"/>
  </r>
  <r>
    <x v="1"/>
    <d v="2017-07-28T00:00:00"/>
    <x v="3"/>
    <x v="3"/>
    <x v="0"/>
    <x v="0"/>
    <n v="39"/>
    <n v="25503"/>
    <n v="7"/>
    <n v="36"/>
    <n v="26"/>
    <n v="19"/>
    <n v="2"/>
    <n v="2282"/>
    <n v="762"/>
    <n v="653.92307692307691"/>
    <n v="783"/>
    <n v="8.1000000000000003E-2"/>
    <n v="5.1282051282051277"/>
    <n v="63.311174422285525"/>
    <n v="0"/>
    <n v="0.92307692307692313"/>
    <n v="0.72222222222222221"/>
    <n v="0.73076923076923073"/>
    <n v="0.50900000000000001"/>
    <n v="0.48717948717948717"/>
    <n v="0.19900000000000001"/>
    <n v="25.26923076923077"/>
    <n v="0.16200000000000001"/>
    <n v="0.17948717948717949"/>
  </r>
  <r>
    <x v="1"/>
    <d v="2017-07-28T00:00:00"/>
    <x v="4"/>
    <x v="4"/>
    <x v="0"/>
    <x v="0"/>
    <n v="34"/>
    <n v="24964"/>
    <n v="4"/>
    <n v="32"/>
    <n v="25"/>
    <n v="20"/>
    <n v="1"/>
    <n v="2288"/>
    <n v="796"/>
    <n v="734.23529411764707"/>
    <n v="783"/>
    <n v="8.1000000000000003E-2"/>
    <n v="2.9411764705882351"/>
    <n v="36.31082062454611"/>
    <n v="0"/>
    <n v="0.94117647058823528"/>
    <n v="0.78125"/>
    <n v="0.8"/>
    <n v="0.50900000000000001"/>
    <n v="0.58823529411764708"/>
    <n v="0.19900000000000001"/>
    <n v="24.2"/>
    <n v="0.16200000000000001"/>
    <n v="0.11764705882352941"/>
  </r>
  <r>
    <x v="1"/>
    <d v="2017-07-28T00:00:00"/>
    <x v="5"/>
    <x v="5"/>
    <x v="0"/>
    <x v="0"/>
    <n v="36"/>
    <n v="24845"/>
    <n v="5"/>
    <n v="32"/>
    <n v="25"/>
    <n v="21"/>
    <n v="1"/>
    <n v="2312"/>
    <n v="780"/>
    <n v="690.13888888888891"/>
    <n v="783"/>
    <n v="8.1000000000000003E-2"/>
    <n v="2.7777777777777777"/>
    <n v="34.293552812071326"/>
    <n v="0"/>
    <n v="0.88888888888888884"/>
    <n v="0.78125"/>
    <n v="0.84"/>
    <n v="0.50900000000000001"/>
    <n v="0.58333333333333337"/>
    <n v="0.19900000000000001"/>
    <n v="24.16"/>
    <n v="0.16200000000000001"/>
    <n v="0.1388888888888889"/>
  </r>
  <r>
    <x v="1"/>
    <d v="2017-07-28T00:00:00"/>
    <x v="6"/>
    <x v="6"/>
    <x v="0"/>
    <x v="0"/>
    <n v="39"/>
    <n v="25285"/>
    <n v="6"/>
    <n v="39"/>
    <n v="32"/>
    <n v="25"/>
    <n v="2"/>
    <n v="2402"/>
    <n v="811"/>
    <n v="648.33333333333337"/>
    <n v="783"/>
    <n v="8.1000000000000003E-2"/>
    <n v="5.1282051282051277"/>
    <n v="63.311174422285525"/>
    <n v="0"/>
    <n v="1"/>
    <n v="0.82051282051282048"/>
    <n v="0.78125"/>
    <n v="0.50900000000000001"/>
    <n v="0.64102564102564108"/>
    <n v="0.19900000000000001"/>
    <n v="31.21875"/>
    <n v="0.16200000000000001"/>
    <n v="0.15384615384615385"/>
  </r>
  <r>
    <x v="1"/>
    <d v="2017-07-28T00:00:00"/>
    <x v="17"/>
    <x v="17"/>
    <x v="2"/>
    <x v="0"/>
    <n v="33"/>
    <n v="24338"/>
    <n v="7"/>
    <n v="32"/>
    <n v="23"/>
    <n v="18"/>
    <n v="2"/>
    <n v="2135"/>
    <n v="708"/>
    <n v="737.5151515151515"/>
    <n v="783"/>
    <n v="8.1000000000000003E-2"/>
    <n v="6.0606060606060606"/>
    <n v="74.82229704451926"/>
    <n v="0"/>
    <n v="0.96969696969696972"/>
    <n v="0.71875"/>
    <n v="0.78260869565217395"/>
    <n v="0.50900000000000001"/>
    <n v="0.54545454545454541"/>
    <n v="0.19900000000000001"/>
    <n v="22.217391304347824"/>
    <n v="0.16200000000000001"/>
    <n v="0.21212121212121213"/>
  </r>
  <r>
    <x v="1"/>
    <d v="2017-07-28T00:00:00"/>
    <x v="18"/>
    <x v="18"/>
    <x v="2"/>
    <x v="0"/>
    <n v="32"/>
    <n v="25760"/>
    <n v="8"/>
    <n v="32"/>
    <n v="25"/>
    <n v="17"/>
    <n v="2"/>
    <n v="2135"/>
    <n v="724"/>
    <n v="805"/>
    <n v="783"/>
    <n v="8.1000000000000003E-2"/>
    <n v="6.25"/>
    <n v="77.160493827160494"/>
    <n v="0"/>
    <n v="1"/>
    <n v="0.78125"/>
    <n v="0.68"/>
    <n v="0.50900000000000001"/>
    <n v="0.53125"/>
    <n v="0.19900000000000001"/>
    <n v="24.32"/>
    <n v="0.16200000000000001"/>
    <n v="0.25"/>
  </r>
  <r>
    <x v="1"/>
    <d v="2017-07-28T00:00:00"/>
    <x v="19"/>
    <x v="19"/>
    <x v="2"/>
    <x v="0"/>
    <n v="33"/>
    <n v="24584"/>
    <n v="6"/>
    <n v="29"/>
    <n v="23"/>
    <n v="17"/>
    <n v="2"/>
    <n v="2065"/>
    <n v="651"/>
    <n v="744.969696969697"/>
    <n v="783"/>
    <n v="8.1000000000000003E-2"/>
    <n v="6.0606060606060606"/>
    <n v="74.82229704451926"/>
    <n v="0"/>
    <n v="0.87878787878787878"/>
    <n v="0.7931034482758621"/>
    <n v="0.73913043478260865"/>
    <n v="0.50900000000000001"/>
    <n v="0.51515151515151514"/>
    <n v="0.19900000000000001"/>
    <n v="22.260869565217391"/>
    <n v="0.16200000000000001"/>
    <n v="0.18181818181818182"/>
  </r>
  <r>
    <x v="1"/>
    <d v="2017-07-28T00:00:00"/>
    <x v="20"/>
    <x v="20"/>
    <x v="2"/>
    <x v="0"/>
    <n v="30"/>
    <n v="25169"/>
    <n v="6"/>
    <n v="26"/>
    <n v="17"/>
    <n v="11"/>
    <n v="2"/>
    <n v="1978"/>
    <n v="656"/>
    <n v="838.9666666666667"/>
    <n v="783"/>
    <n v="8.1000000000000003E-2"/>
    <n v="6.666666666666667"/>
    <n v="82.304526748971199"/>
    <n v="0"/>
    <n v="0.8666666666666667"/>
    <n v="0.65384615384615385"/>
    <n v="0.6470588235294118"/>
    <n v="0.50900000000000001"/>
    <n v="0.36666666666666664"/>
    <n v="0.19900000000000001"/>
    <n v="16.352941176470587"/>
    <n v="0.16200000000000001"/>
    <n v="0.2"/>
  </r>
  <r>
    <x v="1"/>
    <d v="2017-07-28T00:00:00"/>
    <x v="21"/>
    <x v="21"/>
    <x v="2"/>
    <x v="0"/>
    <n v="32"/>
    <n v="24001"/>
    <n v="8"/>
    <n v="30"/>
    <n v="23"/>
    <n v="18"/>
    <n v="2"/>
    <n v="1999"/>
    <n v="674"/>
    <n v="750.03125"/>
    <n v="783"/>
    <n v="8.1000000000000003E-2"/>
    <n v="6.25"/>
    <n v="77.160493827160494"/>
    <n v="0"/>
    <n v="0.9375"/>
    <n v="0.76666666666666672"/>
    <n v="0.78260869565217395"/>
    <n v="0.50900000000000001"/>
    <n v="0.5625"/>
    <n v="0.19900000000000001"/>
    <n v="22.217391304347824"/>
    <n v="0.16200000000000001"/>
    <n v="0.25"/>
  </r>
  <r>
    <x v="1"/>
    <d v="2017-07-28T00:00:00"/>
    <x v="22"/>
    <x v="22"/>
    <x v="2"/>
    <x v="0"/>
    <n v="32"/>
    <n v="24028"/>
    <n v="7"/>
    <n v="31"/>
    <n v="23"/>
    <n v="15"/>
    <n v="2"/>
    <n v="1969"/>
    <n v="562"/>
    <n v="750.875"/>
    <n v="783"/>
    <n v="8.1000000000000003E-2"/>
    <n v="6.25"/>
    <n v="77.160493827160494"/>
    <n v="0"/>
    <n v="0.96875"/>
    <n v="0.74193548387096775"/>
    <n v="0.65217391304347827"/>
    <n v="0.50900000000000001"/>
    <n v="0.46875"/>
    <n v="0.19900000000000001"/>
    <n v="22.347826086956523"/>
    <n v="0.16200000000000001"/>
    <n v="0.21875"/>
  </r>
  <r>
    <x v="1"/>
    <d v="2017-07-28T00:00:00"/>
    <x v="24"/>
    <x v="24"/>
    <x v="2"/>
    <x v="0"/>
    <n v="31"/>
    <n v="25594"/>
    <n v="5"/>
    <n v="31"/>
    <n v="26"/>
    <n v="18"/>
    <n v="2"/>
    <n v="1090"/>
    <n v="393"/>
    <n v="825.61290322580646"/>
    <n v="783"/>
    <n v="8.1000000000000003E-2"/>
    <n v="6.4516129032258061"/>
    <n v="79.649542015133406"/>
    <n v="0"/>
    <n v="1"/>
    <n v="0.83870967741935487"/>
    <n v="0.69230769230769229"/>
    <n v="0.50900000000000001"/>
    <n v="0.58064516129032262"/>
    <n v="0.19900000000000001"/>
    <n v="25.307692307692307"/>
    <n v="0.16200000000000001"/>
    <n v="0.16129032258064516"/>
  </r>
  <r>
    <x v="1"/>
    <d v="2017-07-29T00:00:00"/>
    <x v="17"/>
    <x v="17"/>
    <x v="2"/>
    <x v="0"/>
    <n v="33"/>
    <n v="24446"/>
    <n v="8"/>
    <n v="29"/>
    <n v="20"/>
    <n v="14"/>
    <n v="2"/>
    <n v="2135"/>
    <n v="708"/>
    <n v="740.78787878787875"/>
    <n v="783"/>
    <n v="8.1000000000000003E-2"/>
    <n v="6.0606060606060606"/>
    <n v="74.82229704451926"/>
    <n v="0"/>
    <n v="0.87878787878787878"/>
    <n v="0.68965517241379315"/>
    <n v="0.7"/>
    <n v="0.50900000000000001"/>
    <n v="0.42424242424242425"/>
    <n v="0.19900000000000001"/>
    <n v="19.3"/>
    <n v="0.16200000000000001"/>
    <n v="0.24242424242424243"/>
  </r>
  <r>
    <x v="1"/>
    <d v="2017-07-29T00:00:00"/>
    <x v="18"/>
    <x v="18"/>
    <x v="2"/>
    <x v="0"/>
    <n v="35"/>
    <n v="24801"/>
    <n v="7"/>
    <n v="30"/>
    <n v="24"/>
    <n v="17"/>
    <n v="2"/>
    <n v="2135"/>
    <n v="724"/>
    <n v="708.6"/>
    <n v="783"/>
    <n v="8.1000000000000003E-2"/>
    <n v="5.7142857142857144"/>
    <n v="70.546737213403873"/>
    <n v="0"/>
    <n v="0.8571428571428571"/>
    <n v="0.8"/>
    <n v="0.70833333333333337"/>
    <n v="0.50900000000000001"/>
    <n v="0.48571428571428571"/>
    <n v="0.19900000000000001"/>
    <n v="23.291666666666668"/>
    <n v="0.16200000000000001"/>
    <n v="0.2"/>
  </r>
  <r>
    <x v="1"/>
    <d v="2017-07-29T00:00:00"/>
    <x v="19"/>
    <x v="19"/>
    <x v="2"/>
    <x v="0"/>
    <n v="34"/>
    <n v="24357"/>
    <n v="8"/>
    <n v="29"/>
    <n v="23"/>
    <n v="17"/>
    <n v="2"/>
    <n v="2065"/>
    <n v="651"/>
    <n v="716.38235294117646"/>
    <n v="783"/>
    <n v="8.1000000000000003E-2"/>
    <n v="5.8823529411764701"/>
    <n v="72.621641249092221"/>
    <n v="0"/>
    <n v="0.8529411764705882"/>
    <n v="0.7931034482758621"/>
    <n v="0.73913043478260865"/>
    <n v="0.50900000000000001"/>
    <n v="0.5"/>
    <n v="0.19900000000000001"/>
    <n v="22.260869565217391"/>
    <n v="0.16200000000000001"/>
    <n v="0.23529411764705882"/>
  </r>
  <r>
    <x v="1"/>
    <d v="2017-07-29T00:00:00"/>
    <x v="20"/>
    <x v="20"/>
    <x v="2"/>
    <x v="0"/>
    <n v="31"/>
    <n v="24434"/>
    <n v="5"/>
    <n v="29"/>
    <n v="21"/>
    <n v="16"/>
    <n v="2"/>
    <n v="1978"/>
    <n v="656"/>
    <n v="788.19354838709683"/>
    <n v="783"/>
    <n v="8.1000000000000003E-2"/>
    <n v="6.4516129032258061"/>
    <n v="79.649542015133406"/>
    <n v="0"/>
    <n v="0.93548387096774188"/>
    <n v="0.72413793103448276"/>
    <n v="0.76190476190476186"/>
    <n v="0.50900000000000001"/>
    <n v="0.5161290322580645"/>
    <n v="0.19900000000000001"/>
    <n v="20.238095238095237"/>
    <n v="0.16200000000000001"/>
    <n v="0.16129032258064516"/>
  </r>
  <r>
    <x v="1"/>
    <d v="2017-07-29T00:00:00"/>
    <x v="21"/>
    <x v="21"/>
    <x v="2"/>
    <x v="0"/>
    <n v="31"/>
    <n v="24126"/>
    <n v="5"/>
    <n v="28"/>
    <n v="22"/>
    <n v="16"/>
    <n v="2"/>
    <n v="1999"/>
    <n v="674"/>
    <n v="778.25806451612902"/>
    <n v="783"/>
    <n v="8.1000000000000003E-2"/>
    <n v="6.4516129032258061"/>
    <n v="79.649542015133406"/>
    <n v="0"/>
    <n v="0.90322580645161288"/>
    <n v="0.7857142857142857"/>
    <n v="0.72727272727272729"/>
    <n v="0.50900000000000001"/>
    <n v="0.5161290322580645"/>
    <n v="0.19900000000000001"/>
    <n v="21.272727272727273"/>
    <n v="0.16200000000000001"/>
    <n v="0.16129032258064516"/>
  </r>
  <r>
    <x v="1"/>
    <d v="2017-07-29T00:00:00"/>
    <x v="22"/>
    <x v="22"/>
    <x v="2"/>
    <x v="0"/>
    <n v="33"/>
    <n v="24055"/>
    <n v="8"/>
    <n v="32"/>
    <n v="24"/>
    <n v="19"/>
    <n v="2"/>
    <n v="1969"/>
    <n v="562"/>
    <n v="728.93939393939399"/>
    <n v="783"/>
    <n v="8.1000000000000003E-2"/>
    <n v="6.0606060606060606"/>
    <n v="74.82229704451926"/>
    <n v="0"/>
    <n v="0.96969696969696972"/>
    <n v="0.75"/>
    <n v="0.79166666666666663"/>
    <n v="0.50900000000000001"/>
    <n v="0.5757575757575758"/>
    <n v="0.19900000000000001"/>
    <n v="23.208333333333332"/>
    <n v="0.16200000000000001"/>
    <n v="0.24242424242424243"/>
  </r>
  <r>
    <x v="1"/>
    <d v="2017-07-29T00:00:00"/>
    <x v="24"/>
    <x v="24"/>
    <x v="2"/>
    <x v="0"/>
    <n v="31"/>
    <n v="24625"/>
    <n v="6"/>
    <n v="30"/>
    <n v="23"/>
    <n v="18"/>
    <n v="2"/>
    <n v="1090"/>
    <n v="393"/>
    <n v="794.35483870967744"/>
    <n v="783"/>
    <n v="8.1000000000000003E-2"/>
    <n v="6.4516129032258061"/>
    <n v="79.649542015133406"/>
    <n v="0"/>
    <n v="0.967741935483871"/>
    <n v="0.76666666666666672"/>
    <n v="0.78260869565217395"/>
    <n v="0.50900000000000001"/>
    <n v="0.58064516129032262"/>
    <n v="0.19900000000000001"/>
    <n v="22.217391304347824"/>
    <n v="0.16200000000000001"/>
    <n v="0.19354838709677419"/>
  </r>
  <r>
    <x v="1"/>
    <d v="2017-07-29T00:00:00"/>
    <x v="8"/>
    <x v="8"/>
    <x v="1"/>
    <x v="0"/>
    <n v="28"/>
    <n v="25658"/>
    <n v="7"/>
    <n v="25"/>
    <n v="18"/>
    <n v="11"/>
    <n v="3"/>
    <n v="1764"/>
    <n v="524"/>
    <n v="916.35714285714289"/>
    <n v="783"/>
    <n v="8.1000000000000003E-2"/>
    <n v="10.714285714285714"/>
    <n v="132.27513227513225"/>
    <n v="250"/>
    <n v="0.8928571428571429"/>
    <n v="0.72"/>
    <n v="0.61111111111111116"/>
    <n v="0.50900000000000001"/>
    <n v="0.39285714285714285"/>
    <n v="0.19900000000000001"/>
    <n v="17.388888888888889"/>
    <n v="0.16200000000000001"/>
    <n v="0.25"/>
  </r>
  <r>
    <x v="1"/>
    <d v="2017-07-29T00:00:00"/>
    <x v="9"/>
    <x v="9"/>
    <x v="1"/>
    <x v="0"/>
    <n v="32"/>
    <n v="25856"/>
    <n v="10"/>
    <n v="30"/>
    <n v="21"/>
    <n v="13"/>
    <n v="4"/>
    <n v="1918"/>
    <n v="606"/>
    <n v="808"/>
    <n v="783"/>
    <n v="8.1000000000000003E-2"/>
    <n v="12.5"/>
    <n v="154.32098765432099"/>
    <n v="250"/>
    <n v="0.9375"/>
    <n v="0.7"/>
    <n v="0.61904761904761907"/>
    <n v="0.50900000000000001"/>
    <n v="0.40625"/>
    <n v="0.19900000000000001"/>
    <n v="20.38095238095238"/>
    <n v="0.16200000000000001"/>
    <n v="0.3125"/>
  </r>
  <r>
    <x v="1"/>
    <d v="2017-07-29T00:00:00"/>
    <x v="10"/>
    <x v="10"/>
    <x v="1"/>
    <x v="0"/>
    <n v="29"/>
    <n v="25109"/>
    <n v="7"/>
    <n v="26"/>
    <n v="16"/>
    <n v="8"/>
    <n v="3"/>
    <n v="1913"/>
    <n v="618"/>
    <n v="865.82758620689651"/>
    <n v="783"/>
    <n v="8.1000000000000003E-2"/>
    <n v="10.344827586206897"/>
    <n v="127.71392081736909"/>
    <n v="250"/>
    <n v="0.89655172413793105"/>
    <n v="0.61538461538461542"/>
    <n v="0.5"/>
    <n v="0.50900000000000001"/>
    <n v="0.27586206896551724"/>
    <n v="0.19900000000000001"/>
    <n v="15.5"/>
    <n v="0.16200000000000001"/>
    <n v="0.2413793103448276"/>
  </r>
  <r>
    <x v="1"/>
    <d v="2017-07-29T00:00:00"/>
    <x v="11"/>
    <x v="11"/>
    <x v="1"/>
    <x v="0"/>
    <n v="29"/>
    <n v="24008"/>
    <n v="6"/>
    <n v="28"/>
    <n v="22"/>
    <n v="13"/>
    <n v="3"/>
    <n v="1894"/>
    <n v="610"/>
    <n v="827.86206896551721"/>
    <n v="783"/>
    <n v="8.1000000000000003E-2"/>
    <n v="10.344827586206897"/>
    <n v="127.71392081736909"/>
    <n v="250"/>
    <n v="0.96551724137931039"/>
    <n v="0.7857142857142857"/>
    <n v="0.59090909090909094"/>
    <n v="0.50900000000000001"/>
    <n v="0.44827586206896552"/>
    <n v="0.19900000000000001"/>
    <n v="21.40909090909091"/>
    <n v="0.16200000000000001"/>
    <n v="0.20689655172413793"/>
  </r>
  <r>
    <x v="1"/>
    <d v="2017-07-29T00:00:00"/>
    <x v="12"/>
    <x v="12"/>
    <x v="1"/>
    <x v="0"/>
    <n v="33"/>
    <n v="24308"/>
    <n v="10"/>
    <n v="30"/>
    <n v="21"/>
    <n v="11"/>
    <n v="4"/>
    <n v="1992"/>
    <n v="678"/>
    <n v="736.60606060606062"/>
    <n v="783"/>
    <n v="8.1000000000000003E-2"/>
    <n v="12.121212121212121"/>
    <n v="149.64459408903852"/>
    <n v="250"/>
    <n v="0.90909090909090906"/>
    <n v="0.7"/>
    <n v="0.52380952380952384"/>
    <n v="0.50900000000000001"/>
    <n v="0.33333333333333331"/>
    <n v="0.19900000000000001"/>
    <n v="20.476190476190474"/>
    <n v="0.16200000000000001"/>
    <n v="0.30303030303030304"/>
  </r>
  <r>
    <x v="1"/>
    <d v="2017-07-29T00:00:00"/>
    <x v="13"/>
    <x v="13"/>
    <x v="1"/>
    <x v="0"/>
    <n v="28"/>
    <n v="24463"/>
    <n v="7"/>
    <n v="24"/>
    <n v="19"/>
    <n v="11"/>
    <n v="4"/>
    <n v="1939"/>
    <n v="662"/>
    <n v="873.67857142857144"/>
    <n v="783"/>
    <n v="8.1000000000000003E-2"/>
    <n v="14.285714285714285"/>
    <n v="176.3668430335097"/>
    <n v="250"/>
    <n v="0.8571428571428571"/>
    <n v="0.79166666666666663"/>
    <n v="0.57894736842105265"/>
    <n v="0.50900000000000001"/>
    <n v="0.39285714285714285"/>
    <n v="0.19900000000000001"/>
    <n v="18.421052631578949"/>
    <n v="0.16200000000000001"/>
    <n v="0.25"/>
  </r>
  <r>
    <x v="1"/>
    <d v="2017-07-29T00:00:00"/>
    <x v="14"/>
    <x v="14"/>
    <x v="1"/>
    <x v="0"/>
    <n v="30"/>
    <n v="24874"/>
    <n v="7"/>
    <n v="28"/>
    <n v="18"/>
    <n v="13"/>
    <n v="4"/>
    <n v="2000"/>
    <n v="682"/>
    <n v="829.13333333333333"/>
    <n v="783"/>
    <n v="8.1000000000000003E-2"/>
    <n v="13.333333333333334"/>
    <n v="164.6090534979424"/>
    <n v="250"/>
    <n v="0.93333333333333335"/>
    <n v="0.6428571428571429"/>
    <n v="0.72222222222222221"/>
    <n v="0.50900000000000001"/>
    <n v="0.43333333333333335"/>
    <n v="0.19900000000000001"/>
    <n v="17.277777777777779"/>
    <n v="0.16200000000000001"/>
    <n v="0.23333333333333334"/>
  </r>
  <r>
    <x v="1"/>
    <d v="2017-07-29T00:00:00"/>
    <x v="15"/>
    <x v="15"/>
    <x v="1"/>
    <x v="0"/>
    <n v="32"/>
    <n v="25417"/>
    <n v="7"/>
    <n v="29"/>
    <n v="19"/>
    <n v="13"/>
    <n v="3"/>
    <n v="1858"/>
    <n v="671"/>
    <n v="794.28125"/>
    <n v="783"/>
    <n v="8.1000000000000003E-2"/>
    <n v="9.375"/>
    <n v="115.74074074074073"/>
    <n v="150"/>
    <n v="0.90625"/>
    <n v="0.65517241379310343"/>
    <n v="0.68421052631578949"/>
    <n v="0.50900000000000001"/>
    <n v="0.40625"/>
    <n v="0.19900000000000001"/>
    <n v="18.315789473684209"/>
    <n v="0.16200000000000001"/>
    <n v="0.21875"/>
  </r>
  <r>
    <x v="1"/>
    <d v="2017-07-29T00:00:00"/>
    <x v="25"/>
    <x v="23"/>
    <x v="1"/>
    <x v="0"/>
    <n v="32"/>
    <n v="24077"/>
    <n v="9"/>
    <n v="30"/>
    <n v="21"/>
    <n v="14"/>
    <n v="4"/>
    <n v="1507"/>
    <n v="437"/>
    <n v="752.40625"/>
    <n v="783"/>
    <n v="8.1000000000000003E-2"/>
    <n v="12.5"/>
    <n v="154.32098765432099"/>
    <n v="250"/>
    <n v="0.9375"/>
    <n v="0.7"/>
    <n v="0.66666666666666663"/>
    <n v="0.50900000000000001"/>
    <n v="0.4375"/>
    <n v="0.19900000000000001"/>
    <n v="20.333333333333332"/>
    <n v="0.16200000000000001"/>
    <n v="0.28125"/>
  </r>
  <r>
    <x v="1"/>
    <d v="2017-07-30T00:00:00"/>
    <x v="0"/>
    <x v="0"/>
    <x v="0"/>
    <x v="0"/>
    <n v="39"/>
    <n v="25577"/>
    <n v="4"/>
    <n v="39"/>
    <n v="30"/>
    <n v="21"/>
    <n v="1"/>
    <n v="2149"/>
    <n v="601"/>
    <n v="655.82051282051282"/>
    <n v="783"/>
    <n v="8.1000000000000003E-2"/>
    <n v="2.5641025641025639"/>
    <n v="31.655587211142763"/>
    <n v="0"/>
    <n v="1"/>
    <n v="0.76923076923076927"/>
    <n v="0.7"/>
    <n v="0.50900000000000001"/>
    <n v="0.53846153846153844"/>
    <n v="0.19900000000000001"/>
    <n v="29.3"/>
    <n v="0.16200000000000001"/>
    <n v="0.10256410256410256"/>
  </r>
  <r>
    <x v="1"/>
    <d v="2017-07-30T00:00:00"/>
    <x v="1"/>
    <x v="1"/>
    <x v="0"/>
    <x v="0"/>
    <n v="36"/>
    <n v="24826"/>
    <n v="6"/>
    <n v="32"/>
    <n v="28"/>
    <n v="24"/>
    <n v="1"/>
    <n v="2347"/>
    <n v="761"/>
    <n v="689.61111111111109"/>
    <n v="783"/>
    <n v="8.1000000000000003E-2"/>
    <n v="2.7777777777777777"/>
    <n v="34.293552812071326"/>
    <n v="0"/>
    <n v="0.88888888888888884"/>
    <n v="0.875"/>
    <n v="0.8571428571428571"/>
    <n v="0.50900000000000001"/>
    <n v="0.66666666666666663"/>
    <n v="0.19900000000000001"/>
    <n v="27.142857142857142"/>
    <n v="0.16200000000000001"/>
    <n v="0.16666666666666666"/>
  </r>
  <r>
    <x v="1"/>
    <d v="2017-07-30T00:00:00"/>
    <x v="2"/>
    <x v="2"/>
    <x v="0"/>
    <x v="0"/>
    <n v="35"/>
    <n v="24238"/>
    <n v="4"/>
    <n v="33"/>
    <n v="25"/>
    <n v="20"/>
    <n v="2"/>
    <n v="2319"/>
    <n v="735"/>
    <n v="692.51428571428573"/>
    <n v="783"/>
    <n v="8.1000000000000003E-2"/>
    <n v="5.7142857142857144"/>
    <n v="70.546737213403873"/>
    <n v="0"/>
    <n v="0.94285714285714284"/>
    <n v="0.75757575757575757"/>
    <n v="0.8"/>
    <n v="0.50900000000000001"/>
    <n v="0.5714285714285714"/>
    <n v="0.19900000000000001"/>
    <n v="24.2"/>
    <n v="0.16200000000000001"/>
    <n v="0.11428571428571428"/>
  </r>
  <r>
    <x v="1"/>
    <d v="2017-07-30T00:00:00"/>
    <x v="3"/>
    <x v="3"/>
    <x v="0"/>
    <x v="0"/>
    <n v="40"/>
    <n v="25691"/>
    <n v="8"/>
    <n v="39"/>
    <n v="30"/>
    <n v="26"/>
    <n v="2"/>
    <n v="2282"/>
    <n v="762"/>
    <n v="642.27499999999998"/>
    <n v="783"/>
    <n v="8.1000000000000003E-2"/>
    <n v="5"/>
    <n v="61.728395061728392"/>
    <n v="0"/>
    <n v="0.97499999999999998"/>
    <n v="0.76923076923076927"/>
    <n v="0.8666666666666667"/>
    <n v="0.50900000000000001"/>
    <n v="0.65"/>
    <n v="0.19900000000000001"/>
    <n v="29.133333333333333"/>
    <n v="0.16200000000000001"/>
    <n v="0.2"/>
  </r>
  <r>
    <x v="1"/>
    <d v="2017-07-30T00:00:00"/>
    <x v="4"/>
    <x v="4"/>
    <x v="0"/>
    <x v="0"/>
    <n v="37"/>
    <n v="25101"/>
    <n v="4"/>
    <n v="37"/>
    <n v="32"/>
    <n v="27"/>
    <n v="1"/>
    <n v="2288"/>
    <n v="796"/>
    <n v="678.40540540540542"/>
    <n v="783"/>
    <n v="8.1000000000000003E-2"/>
    <n v="2.7027027027027026"/>
    <n v="33.366700033366698"/>
    <n v="0"/>
    <n v="1"/>
    <n v="0.86486486486486491"/>
    <n v="0.84375"/>
    <n v="0.50900000000000001"/>
    <n v="0.72972972972972971"/>
    <n v="0.19900000000000001"/>
    <n v="31.15625"/>
    <n v="0.16200000000000001"/>
    <n v="0.10810810810810811"/>
  </r>
  <r>
    <x v="1"/>
    <d v="2017-07-30T00:00:00"/>
    <x v="5"/>
    <x v="5"/>
    <x v="0"/>
    <x v="0"/>
    <n v="40"/>
    <n v="24027"/>
    <n v="6"/>
    <n v="38"/>
    <n v="32"/>
    <n v="28"/>
    <n v="2"/>
    <n v="2312"/>
    <n v="780"/>
    <n v="600.67499999999995"/>
    <n v="783"/>
    <n v="8.1000000000000003E-2"/>
    <n v="5"/>
    <n v="61.728395061728392"/>
    <n v="0"/>
    <n v="0.95"/>
    <n v="0.84210526315789469"/>
    <n v="0.875"/>
    <n v="0.50900000000000001"/>
    <n v="0.7"/>
    <n v="0.19900000000000001"/>
    <n v="31.125"/>
    <n v="0.16200000000000001"/>
    <n v="0.15"/>
  </r>
  <r>
    <x v="1"/>
    <d v="2017-07-30T00:00:00"/>
    <x v="6"/>
    <x v="6"/>
    <x v="0"/>
    <x v="0"/>
    <n v="32"/>
    <n v="24850"/>
    <n v="4"/>
    <n v="29"/>
    <n v="24"/>
    <n v="17"/>
    <n v="2"/>
    <n v="2402"/>
    <n v="811"/>
    <n v="776.5625"/>
    <n v="783"/>
    <n v="8.1000000000000003E-2"/>
    <n v="6.25"/>
    <n v="77.160493827160494"/>
    <n v="0"/>
    <n v="0.90625"/>
    <n v="0.82758620689655171"/>
    <n v="0.70833333333333337"/>
    <n v="0.50900000000000001"/>
    <n v="0.53125"/>
    <n v="0.19900000000000001"/>
    <n v="23.291666666666668"/>
    <n v="0.16200000000000001"/>
    <n v="0.125"/>
  </r>
  <r>
    <x v="1"/>
    <d v="2017-07-30T00:00:00"/>
    <x v="7"/>
    <x v="7"/>
    <x v="0"/>
    <x v="0"/>
    <n v="40"/>
    <n v="25070"/>
    <n v="6"/>
    <n v="39"/>
    <n v="32"/>
    <n v="23"/>
    <n v="2"/>
    <n v="2134"/>
    <n v="650"/>
    <n v="626.75"/>
    <n v="783"/>
    <n v="8.1000000000000003E-2"/>
    <n v="5"/>
    <n v="61.728395061728392"/>
    <n v="0"/>
    <n v="0.97499999999999998"/>
    <n v="0.82051282051282048"/>
    <n v="0.71875"/>
    <n v="0.50900000000000001"/>
    <n v="0.57499999999999996"/>
    <n v="0.19900000000000001"/>
    <n v="31.28125"/>
    <n v="0.16200000000000001"/>
    <n v="0.15"/>
  </r>
  <r>
    <x v="1"/>
    <d v="2017-07-31T00:00:00"/>
    <x v="0"/>
    <x v="0"/>
    <x v="0"/>
    <x v="0"/>
    <n v="32"/>
    <n v="25559"/>
    <n v="3"/>
    <n v="30"/>
    <n v="22"/>
    <n v="18"/>
    <n v="1"/>
    <n v="2149"/>
    <n v="601"/>
    <n v="798.71875"/>
    <n v="783"/>
    <n v="8.1000000000000003E-2"/>
    <n v="3.125"/>
    <n v="38.580246913580247"/>
    <n v="0"/>
    <n v="0.9375"/>
    <n v="0.73333333333333328"/>
    <n v="0.81818181818181823"/>
    <n v="0.50900000000000001"/>
    <n v="0.5625"/>
    <n v="0.19900000000000001"/>
    <n v="21.181818181818183"/>
    <n v="0.16200000000000001"/>
    <n v="9.375E-2"/>
  </r>
  <r>
    <x v="1"/>
    <d v="2017-07-31T00:00:00"/>
    <x v="1"/>
    <x v="1"/>
    <x v="0"/>
    <x v="0"/>
    <n v="34"/>
    <n v="24104"/>
    <n v="5"/>
    <n v="33"/>
    <n v="26"/>
    <n v="21"/>
    <n v="1"/>
    <n v="2347"/>
    <n v="761"/>
    <n v="708.94117647058829"/>
    <n v="783"/>
    <n v="8.1000000000000003E-2"/>
    <n v="2.9411764705882351"/>
    <n v="36.31082062454611"/>
    <n v="0"/>
    <n v="0.97058823529411764"/>
    <n v="0.78787878787878785"/>
    <n v="0.80769230769230771"/>
    <n v="0.50900000000000001"/>
    <n v="0.61764705882352944"/>
    <n v="0.19900000000000001"/>
    <n v="25.192307692307693"/>
    <n v="0.16200000000000001"/>
    <n v="0.14705882352941177"/>
  </r>
  <r>
    <x v="1"/>
    <d v="2017-07-31T00:00:00"/>
    <x v="2"/>
    <x v="2"/>
    <x v="0"/>
    <x v="0"/>
    <n v="35"/>
    <n v="25838"/>
    <n v="4"/>
    <n v="33"/>
    <n v="28"/>
    <n v="25"/>
    <n v="1"/>
    <n v="2319"/>
    <n v="735"/>
    <n v="738.2285714285714"/>
    <n v="783"/>
    <n v="8.1000000000000003E-2"/>
    <n v="2.8571428571428572"/>
    <n v="35.273368606701936"/>
    <n v="0"/>
    <n v="0.94285714285714284"/>
    <n v="0.84848484848484851"/>
    <n v="0.8928571428571429"/>
    <n v="0.50900000000000001"/>
    <n v="0.7142857142857143"/>
    <n v="0.19900000000000001"/>
    <n v="27.107142857142858"/>
    <n v="0.16200000000000001"/>
    <n v="0.11428571428571428"/>
  </r>
  <r>
    <x v="1"/>
    <d v="2017-07-31T00:00:00"/>
    <x v="3"/>
    <x v="3"/>
    <x v="0"/>
    <x v="0"/>
    <n v="35"/>
    <n v="24819"/>
    <n v="5"/>
    <n v="35"/>
    <n v="31"/>
    <n v="28"/>
    <n v="1"/>
    <n v="2282"/>
    <n v="762"/>
    <n v="709.11428571428576"/>
    <n v="783"/>
    <n v="8.1000000000000003E-2"/>
    <n v="2.8571428571428572"/>
    <n v="35.273368606701936"/>
    <n v="0"/>
    <n v="1"/>
    <n v="0.88571428571428568"/>
    <n v="0.90322580645161288"/>
    <n v="0.50900000000000001"/>
    <n v="0.8"/>
    <n v="0.19900000000000001"/>
    <n v="30.096774193548388"/>
    <n v="0.16200000000000001"/>
    <n v="0.14285714285714285"/>
  </r>
  <r>
    <x v="1"/>
    <d v="2017-07-31T00:00:00"/>
    <x v="4"/>
    <x v="4"/>
    <x v="0"/>
    <x v="0"/>
    <n v="38"/>
    <n v="24492"/>
    <n v="8"/>
    <n v="36"/>
    <n v="31"/>
    <n v="26"/>
    <n v="2"/>
    <n v="2288"/>
    <n v="796"/>
    <n v="644.52631578947364"/>
    <n v="783"/>
    <n v="8.1000000000000003E-2"/>
    <n v="5.2631578947368416"/>
    <n v="64.977257959714095"/>
    <n v="0"/>
    <n v="0.94736842105263153"/>
    <n v="0.86111111111111116"/>
    <n v="0.83870967741935487"/>
    <n v="0.50900000000000001"/>
    <n v="0.68421052631578949"/>
    <n v="0.19900000000000001"/>
    <n v="30.161290322580644"/>
    <n v="0.16200000000000001"/>
    <n v="0.21052631578947367"/>
  </r>
  <r>
    <x v="1"/>
    <d v="2017-07-31T00:00:00"/>
    <x v="5"/>
    <x v="5"/>
    <x v="0"/>
    <x v="0"/>
    <n v="32"/>
    <n v="25470"/>
    <n v="4"/>
    <n v="30"/>
    <n v="26"/>
    <n v="21"/>
    <n v="1"/>
    <n v="2312"/>
    <n v="780"/>
    <n v="795.9375"/>
    <n v="783"/>
    <n v="8.1000000000000003E-2"/>
    <n v="3.125"/>
    <n v="38.580246913580247"/>
    <n v="0"/>
    <n v="0.9375"/>
    <n v="0.8666666666666667"/>
    <n v="0.80769230769230771"/>
    <n v="0.50900000000000001"/>
    <n v="0.65625"/>
    <n v="0.19900000000000001"/>
    <n v="25.192307692307693"/>
    <n v="0.16200000000000001"/>
    <n v="0.125"/>
  </r>
  <r>
    <x v="1"/>
    <d v="2017-07-31T00:00:00"/>
    <x v="6"/>
    <x v="6"/>
    <x v="0"/>
    <x v="0"/>
    <n v="38"/>
    <n v="25297"/>
    <n v="6"/>
    <n v="38"/>
    <n v="28"/>
    <n v="23"/>
    <n v="2"/>
    <n v="2402"/>
    <n v="811"/>
    <n v="665.71052631578948"/>
    <n v="783"/>
    <n v="8.1000000000000003E-2"/>
    <n v="5.2631578947368416"/>
    <n v="64.977257959714095"/>
    <n v="0"/>
    <n v="1"/>
    <n v="0.73684210526315785"/>
    <n v="0.8214285714285714"/>
    <n v="0.50900000000000001"/>
    <n v="0.60526315789473684"/>
    <n v="0.19900000000000001"/>
    <n v="27.178571428571427"/>
    <n v="0.16200000000000001"/>
    <n v="0.15789473684210525"/>
  </r>
  <r>
    <x v="1"/>
    <d v="2017-07-31T00:00:00"/>
    <x v="7"/>
    <x v="7"/>
    <x v="0"/>
    <x v="0"/>
    <n v="39"/>
    <n v="24313"/>
    <n v="6"/>
    <n v="35"/>
    <n v="28"/>
    <n v="24"/>
    <n v="1"/>
    <n v="2134"/>
    <n v="650"/>
    <n v="623.41025641025647"/>
    <n v="783"/>
    <n v="8.1000000000000003E-2"/>
    <n v="2.5641025641025639"/>
    <n v="31.655587211142763"/>
    <n v="0"/>
    <n v="0.89743589743589747"/>
    <n v="0.8"/>
    <n v="0.8571428571428571"/>
    <n v="0.50900000000000001"/>
    <n v="0.61538461538461542"/>
    <n v="0.19900000000000001"/>
    <n v="27.142857142857142"/>
    <n v="0.16200000000000001"/>
    <n v="0.15384615384615385"/>
  </r>
  <r>
    <x v="1"/>
    <d v="2017-07-31T00:00:00"/>
    <x v="16"/>
    <x v="16"/>
    <x v="2"/>
    <x v="0"/>
    <n v="35"/>
    <n v="25559"/>
    <n v="7"/>
    <n v="31"/>
    <n v="25"/>
    <n v="16"/>
    <n v="2"/>
    <n v="2093"/>
    <n v="666"/>
    <n v="730.25714285714287"/>
    <n v="783"/>
    <n v="8.1000000000000003E-2"/>
    <n v="5.7142857142857144"/>
    <n v="70.546737213403873"/>
    <n v="0"/>
    <n v="0.88571428571428568"/>
    <n v="0.80645161290322576"/>
    <n v="0.64"/>
    <n v="0.50900000000000001"/>
    <n v="0.45714285714285713"/>
    <n v="0.19900000000000001"/>
    <n v="24.36"/>
    <n v="0.16200000000000001"/>
    <n v="0.2"/>
  </r>
  <r>
    <x v="1"/>
    <d v="2017-07-31T00:00:00"/>
    <x v="17"/>
    <x v="17"/>
    <x v="2"/>
    <x v="0"/>
    <n v="32"/>
    <n v="25887"/>
    <n v="5"/>
    <n v="27"/>
    <n v="23"/>
    <n v="14"/>
    <n v="2"/>
    <n v="2135"/>
    <n v="708"/>
    <n v="808.96875"/>
    <n v="783"/>
    <n v="8.1000000000000003E-2"/>
    <n v="6.25"/>
    <n v="77.160493827160494"/>
    <n v="0"/>
    <n v="0.84375"/>
    <n v="0.85185185185185186"/>
    <n v="0.60869565217391308"/>
    <n v="0.50900000000000001"/>
    <n v="0.4375"/>
    <n v="0.19900000000000001"/>
    <n v="22.391304347826086"/>
    <n v="0.16200000000000001"/>
    <n v="0.15625"/>
  </r>
  <r>
    <x v="1"/>
    <d v="2017-07-31T00:00:00"/>
    <x v="18"/>
    <x v="18"/>
    <x v="2"/>
    <x v="0"/>
    <n v="36"/>
    <n v="25776"/>
    <n v="6"/>
    <n v="31"/>
    <n v="21"/>
    <n v="16"/>
    <n v="2"/>
    <n v="2135"/>
    <n v="724"/>
    <n v="716"/>
    <n v="783"/>
    <n v="8.1000000000000003E-2"/>
    <n v="5.5555555555555554"/>
    <n v="68.587105624142652"/>
    <n v="0"/>
    <n v="0.86111111111111116"/>
    <n v="0.67741935483870963"/>
    <n v="0.76190476190476186"/>
    <n v="0.50900000000000001"/>
    <n v="0.44444444444444442"/>
    <n v="0.19900000000000001"/>
    <n v="20.238095238095237"/>
    <n v="0.16200000000000001"/>
    <n v="0.16666666666666666"/>
  </r>
  <r>
    <x v="1"/>
    <d v="2017-07-31T00:00:00"/>
    <x v="19"/>
    <x v="19"/>
    <x v="2"/>
    <x v="0"/>
    <n v="31"/>
    <n v="25143"/>
    <n v="7"/>
    <n v="30"/>
    <n v="20"/>
    <n v="12"/>
    <n v="2"/>
    <n v="2065"/>
    <n v="651"/>
    <n v="811.06451612903231"/>
    <n v="783"/>
    <n v="8.1000000000000003E-2"/>
    <n v="6.4516129032258061"/>
    <n v="79.649542015133406"/>
    <n v="0"/>
    <n v="0.967741935483871"/>
    <n v="0.66666666666666663"/>
    <n v="0.6"/>
    <n v="0.50900000000000001"/>
    <n v="0.38709677419354838"/>
    <n v="0.19900000000000001"/>
    <n v="19.399999999999999"/>
    <n v="0.16200000000000001"/>
    <n v="0.22580645161290322"/>
  </r>
  <r>
    <x v="1"/>
    <d v="2017-07-31T00:00:00"/>
    <x v="20"/>
    <x v="20"/>
    <x v="2"/>
    <x v="0"/>
    <n v="36"/>
    <n v="25147"/>
    <n v="8"/>
    <n v="31"/>
    <n v="26"/>
    <n v="19"/>
    <n v="3"/>
    <n v="1978"/>
    <n v="656"/>
    <n v="698.52777777777783"/>
    <n v="783"/>
    <n v="8.1000000000000003E-2"/>
    <n v="8.3333333333333321"/>
    <n v="102.88065843621398"/>
    <n v="100"/>
    <n v="0.86111111111111116"/>
    <n v="0.83870967741935487"/>
    <n v="0.73076923076923073"/>
    <n v="0.50900000000000001"/>
    <n v="0.52777777777777779"/>
    <n v="0.19900000000000001"/>
    <n v="25.26923076923077"/>
    <n v="0.16200000000000001"/>
    <n v="0.22222222222222221"/>
  </r>
  <r>
    <x v="1"/>
    <d v="2017-07-31T00:00:00"/>
    <x v="21"/>
    <x v="21"/>
    <x v="2"/>
    <x v="0"/>
    <n v="31"/>
    <n v="25750"/>
    <n v="5"/>
    <n v="28"/>
    <n v="18"/>
    <n v="14"/>
    <n v="2"/>
    <n v="1999"/>
    <n v="674"/>
    <n v="830.64516129032256"/>
    <n v="783"/>
    <n v="8.1000000000000003E-2"/>
    <n v="6.4516129032258061"/>
    <n v="79.649542015133406"/>
    <n v="0"/>
    <n v="0.90322580645161288"/>
    <n v="0.6428571428571429"/>
    <n v="0.77777777777777779"/>
    <n v="0.50900000000000001"/>
    <n v="0.45161290322580644"/>
    <n v="0.19900000000000001"/>
    <n v="17.222222222222221"/>
    <n v="0.16200000000000001"/>
    <n v="0.16129032258064516"/>
  </r>
  <r>
    <x v="1"/>
    <d v="2017-07-31T00:00:00"/>
    <x v="22"/>
    <x v="22"/>
    <x v="2"/>
    <x v="0"/>
    <n v="32"/>
    <n v="24854"/>
    <n v="6"/>
    <n v="28"/>
    <n v="21"/>
    <n v="16"/>
    <n v="2"/>
    <n v="1969"/>
    <n v="562"/>
    <n v="776.6875"/>
    <n v="783"/>
    <n v="8.1000000000000003E-2"/>
    <n v="6.25"/>
    <n v="77.160493827160494"/>
    <n v="0"/>
    <n v="0.875"/>
    <n v="0.75"/>
    <n v="0.76190476190476186"/>
    <n v="0.50900000000000001"/>
    <n v="0.5"/>
    <n v="0.19900000000000001"/>
    <n v="20.238095238095237"/>
    <n v="0.16200000000000001"/>
    <n v="0.1875"/>
  </r>
  <r>
    <x v="1"/>
    <d v="2017-07-31T00:00:00"/>
    <x v="24"/>
    <x v="24"/>
    <x v="2"/>
    <x v="0"/>
    <n v="34"/>
    <n v="24590"/>
    <n v="7"/>
    <n v="31"/>
    <n v="26"/>
    <n v="18"/>
    <n v="2"/>
    <n v="1090"/>
    <n v="393"/>
    <n v="723.23529411764707"/>
    <n v="783"/>
    <n v="8.1000000000000003E-2"/>
    <n v="5.8823529411764701"/>
    <n v="72.621641249092221"/>
    <n v="0"/>
    <n v="0.91176470588235292"/>
    <n v="0.83870967741935487"/>
    <n v="0.69230769230769229"/>
    <n v="0.50900000000000001"/>
    <n v="0.52941176470588236"/>
    <n v="0.19900000000000001"/>
    <n v="25.307692307692307"/>
    <n v="0.16200000000000001"/>
    <n v="0.20588235294117646"/>
  </r>
  <r>
    <x v="1"/>
    <d v="2017-07-31T00:00:00"/>
    <x v="8"/>
    <x v="8"/>
    <x v="1"/>
    <x v="0"/>
    <n v="33"/>
    <n v="25761"/>
    <n v="9"/>
    <n v="30"/>
    <n v="23"/>
    <n v="12"/>
    <n v="3"/>
    <n v="1764"/>
    <n v="524"/>
    <n v="780.63636363636363"/>
    <n v="783"/>
    <n v="8.1000000000000003E-2"/>
    <n v="9.0909090909090917"/>
    <n v="112.23344556677891"/>
    <n v="150"/>
    <n v="0.90909090909090906"/>
    <n v="0.76666666666666672"/>
    <n v="0.52173913043478259"/>
    <n v="0.50900000000000001"/>
    <n v="0.36363636363636365"/>
    <n v="0.19900000000000001"/>
    <n v="22.478260869565219"/>
    <n v="0.16200000000000001"/>
    <n v="0.27272727272727271"/>
  </r>
  <r>
    <x v="1"/>
    <d v="2017-07-31T00:00:00"/>
    <x v="9"/>
    <x v="9"/>
    <x v="1"/>
    <x v="0"/>
    <n v="28"/>
    <n v="25152"/>
    <n v="6"/>
    <n v="24"/>
    <n v="17"/>
    <n v="10"/>
    <n v="4"/>
    <n v="1918"/>
    <n v="606"/>
    <n v="898.28571428571433"/>
    <n v="783"/>
    <n v="8.1000000000000003E-2"/>
    <n v="14.285714285714285"/>
    <n v="176.3668430335097"/>
    <n v="250"/>
    <n v="0.8571428571428571"/>
    <n v="0.70833333333333337"/>
    <n v="0.58823529411764708"/>
    <n v="0.50900000000000001"/>
    <n v="0.35714285714285715"/>
    <n v="0.19900000000000001"/>
    <n v="16.411764705882351"/>
    <n v="0.16200000000000001"/>
    <n v="0.21428571428571427"/>
  </r>
  <r>
    <x v="1"/>
    <d v="2017-07-31T00:00:00"/>
    <x v="10"/>
    <x v="10"/>
    <x v="1"/>
    <x v="0"/>
    <n v="31"/>
    <n v="24893"/>
    <n v="7"/>
    <n v="29"/>
    <n v="19"/>
    <n v="14"/>
    <n v="3"/>
    <n v="1913"/>
    <n v="618"/>
    <n v="803"/>
    <n v="783"/>
    <n v="8.1000000000000003E-2"/>
    <n v="9.67741935483871"/>
    <n v="119.47431302270012"/>
    <n v="150"/>
    <n v="0.93548387096774188"/>
    <n v="0.65517241379310343"/>
    <n v="0.73684210526315785"/>
    <n v="0.50900000000000001"/>
    <n v="0.45161290322580644"/>
    <n v="0.19900000000000001"/>
    <n v="18.263157894736842"/>
    <n v="0.16200000000000001"/>
    <n v="0.22580645161290322"/>
  </r>
  <r>
    <x v="1"/>
    <d v="2017-07-31T00:00:00"/>
    <x v="11"/>
    <x v="11"/>
    <x v="1"/>
    <x v="0"/>
    <n v="28"/>
    <n v="24682"/>
    <n v="8"/>
    <n v="26"/>
    <n v="21"/>
    <n v="11"/>
    <n v="3"/>
    <n v="1894"/>
    <n v="610"/>
    <n v="881.5"/>
    <n v="783"/>
    <n v="8.1000000000000003E-2"/>
    <n v="10.714285714285714"/>
    <n v="132.27513227513225"/>
    <n v="250"/>
    <n v="0.9285714285714286"/>
    <n v="0.80769230769230771"/>
    <n v="0.52380952380952384"/>
    <n v="0.50900000000000001"/>
    <n v="0.39285714285714285"/>
    <n v="0.19900000000000001"/>
    <n v="20.476190476190474"/>
    <n v="0.16200000000000001"/>
    <n v="0.2857142857142857"/>
  </r>
  <r>
    <x v="1"/>
    <d v="2017-07-31T00:00:00"/>
    <x v="12"/>
    <x v="12"/>
    <x v="1"/>
    <x v="0"/>
    <n v="32"/>
    <n v="25802"/>
    <n v="7"/>
    <n v="30"/>
    <n v="23"/>
    <n v="15"/>
    <n v="3"/>
    <n v="1992"/>
    <n v="678"/>
    <n v="806.3125"/>
    <n v="783"/>
    <n v="8.1000000000000003E-2"/>
    <n v="9.375"/>
    <n v="115.74074074074073"/>
    <n v="150"/>
    <n v="0.9375"/>
    <n v="0.76666666666666672"/>
    <n v="0.65217391304347827"/>
    <n v="0.50900000000000001"/>
    <n v="0.46875"/>
    <n v="0.19900000000000001"/>
    <n v="22.347826086956523"/>
    <n v="0.16200000000000001"/>
    <n v="0.21875"/>
  </r>
  <r>
    <x v="1"/>
    <d v="2017-07-31T00:00:00"/>
    <x v="13"/>
    <x v="13"/>
    <x v="1"/>
    <x v="0"/>
    <n v="33"/>
    <n v="24173"/>
    <n v="10"/>
    <n v="28"/>
    <n v="19"/>
    <n v="13"/>
    <n v="4"/>
    <n v="1939"/>
    <n v="662"/>
    <n v="732.5151515151515"/>
    <n v="783"/>
    <n v="8.1000000000000003E-2"/>
    <n v="12.121212121212121"/>
    <n v="149.64459408903852"/>
    <n v="250"/>
    <n v="0.84848484848484851"/>
    <n v="0.6785714285714286"/>
    <n v="0.68421052631578949"/>
    <n v="0.50900000000000001"/>
    <n v="0.39393939393939392"/>
    <n v="0.19900000000000001"/>
    <n v="18.315789473684209"/>
    <n v="0.16200000000000001"/>
    <n v="0.30303030303030304"/>
  </r>
  <r>
    <x v="1"/>
    <d v="2017-07-31T00:00:00"/>
    <x v="14"/>
    <x v="14"/>
    <x v="1"/>
    <x v="0"/>
    <n v="33"/>
    <n v="24398"/>
    <n v="10"/>
    <n v="31"/>
    <n v="21"/>
    <n v="11"/>
    <n v="4"/>
    <n v="2000"/>
    <n v="682"/>
    <n v="739.33333333333337"/>
    <n v="783"/>
    <n v="8.1000000000000003E-2"/>
    <n v="12.121212121212121"/>
    <n v="149.64459408903852"/>
    <n v="250"/>
    <n v="0.93939393939393945"/>
    <n v="0.67741935483870963"/>
    <n v="0.52380952380952384"/>
    <n v="0.50900000000000001"/>
    <n v="0.33333333333333331"/>
    <n v="0.19900000000000001"/>
    <n v="20.476190476190474"/>
    <n v="0.16200000000000001"/>
    <n v="0.30303030303030304"/>
  </r>
  <r>
    <x v="1"/>
    <d v="2017-07-31T00:00:00"/>
    <x v="15"/>
    <x v="15"/>
    <x v="1"/>
    <x v="0"/>
    <n v="33"/>
    <n v="25658"/>
    <n v="7"/>
    <n v="29"/>
    <n v="20"/>
    <n v="11"/>
    <n v="4"/>
    <n v="1858"/>
    <n v="671"/>
    <n v="777.5151515151515"/>
    <n v="783"/>
    <n v="8.1000000000000003E-2"/>
    <n v="12.121212121212121"/>
    <n v="149.64459408903852"/>
    <n v="250"/>
    <n v="0.87878787878787878"/>
    <n v="0.68965517241379315"/>
    <n v="0.55000000000000004"/>
    <n v="0.50900000000000001"/>
    <n v="0.33333333333333331"/>
    <n v="0.19900000000000001"/>
    <n v="19.45"/>
    <n v="0.16200000000000001"/>
    <n v="0.21212121212121213"/>
  </r>
  <r>
    <x v="1"/>
    <d v="2017-07-31T00:00:00"/>
    <x v="25"/>
    <x v="23"/>
    <x v="1"/>
    <x v="0"/>
    <n v="32"/>
    <n v="25922"/>
    <n v="8"/>
    <n v="27"/>
    <n v="17"/>
    <n v="10"/>
    <n v="3"/>
    <n v="1507"/>
    <n v="437"/>
    <n v="810.0625"/>
    <n v="783"/>
    <n v="8.1000000000000003E-2"/>
    <n v="9.375"/>
    <n v="115.74074074074073"/>
    <n v="150"/>
    <n v="0.84375"/>
    <n v="0.62962962962962965"/>
    <n v="0.58823529411764708"/>
    <n v="0.50900000000000001"/>
    <n v="0.3125"/>
    <n v="0.19900000000000001"/>
    <n v="16.411764705882351"/>
    <n v="0.16200000000000001"/>
    <n v="0.25"/>
  </r>
  <r>
    <x v="2"/>
    <d v="2017-08-01T00:00:00"/>
    <x v="0"/>
    <x v="0"/>
    <x v="0"/>
    <x v="0"/>
    <n v="38"/>
    <n v="24945"/>
    <n v="4"/>
    <n v="35"/>
    <n v="25"/>
    <n v="20"/>
    <n v="2"/>
    <n v="2149"/>
    <n v="751"/>
    <n v="656.4473684210526"/>
    <n v="775"/>
    <n v="7.4999999999999997E-2"/>
    <n v="5.2631578947368416"/>
    <n v="70.175438596491219"/>
    <n v="0"/>
    <n v="0.92105263157894735"/>
    <n v="0.7142857142857143"/>
    <n v="0.8"/>
    <n v="0.51100000000000001"/>
    <n v="0.52631578947368418"/>
    <n v="0.19800000000000001"/>
    <n v="24.2"/>
    <n v="0.159"/>
    <n v="0.10526315789473684"/>
  </r>
  <r>
    <x v="2"/>
    <d v="2017-08-01T00:00:00"/>
    <x v="1"/>
    <x v="1"/>
    <x v="0"/>
    <x v="0"/>
    <n v="35"/>
    <n v="24509"/>
    <n v="4"/>
    <n v="32"/>
    <n v="28"/>
    <n v="25"/>
    <n v="1"/>
    <n v="2347"/>
    <n v="803"/>
    <n v="700.25714285714287"/>
    <n v="775"/>
    <n v="7.4999999999999997E-2"/>
    <n v="2.8571428571428572"/>
    <n v="38.095238095238095"/>
    <n v="0"/>
    <n v="0.91428571428571426"/>
    <n v="0.875"/>
    <n v="0.8928571428571429"/>
    <n v="0.51100000000000001"/>
    <n v="0.7142857142857143"/>
    <n v="0.19800000000000001"/>
    <n v="27.107142857142858"/>
    <n v="0.159"/>
    <n v="0.11428571428571428"/>
  </r>
  <r>
    <x v="2"/>
    <d v="2017-08-01T00:00:00"/>
    <x v="2"/>
    <x v="2"/>
    <x v="0"/>
    <x v="0"/>
    <n v="36"/>
    <n v="25982"/>
    <n v="7"/>
    <n v="33"/>
    <n v="25"/>
    <n v="18"/>
    <n v="1"/>
    <n v="2319"/>
    <n v="800"/>
    <n v="721.72222222222217"/>
    <n v="775"/>
    <n v="7.4999999999999997E-2"/>
    <n v="2.7777777777777777"/>
    <n v="37.037037037037038"/>
    <n v="0"/>
    <n v="0.91666666666666663"/>
    <n v="0.75757575757575757"/>
    <n v="0.72"/>
    <n v="0.51100000000000001"/>
    <n v="0.5"/>
    <n v="0.19800000000000001"/>
    <n v="24.28"/>
    <n v="0.159"/>
    <n v="0.19444444444444445"/>
  </r>
  <r>
    <x v="2"/>
    <d v="2017-08-01T00:00:00"/>
    <x v="3"/>
    <x v="3"/>
    <x v="0"/>
    <x v="0"/>
    <n v="34"/>
    <n v="24839"/>
    <n v="3"/>
    <n v="32"/>
    <n v="24"/>
    <n v="21"/>
    <n v="2"/>
    <n v="2282"/>
    <n v="790"/>
    <n v="730.55882352941171"/>
    <n v="775"/>
    <n v="7.4999999999999997E-2"/>
    <n v="5.8823529411764701"/>
    <n v="78.431372549019599"/>
    <n v="0"/>
    <n v="0.94117647058823528"/>
    <n v="0.75"/>
    <n v="0.875"/>
    <n v="0.51100000000000001"/>
    <n v="0.61764705882352944"/>
    <n v="0.19800000000000001"/>
    <n v="23.125"/>
    <n v="0.159"/>
    <n v="8.8235294117647065E-2"/>
  </r>
  <r>
    <x v="2"/>
    <d v="2017-08-01T00:00:00"/>
    <x v="4"/>
    <x v="4"/>
    <x v="0"/>
    <x v="0"/>
    <n v="34"/>
    <n v="25143"/>
    <n v="5"/>
    <n v="32"/>
    <n v="26"/>
    <n v="20"/>
    <n v="2"/>
    <n v="2288"/>
    <n v="715"/>
    <n v="739.5"/>
    <n v="775"/>
    <n v="7.4999999999999997E-2"/>
    <n v="5.8823529411764701"/>
    <n v="78.431372549019599"/>
    <n v="0"/>
    <n v="0.94117647058823528"/>
    <n v="0.8125"/>
    <n v="0.76923076923076927"/>
    <n v="0.51100000000000001"/>
    <n v="0.58823529411764708"/>
    <n v="0.19800000000000001"/>
    <n v="25.23076923076923"/>
    <n v="0.159"/>
    <n v="0.14705882352941177"/>
  </r>
  <r>
    <x v="2"/>
    <d v="2017-08-01T00:00:00"/>
    <x v="5"/>
    <x v="5"/>
    <x v="0"/>
    <x v="0"/>
    <n v="35"/>
    <n v="24962"/>
    <n v="4"/>
    <n v="32"/>
    <n v="27"/>
    <n v="22"/>
    <n v="2"/>
    <n v="2312"/>
    <n v="796"/>
    <n v="713.2"/>
    <n v="775"/>
    <n v="7.4999999999999997E-2"/>
    <n v="5.7142857142857144"/>
    <n v="76.19047619047619"/>
    <n v="0"/>
    <n v="0.91428571428571426"/>
    <n v="0.84375"/>
    <n v="0.81481481481481477"/>
    <n v="0.51100000000000001"/>
    <n v="0.62857142857142856"/>
    <n v="0.19800000000000001"/>
    <n v="26.185185185185187"/>
    <n v="0.159"/>
    <n v="0.11428571428571428"/>
  </r>
  <r>
    <x v="2"/>
    <d v="2017-08-01T00:00:00"/>
    <x v="6"/>
    <x v="6"/>
    <x v="0"/>
    <x v="0"/>
    <n v="37"/>
    <n v="24626"/>
    <n v="4"/>
    <n v="33"/>
    <n v="25"/>
    <n v="20"/>
    <n v="2"/>
    <n v="2402"/>
    <n v="793"/>
    <n v="665.56756756756761"/>
    <n v="775"/>
    <n v="7.4999999999999997E-2"/>
    <n v="5.4054054054054053"/>
    <n v="72.072072072072075"/>
    <n v="0"/>
    <n v="0.89189189189189189"/>
    <n v="0.75757575757575757"/>
    <n v="0.8"/>
    <n v="0.51100000000000001"/>
    <n v="0.54054054054054057"/>
    <n v="0.19800000000000001"/>
    <n v="24.2"/>
    <n v="0.159"/>
    <n v="0.10810810810810811"/>
  </r>
  <r>
    <x v="2"/>
    <d v="2017-08-01T00:00:00"/>
    <x v="7"/>
    <x v="7"/>
    <x v="0"/>
    <x v="0"/>
    <n v="37"/>
    <n v="25926"/>
    <n v="7"/>
    <n v="36"/>
    <n v="26"/>
    <n v="23"/>
    <n v="1"/>
    <n v="2134"/>
    <n v="777"/>
    <n v="700.70270270270271"/>
    <n v="775"/>
    <n v="7.4999999999999997E-2"/>
    <n v="2.7027027027027026"/>
    <n v="36.036036036036037"/>
    <n v="0"/>
    <n v="0.97297297297297303"/>
    <n v="0.72222222222222221"/>
    <n v="0.88461538461538458"/>
    <n v="0.51100000000000001"/>
    <n v="0.6216216216216216"/>
    <n v="0.19800000000000001"/>
    <n v="25.115384615384617"/>
    <n v="0.159"/>
    <n v="0.1891891891891892"/>
  </r>
  <r>
    <x v="2"/>
    <d v="2017-08-01T00:00:00"/>
    <x v="16"/>
    <x v="16"/>
    <x v="2"/>
    <x v="0"/>
    <n v="30"/>
    <n v="24835"/>
    <n v="5"/>
    <n v="27"/>
    <n v="22"/>
    <n v="14"/>
    <n v="2"/>
    <n v="2093"/>
    <n v="730"/>
    <n v="827.83333333333337"/>
    <n v="775"/>
    <n v="7.4999999999999997E-2"/>
    <n v="6.666666666666667"/>
    <n v="88.8888888888889"/>
    <n v="0"/>
    <n v="0.9"/>
    <n v="0.81481481481481477"/>
    <n v="0.63636363636363635"/>
    <n v="0.51100000000000001"/>
    <n v="0.46666666666666667"/>
    <n v="0.19800000000000001"/>
    <n v="21.363636363636363"/>
    <n v="0.159"/>
    <n v="0.16666666666666666"/>
  </r>
  <r>
    <x v="2"/>
    <d v="2017-08-01T00:00:00"/>
    <x v="17"/>
    <x v="17"/>
    <x v="2"/>
    <x v="0"/>
    <n v="32"/>
    <n v="25886"/>
    <n v="7"/>
    <n v="29"/>
    <n v="24"/>
    <n v="18"/>
    <n v="2"/>
    <n v="2135"/>
    <n v="730"/>
    <n v="808.9375"/>
    <n v="775"/>
    <n v="7.4999999999999997E-2"/>
    <n v="6.25"/>
    <n v="83.333333333333343"/>
    <n v="0"/>
    <n v="0.90625"/>
    <n v="0.82758620689655171"/>
    <n v="0.75"/>
    <n v="0.51100000000000001"/>
    <n v="0.5625"/>
    <n v="0.19800000000000001"/>
    <n v="23.25"/>
    <n v="0.159"/>
    <n v="0.21875"/>
  </r>
  <r>
    <x v="2"/>
    <d v="2017-08-01T00:00:00"/>
    <x v="18"/>
    <x v="18"/>
    <x v="2"/>
    <x v="0"/>
    <n v="32"/>
    <n v="25315"/>
    <n v="8"/>
    <n v="30"/>
    <n v="21"/>
    <n v="14"/>
    <n v="2"/>
    <n v="2135"/>
    <n v="723"/>
    <n v="791.09375"/>
    <n v="775"/>
    <n v="7.4999999999999997E-2"/>
    <n v="6.25"/>
    <n v="83.333333333333343"/>
    <n v="0"/>
    <n v="0.9375"/>
    <n v="0.7"/>
    <n v="0.66666666666666663"/>
    <n v="0.51100000000000001"/>
    <n v="0.4375"/>
    <n v="0.19800000000000001"/>
    <n v="20.333333333333332"/>
    <n v="0.159"/>
    <n v="0.25"/>
  </r>
  <r>
    <x v="2"/>
    <d v="2017-08-01T00:00:00"/>
    <x v="19"/>
    <x v="19"/>
    <x v="2"/>
    <x v="0"/>
    <n v="32"/>
    <n v="25999"/>
    <n v="6"/>
    <n v="28"/>
    <n v="22"/>
    <n v="15"/>
    <n v="2"/>
    <n v="2065"/>
    <n v="717"/>
    <n v="812.46875"/>
    <n v="775"/>
    <n v="7.4999999999999997E-2"/>
    <n v="6.25"/>
    <n v="83.333333333333343"/>
    <n v="0"/>
    <n v="0.875"/>
    <n v="0.7857142857142857"/>
    <n v="0.68181818181818177"/>
    <n v="0.51100000000000001"/>
    <n v="0.46875"/>
    <n v="0.19800000000000001"/>
    <n v="21.318181818181817"/>
    <n v="0.159"/>
    <n v="0.1875"/>
  </r>
  <r>
    <x v="2"/>
    <d v="2017-08-01T00:00:00"/>
    <x v="20"/>
    <x v="20"/>
    <x v="2"/>
    <x v="0"/>
    <n v="35"/>
    <n v="24415"/>
    <n v="5"/>
    <n v="35"/>
    <n v="27"/>
    <n v="17"/>
    <n v="2"/>
    <n v="1978"/>
    <n v="621"/>
    <n v="697.57142857142856"/>
    <n v="775"/>
    <n v="7.4999999999999997E-2"/>
    <n v="5.7142857142857144"/>
    <n v="76.19047619047619"/>
    <n v="0"/>
    <n v="1"/>
    <n v="0.77142857142857146"/>
    <n v="0.62962962962962965"/>
    <n v="0.51100000000000001"/>
    <n v="0.48571428571428571"/>
    <n v="0.19800000000000001"/>
    <n v="26.37037037037037"/>
    <n v="0.159"/>
    <n v="0.14285714285714285"/>
  </r>
  <r>
    <x v="2"/>
    <d v="2017-08-01T00:00:00"/>
    <x v="21"/>
    <x v="21"/>
    <x v="2"/>
    <x v="0"/>
    <n v="30"/>
    <n v="24463"/>
    <n v="6"/>
    <n v="27"/>
    <n v="23"/>
    <n v="15"/>
    <n v="2"/>
    <n v="1999"/>
    <n v="626"/>
    <n v="815.43333333333328"/>
    <n v="775"/>
    <n v="7.4999999999999997E-2"/>
    <n v="6.666666666666667"/>
    <n v="88.8888888888889"/>
    <n v="0"/>
    <n v="0.9"/>
    <n v="0.85185185185185186"/>
    <n v="0.65217391304347827"/>
    <n v="0.51100000000000001"/>
    <n v="0.5"/>
    <n v="0.19800000000000001"/>
    <n v="22.347826086956523"/>
    <n v="0.159"/>
    <n v="0.2"/>
  </r>
  <r>
    <x v="2"/>
    <d v="2017-08-01T00:00:00"/>
    <x v="22"/>
    <x v="22"/>
    <x v="2"/>
    <x v="0"/>
    <n v="30"/>
    <n v="25125"/>
    <n v="6"/>
    <n v="30"/>
    <n v="21"/>
    <n v="13"/>
    <n v="2"/>
    <n v="1969"/>
    <n v="727"/>
    <n v="837.5"/>
    <n v="775"/>
    <n v="7.4999999999999997E-2"/>
    <n v="6.666666666666667"/>
    <n v="88.8888888888889"/>
    <n v="0"/>
    <n v="1"/>
    <n v="0.7"/>
    <n v="0.61904761904761907"/>
    <n v="0.51100000000000001"/>
    <n v="0.43333333333333335"/>
    <n v="0.19800000000000001"/>
    <n v="20.38095238095238"/>
    <n v="0.159"/>
    <n v="0.2"/>
  </r>
  <r>
    <x v="2"/>
    <d v="2017-08-01T00:00:00"/>
    <x v="24"/>
    <x v="24"/>
    <x v="2"/>
    <x v="0"/>
    <n v="33"/>
    <n v="24523"/>
    <n v="8"/>
    <n v="31"/>
    <n v="24"/>
    <n v="19"/>
    <n v="2"/>
    <n v="1090"/>
    <n v="697"/>
    <n v="743.12121212121212"/>
    <n v="775"/>
    <n v="7.4999999999999997E-2"/>
    <n v="6.0606060606060606"/>
    <n v="80.808080808080817"/>
    <n v="0"/>
    <n v="0.93939393939393945"/>
    <n v="0.77419354838709675"/>
    <n v="0.79166666666666663"/>
    <n v="0.51100000000000001"/>
    <n v="0.5757575757575758"/>
    <n v="0.19800000000000001"/>
    <n v="23.208333333333332"/>
    <n v="0.159"/>
    <n v="0.24242424242424243"/>
  </r>
  <r>
    <x v="2"/>
    <d v="2017-08-01T00:00:00"/>
    <x v="8"/>
    <x v="8"/>
    <x v="1"/>
    <x v="0"/>
    <n v="30"/>
    <n v="25530"/>
    <n v="9"/>
    <n v="26"/>
    <n v="16"/>
    <n v="9"/>
    <n v="4"/>
    <n v="1764"/>
    <n v="663"/>
    <n v="851"/>
    <n v="775"/>
    <n v="7.4999999999999997E-2"/>
    <n v="13.333333333333334"/>
    <n v="177.7777777777778"/>
    <n v="250"/>
    <n v="0.8666666666666667"/>
    <n v="0.61538461538461542"/>
    <n v="0.5625"/>
    <n v="0.51100000000000001"/>
    <n v="0.3"/>
    <n v="0.19800000000000001"/>
    <n v="15.4375"/>
    <n v="0.159"/>
    <n v="0.3"/>
  </r>
  <r>
    <x v="2"/>
    <d v="2017-08-01T00:00:00"/>
    <x v="9"/>
    <x v="9"/>
    <x v="1"/>
    <x v="0"/>
    <n v="31"/>
    <n v="25885"/>
    <n v="7"/>
    <n v="26"/>
    <n v="16"/>
    <n v="9"/>
    <n v="4"/>
    <n v="1918"/>
    <n v="660"/>
    <n v="835"/>
    <n v="775"/>
    <n v="7.4999999999999997E-2"/>
    <n v="12.903225806451612"/>
    <n v="172.04301075268816"/>
    <n v="250"/>
    <n v="0.83870967741935487"/>
    <n v="0.61538461538461542"/>
    <n v="0.5625"/>
    <n v="0.51100000000000001"/>
    <n v="0.29032258064516131"/>
    <n v="0.19800000000000001"/>
    <n v="15.4375"/>
    <n v="0.159"/>
    <n v="0.22580645161290322"/>
  </r>
  <r>
    <x v="2"/>
    <d v="2017-08-01T00:00:00"/>
    <x v="10"/>
    <x v="10"/>
    <x v="1"/>
    <x v="0"/>
    <n v="33"/>
    <n v="24060"/>
    <n v="9"/>
    <n v="29"/>
    <n v="20"/>
    <n v="13"/>
    <n v="4"/>
    <n v="1913"/>
    <n v="666"/>
    <n v="729.09090909090912"/>
    <n v="775"/>
    <n v="7.4999999999999997E-2"/>
    <n v="12.121212121212121"/>
    <n v="161.61616161616163"/>
    <n v="250"/>
    <n v="0.87878787878787878"/>
    <n v="0.68965517241379315"/>
    <n v="0.65"/>
    <n v="0.51100000000000001"/>
    <n v="0.39393939393939392"/>
    <n v="0.19800000000000001"/>
    <n v="19.350000000000001"/>
    <n v="0.159"/>
    <n v="0.27272727272727271"/>
  </r>
  <r>
    <x v="2"/>
    <d v="2017-08-01T00:00:00"/>
    <x v="11"/>
    <x v="11"/>
    <x v="1"/>
    <x v="0"/>
    <n v="30"/>
    <n v="25656"/>
    <n v="7"/>
    <n v="26"/>
    <n v="19"/>
    <n v="11"/>
    <n v="3"/>
    <n v="1894"/>
    <n v="640"/>
    <n v="855.2"/>
    <n v="775"/>
    <n v="7.4999999999999997E-2"/>
    <n v="10"/>
    <n v="133.33333333333334"/>
    <n v="250"/>
    <n v="0.8666666666666667"/>
    <n v="0.73076923076923073"/>
    <n v="0.57894736842105265"/>
    <n v="0.51100000000000001"/>
    <n v="0.36666666666666664"/>
    <n v="0.19800000000000001"/>
    <n v="18.421052631578949"/>
    <n v="0.159"/>
    <n v="0.23333333333333334"/>
  </r>
  <r>
    <x v="2"/>
    <d v="2017-08-01T00:00:00"/>
    <x v="12"/>
    <x v="12"/>
    <x v="1"/>
    <x v="0"/>
    <n v="30"/>
    <n v="24448"/>
    <n v="9"/>
    <n v="27"/>
    <n v="20"/>
    <n v="10"/>
    <n v="4"/>
    <n v="1992"/>
    <n v="665"/>
    <n v="814.93333333333328"/>
    <n v="775"/>
    <n v="7.4999999999999997E-2"/>
    <n v="13.333333333333334"/>
    <n v="177.7777777777778"/>
    <n v="250"/>
    <n v="0.9"/>
    <n v="0.7407407407407407"/>
    <n v="0.5"/>
    <n v="0.51100000000000001"/>
    <n v="0.33333333333333331"/>
    <n v="0.19800000000000001"/>
    <n v="19.5"/>
    <n v="0.159"/>
    <n v="0.3"/>
  </r>
  <r>
    <x v="2"/>
    <d v="2017-08-01T00:00:00"/>
    <x v="13"/>
    <x v="13"/>
    <x v="1"/>
    <x v="0"/>
    <n v="31"/>
    <n v="24963"/>
    <n v="8"/>
    <n v="29"/>
    <n v="17"/>
    <n v="12"/>
    <n v="4"/>
    <n v="1939"/>
    <n v="666"/>
    <n v="805.25806451612902"/>
    <n v="775"/>
    <n v="7.4999999999999997E-2"/>
    <n v="12.903225806451612"/>
    <n v="172.04301075268816"/>
    <n v="250"/>
    <n v="0.93548387096774188"/>
    <n v="0.58620689655172409"/>
    <n v="0.70588235294117652"/>
    <n v="0.51100000000000001"/>
    <n v="0.38709677419354838"/>
    <n v="0.19800000000000001"/>
    <n v="16.294117647058822"/>
    <n v="0.159"/>
    <n v="0.25806451612903225"/>
  </r>
  <r>
    <x v="2"/>
    <d v="2017-08-01T00:00:00"/>
    <x v="14"/>
    <x v="14"/>
    <x v="1"/>
    <x v="0"/>
    <n v="28"/>
    <n v="25777"/>
    <n v="6"/>
    <n v="26"/>
    <n v="19"/>
    <n v="11"/>
    <n v="3"/>
    <n v="2000"/>
    <n v="665"/>
    <n v="920.60714285714289"/>
    <n v="775"/>
    <n v="7.4999999999999997E-2"/>
    <n v="10.714285714285714"/>
    <n v="142.85714285714286"/>
    <n v="250"/>
    <n v="0.9285714285714286"/>
    <n v="0.73076923076923073"/>
    <n v="0.57894736842105265"/>
    <n v="0.51100000000000001"/>
    <n v="0.39285714285714285"/>
    <n v="0.19800000000000001"/>
    <n v="18.421052631578949"/>
    <n v="0.159"/>
    <n v="0.21428571428571427"/>
  </r>
  <r>
    <x v="2"/>
    <d v="2017-08-01T00:00:00"/>
    <x v="15"/>
    <x v="15"/>
    <x v="1"/>
    <x v="0"/>
    <n v="28"/>
    <n v="25733"/>
    <n v="6"/>
    <n v="25"/>
    <n v="16"/>
    <n v="9"/>
    <n v="3"/>
    <n v="1858"/>
    <n v="697"/>
    <n v="919.03571428571433"/>
    <n v="775"/>
    <n v="7.4999999999999997E-2"/>
    <n v="10.714285714285714"/>
    <n v="142.85714285714286"/>
    <n v="250"/>
    <n v="0.8928571428571429"/>
    <n v="0.64"/>
    <n v="0.5625"/>
    <n v="0.51100000000000001"/>
    <n v="0.32142857142857145"/>
    <n v="0.19800000000000001"/>
    <n v="15.4375"/>
    <n v="0.159"/>
    <n v="0.21428571428571427"/>
  </r>
  <r>
    <x v="2"/>
    <d v="2017-08-01T00:00:00"/>
    <x v="25"/>
    <x v="23"/>
    <x v="1"/>
    <x v="0"/>
    <n v="33"/>
    <n v="25256"/>
    <n v="8"/>
    <n v="30"/>
    <n v="21"/>
    <n v="15"/>
    <n v="4"/>
    <n v="1507"/>
    <n v="455"/>
    <n v="765.33333333333337"/>
    <n v="775"/>
    <n v="7.4999999999999997E-2"/>
    <n v="12.121212121212121"/>
    <n v="161.61616161616163"/>
    <n v="250"/>
    <n v="0.90909090909090906"/>
    <n v="0.7"/>
    <n v="0.7142857142857143"/>
    <n v="0.51100000000000001"/>
    <n v="0.45454545454545453"/>
    <n v="0.19800000000000001"/>
    <n v="20.285714285714285"/>
    <n v="0.159"/>
    <n v="0.24242424242424243"/>
  </r>
  <r>
    <x v="2"/>
    <d v="2017-08-02T00:00:00"/>
    <x v="16"/>
    <x v="16"/>
    <x v="2"/>
    <x v="0"/>
    <n v="31"/>
    <n v="24478"/>
    <n v="7"/>
    <n v="29"/>
    <n v="21"/>
    <n v="17"/>
    <n v="2"/>
    <n v="2093"/>
    <n v="730"/>
    <n v="789.61290322580646"/>
    <n v="775"/>
    <n v="7.4999999999999997E-2"/>
    <n v="6.4516129032258061"/>
    <n v="86.021505376344081"/>
    <n v="0"/>
    <n v="0.93548387096774188"/>
    <n v="0.72413793103448276"/>
    <n v="0.80952380952380953"/>
    <n v="0.51100000000000001"/>
    <n v="0.54838709677419351"/>
    <n v="0.19800000000000001"/>
    <n v="20.19047619047619"/>
    <n v="0.159"/>
    <n v="0.22580645161290322"/>
  </r>
  <r>
    <x v="2"/>
    <d v="2017-08-02T00:00:00"/>
    <x v="17"/>
    <x v="17"/>
    <x v="2"/>
    <x v="0"/>
    <n v="33"/>
    <n v="24823"/>
    <n v="7"/>
    <n v="31"/>
    <n v="23"/>
    <n v="16"/>
    <n v="2"/>
    <n v="2135"/>
    <n v="730"/>
    <n v="752.21212121212125"/>
    <n v="775"/>
    <n v="7.4999999999999997E-2"/>
    <n v="6.0606060606060606"/>
    <n v="80.808080808080817"/>
    <n v="0"/>
    <n v="0.93939393939393945"/>
    <n v="0.74193548387096775"/>
    <n v="0.69565217391304346"/>
    <n v="0.51100000000000001"/>
    <n v="0.48484848484848486"/>
    <n v="0.19800000000000001"/>
    <n v="22.304347826086957"/>
    <n v="0.159"/>
    <n v="0.21212121212121213"/>
  </r>
  <r>
    <x v="2"/>
    <d v="2017-08-02T00:00:00"/>
    <x v="18"/>
    <x v="18"/>
    <x v="2"/>
    <x v="0"/>
    <n v="35"/>
    <n v="25609"/>
    <n v="6"/>
    <n v="33"/>
    <n v="23"/>
    <n v="15"/>
    <n v="2"/>
    <n v="2135"/>
    <n v="723"/>
    <n v="731.68571428571431"/>
    <n v="775"/>
    <n v="7.4999999999999997E-2"/>
    <n v="5.7142857142857144"/>
    <n v="76.19047619047619"/>
    <n v="0"/>
    <n v="0.94285714285714284"/>
    <n v="0.69696969696969702"/>
    <n v="0.65217391304347827"/>
    <n v="0.51100000000000001"/>
    <n v="0.42857142857142855"/>
    <n v="0.19800000000000001"/>
    <n v="22.347826086956523"/>
    <n v="0.159"/>
    <n v="0.17142857142857143"/>
  </r>
  <r>
    <x v="2"/>
    <d v="2017-08-02T00:00:00"/>
    <x v="19"/>
    <x v="19"/>
    <x v="2"/>
    <x v="0"/>
    <n v="33"/>
    <n v="24077"/>
    <n v="5"/>
    <n v="30"/>
    <n v="21"/>
    <n v="15"/>
    <n v="2"/>
    <n v="2065"/>
    <n v="717"/>
    <n v="729.60606060606062"/>
    <n v="775"/>
    <n v="7.4999999999999997E-2"/>
    <n v="6.0606060606060606"/>
    <n v="80.808080808080817"/>
    <n v="0"/>
    <n v="0.90909090909090906"/>
    <n v="0.7"/>
    <n v="0.7142857142857143"/>
    <n v="0.51100000000000001"/>
    <n v="0.45454545454545453"/>
    <n v="0.19800000000000001"/>
    <n v="20.285714285714285"/>
    <n v="0.159"/>
    <n v="0.15151515151515152"/>
  </r>
  <r>
    <x v="2"/>
    <d v="2017-08-02T00:00:00"/>
    <x v="20"/>
    <x v="20"/>
    <x v="2"/>
    <x v="0"/>
    <n v="31"/>
    <n v="25615"/>
    <n v="7"/>
    <n v="28"/>
    <n v="19"/>
    <n v="12"/>
    <n v="2"/>
    <n v="1978"/>
    <n v="621"/>
    <n v="826.29032258064512"/>
    <n v="775"/>
    <n v="7.4999999999999997E-2"/>
    <n v="6.4516129032258061"/>
    <n v="86.021505376344081"/>
    <n v="0"/>
    <n v="0.90322580645161288"/>
    <n v="0.6785714285714286"/>
    <n v="0.63157894736842102"/>
    <n v="0.51100000000000001"/>
    <n v="0.38709677419354838"/>
    <n v="0.19800000000000001"/>
    <n v="18.368421052631579"/>
    <n v="0.159"/>
    <n v="0.22580645161290322"/>
  </r>
  <r>
    <x v="2"/>
    <d v="2017-08-02T00:00:00"/>
    <x v="21"/>
    <x v="21"/>
    <x v="2"/>
    <x v="0"/>
    <n v="32"/>
    <n v="26000"/>
    <n v="6"/>
    <n v="29"/>
    <n v="19"/>
    <n v="12"/>
    <n v="2"/>
    <n v="1999"/>
    <n v="626"/>
    <n v="812.5"/>
    <n v="775"/>
    <n v="7.4999999999999997E-2"/>
    <n v="6.25"/>
    <n v="83.333333333333343"/>
    <n v="0"/>
    <n v="0.90625"/>
    <n v="0.65517241379310343"/>
    <n v="0.63157894736842102"/>
    <n v="0.51100000000000001"/>
    <n v="0.375"/>
    <n v="0.19800000000000001"/>
    <n v="18.368421052631579"/>
    <n v="0.159"/>
    <n v="0.1875"/>
  </r>
  <r>
    <x v="2"/>
    <d v="2017-08-02T00:00:00"/>
    <x v="22"/>
    <x v="22"/>
    <x v="2"/>
    <x v="0"/>
    <n v="32"/>
    <n v="24811"/>
    <n v="5"/>
    <n v="29"/>
    <n v="19"/>
    <n v="15"/>
    <n v="2"/>
    <n v="1969"/>
    <n v="727"/>
    <n v="775.34375"/>
    <n v="775"/>
    <n v="7.4999999999999997E-2"/>
    <n v="6.25"/>
    <n v="83.333333333333343"/>
    <n v="0"/>
    <n v="0.90625"/>
    <n v="0.65517241379310343"/>
    <n v="0.78947368421052633"/>
    <n v="0.51100000000000001"/>
    <n v="0.46875"/>
    <n v="0.19800000000000001"/>
    <n v="18.210526315789473"/>
    <n v="0.159"/>
    <n v="0.15625"/>
  </r>
  <r>
    <x v="2"/>
    <d v="2017-08-02T00:00:00"/>
    <x v="24"/>
    <x v="24"/>
    <x v="2"/>
    <x v="0"/>
    <n v="36"/>
    <n v="25013"/>
    <n v="6"/>
    <n v="33"/>
    <n v="21"/>
    <n v="13"/>
    <n v="2"/>
    <n v="1090"/>
    <n v="697"/>
    <n v="694.80555555555554"/>
    <n v="775"/>
    <n v="7.4999999999999997E-2"/>
    <n v="5.5555555555555554"/>
    <n v="74.074074074074076"/>
    <n v="0"/>
    <n v="0.91666666666666663"/>
    <n v="0.63636363636363635"/>
    <n v="0.61904761904761907"/>
    <n v="0.51100000000000001"/>
    <n v="0.3611111111111111"/>
    <n v="0.19800000000000001"/>
    <n v="20.38095238095238"/>
    <n v="0.159"/>
    <n v="0.16666666666666666"/>
  </r>
  <r>
    <x v="2"/>
    <d v="2017-08-02T00:00:00"/>
    <x v="8"/>
    <x v="8"/>
    <x v="1"/>
    <x v="0"/>
    <n v="30"/>
    <n v="24308"/>
    <n v="8"/>
    <n v="26"/>
    <n v="21"/>
    <n v="11"/>
    <n v="4"/>
    <n v="1764"/>
    <n v="663"/>
    <n v="810.26666666666665"/>
    <n v="775"/>
    <n v="7.4999999999999997E-2"/>
    <n v="13.333333333333334"/>
    <n v="177.7777777777778"/>
    <n v="250"/>
    <n v="0.8666666666666667"/>
    <n v="0.80769230769230771"/>
    <n v="0.52380952380952384"/>
    <n v="0.51100000000000001"/>
    <n v="0.36666666666666664"/>
    <n v="0.19800000000000001"/>
    <n v="20.476190476190474"/>
    <n v="0.159"/>
    <n v="0.26666666666666666"/>
  </r>
  <r>
    <x v="2"/>
    <d v="2017-08-02T00:00:00"/>
    <x v="9"/>
    <x v="9"/>
    <x v="1"/>
    <x v="0"/>
    <n v="33"/>
    <n v="25244"/>
    <n v="7"/>
    <n v="28"/>
    <n v="17"/>
    <n v="11"/>
    <n v="3"/>
    <n v="1918"/>
    <n v="660"/>
    <n v="764.969696969697"/>
    <n v="775"/>
    <n v="7.4999999999999997E-2"/>
    <n v="9.0909090909090917"/>
    <n v="121.21212121212123"/>
    <n v="250"/>
    <n v="0.84848484848484851"/>
    <n v="0.6071428571428571"/>
    <n v="0.6470588235294118"/>
    <n v="0.51100000000000001"/>
    <n v="0.33333333333333331"/>
    <n v="0.19800000000000001"/>
    <n v="16.352941176470587"/>
    <n v="0.159"/>
    <n v="0.21212121212121213"/>
  </r>
  <r>
    <x v="2"/>
    <d v="2017-08-02T00:00:00"/>
    <x v="10"/>
    <x v="10"/>
    <x v="1"/>
    <x v="0"/>
    <n v="32"/>
    <n v="24857"/>
    <n v="8"/>
    <n v="29"/>
    <n v="22"/>
    <n v="15"/>
    <n v="4"/>
    <n v="1913"/>
    <n v="666"/>
    <n v="776.78125"/>
    <n v="775"/>
    <n v="7.4999999999999997E-2"/>
    <n v="12.5"/>
    <n v="166.66666666666669"/>
    <n v="250"/>
    <n v="0.90625"/>
    <n v="0.75862068965517238"/>
    <n v="0.68181818181818177"/>
    <n v="0.51100000000000001"/>
    <n v="0.46875"/>
    <n v="0.19800000000000001"/>
    <n v="21.318181818181817"/>
    <n v="0.159"/>
    <n v="0.25"/>
  </r>
  <r>
    <x v="2"/>
    <d v="2017-08-02T00:00:00"/>
    <x v="11"/>
    <x v="11"/>
    <x v="1"/>
    <x v="0"/>
    <n v="31"/>
    <n v="25726"/>
    <n v="8"/>
    <n v="27"/>
    <n v="21"/>
    <n v="14"/>
    <n v="4"/>
    <n v="1894"/>
    <n v="640"/>
    <n v="829.87096774193549"/>
    <n v="775"/>
    <n v="7.4999999999999997E-2"/>
    <n v="12.903225806451612"/>
    <n v="172.04301075268816"/>
    <n v="250"/>
    <n v="0.87096774193548387"/>
    <n v="0.77777777777777779"/>
    <n v="0.66666666666666663"/>
    <n v="0.51100000000000001"/>
    <n v="0.45161290322580644"/>
    <n v="0.19800000000000001"/>
    <n v="20.333333333333332"/>
    <n v="0.159"/>
    <n v="0.25806451612903225"/>
  </r>
  <r>
    <x v="2"/>
    <d v="2017-08-02T00:00:00"/>
    <x v="12"/>
    <x v="12"/>
    <x v="1"/>
    <x v="0"/>
    <n v="32"/>
    <n v="24126"/>
    <n v="7"/>
    <n v="28"/>
    <n v="22"/>
    <n v="16"/>
    <n v="4"/>
    <n v="1992"/>
    <n v="665"/>
    <n v="753.9375"/>
    <n v="775"/>
    <n v="7.4999999999999997E-2"/>
    <n v="12.5"/>
    <n v="166.66666666666669"/>
    <n v="250"/>
    <n v="0.875"/>
    <n v="0.7857142857142857"/>
    <n v="0.72727272727272729"/>
    <n v="0.51100000000000001"/>
    <n v="0.5"/>
    <n v="0.19800000000000001"/>
    <n v="21.272727272727273"/>
    <n v="0.159"/>
    <n v="0.21875"/>
  </r>
  <r>
    <x v="2"/>
    <d v="2017-08-02T00:00:00"/>
    <x v="13"/>
    <x v="13"/>
    <x v="1"/>
    <x v="0"/>
    <n v="29"/>
    <n v="24455"/>
    <n v="6"/>
    <n v="27"/>
    <n v="16"/>
    <n v="12"/>
    <n v="3"/>
    <n v="1939"/>
    <n v="666"/>
    <n v="843.27586206896547"/>
    <n v="775"/>
    <n v="7.4999999999999997E-2"/>
    <n v="10.344827586206897"/>
    <n v="137.93103448275863"/>
    <n v="250"/>
    <n v="0.93103448275862066"/>
    <n v="0.59259259259259256"/>
    <n v="0.75"/>
    <n v="0.51100000000000001"/>
    <n v="0.41379310344827586"/>
    <n v="0.19800000000000001"/>
    <n v="15.25"/>
    <n v="0.159"/>
    <n v="0.20689655172413793"/>
  </r>
  <r>
    <x v="2"/>
    <d v="2017-08-02T00:00:00"/>
    <x v="14"/>
    <x v="14"/>
    <x v="1"/>
    <x v="0"/>
    <n v="33"/>
    <n v="25730"/>
    <n v="10"/>
    <n v="29"/>
    <n v="20"/>
    <n v="13"/>
    <n v="3"/>
    <n v="2000"/>
    <n v="665"/>
    <n v="779.69696969696975"/>
    <n v="775"/>
    <n v="7.4999999999999997E-2"/>
    <n v="9.0909090909090917"/>
    <n v="121.21212121212123"/>
    <n v="250"/>
    <n v="0.87878787878787878"/>
    <n v="0.68965517241379315"/>
    <n v="0.65"/>
    <n v="0.51100000000000001"/>
    <n v="0.39393939393939392"/>
    <n v="0.19800000000000001"/>
    <n v="19.350000000000001"/>
    <n v="0.159"/>
    <n v="0.30303030303030304"/>
  </r>
  <r>
    <x v="2"/>
    <d v="2017-08-02T00:00:00"/>
    <x v="15"/>
    <x v="15"/>
    <x v="1"/>
    <x v="0"/>
    <n v="30"/>
    <n v="24605"/>
    <n v="7"/>
    <n v="27"/>
    <n v="16"/>
    <n v="9"/>
    <n v="3"/>
    <n v="1858"/>
    <n v="697"/>
    <n v="820.16666666666663"/>
    <n v="775"/>
    <n v="7.4999999999999997E-2"/>
    <n v="10"/>
    <n v="133.33333333333334"/>
    <n v="250"/>
    <n v="0.9"/>
    <n v="0.59259259259259256"/>
    <n v="0.5625"/>
    <n v="0.51100000000000001"/>
    <n v="0.3"/>
    <n v="0.19800000000000001"/>
    <n v="15.4375"/>
    <n v="0.159"/>
    <n v="0.23333333333333334"/>
  </r>
  <r>
    <x v="2"/>
    <d v="2017-08-03T00:00:00"/>
    <x v="0"/>
    <x v="0"/>
    <x v="0"/>
    <x v="0"/>
    <n v="32"/>
    <n v="25850"/>
    <n v="4"/>
    <n v="29"/>
    <n v="21"/>
    <n v="17"/>
    <n v="1"/>
    <n v="2149"/>
    <n v="751"/>
    <n v="807.8125"/>
    <n v="775"/>
    <n v="7.4999999999999997E-2"/>
    <n v="3.125"/>
    <n v="41.666666666666671"/>
    <n v="0"/>
    <n v="0.90625"/>
    <n v="0.72413793103448276"/>
    <n v="0.80952380952380953"/>
    <n v="0.51100000000000001"/>
    <n v="0.53125"/>
    <n v="0.19800000000000001"/>
    <n v="20.19047619047619"/>
    <n v="0.159"/>
    <n v="0.125"/>
  </r>
  <r>
    <x v="2"/>
    <d v="2017-08-03T00:00:00"/>
    <x v="1"/>
    <x v="1"/>
    <x v="0"/>
    <x v="0"/>
    <n v="33"/>
    <n v="25588"/>
    <n v="6"/>
    <n v="30"/>
    <n v="22"/>
    <n v="16"/>
    <n v="1"/>
    <n v="2347"/>
    <n v="803"/>
    <n v="775.39393939393938"/>
    <n v="775"/>
    <n v="7.4999999999999997E-2"/>
    <n v="3.0303030303030303"/>
    <n v="40.404040404040408"/>
    <n v="0"/>
    <n v="0.90909090909090906"/>
    <n v="0.73333333333333328"/>
    <n v="0.72727272727272729"/>
    <n v="0.51100000000000001"/>
    <n v="0.48484848484848486"/>
    <n v="0.19800000000000001"/>
    <n v="21.272727272727273"/>
    <n v="0.159"/>
    <n v="0.18181818181818182"/>
  </r>
  <r>
    <x v="2"/>
    <d v="2017-08-03T00:00:00"/>
    <x v="2"/>
    <x v="2"/>
    <x v="0"/>
    <x v="0"/>
    <n v="36"/>
    <n v="24646"/>
    <n v="6"/>
    <n v="33"/>
    <n v="27"/>
    <n v="20"/>
    <n v="1"/>
    <n v="2319"/>
    <n v="800"/>
    <n v="684.61111111111109"/>
    <n v="775"/>
    <n v="7.4999999999999997E-2"/>
    <n v="2.7777777777777777"/>
    <n v="37.037037037037038"/>
    <n v="0"/>
    <n v="0.91666666666666663"/>
    <n v="0.81818181818181823"/>
    <n v="0.7407407407407407"/>
    <n v="0.51100000000000001"/>
    <n v="0.55555555555555558"/>
    <n v="0.19800000000000001"/>
    <n v="26.25925925925926"/>
    <n v="0.159"/>
    <n v="0.16666666666666666"/>
  </r>
  <r>
    <x v="2"/>
    <d v="2017-08-03T00:00:00"/>
    <x v="3"/>
    <x v="3"/>
    <x v="0"/>
    <x v="0"/>
    <n v="38"/>
    <n v="25253"/>
    <n v="5"/>
    <n v="37"/>
    <n v="30"/>
    <n v="23"/>
    <n v="2"/>
    <n v="2282"/>
    <n v="790"/>
    <n v="664.5526315789474"/>
    <n v="775"/>
    <n v="7.4999999999999997E-2"/>
    <n v="5.2631578947368416"/>
    <n v="70.175438596491219"/>
    <n v="0"/>
    <n v="0.97368421052631582"/>
    <n v="0.81081081081081086"/>
    <n v="0.76666666666666672"/>
    <n v="0.51100000000000001"/>
    <n v="0.60526315789473684"/>
    <n v="0.19800000000000001"/>
    <n v="29.233333333333334"/>
    <n v="0.159"/>
    <n v="0.13157894736842105"/>
  </r>
  <r>
    <x v="2"/>
    <d v="2017-08-03T00:00:00"/>
    <x v="4"/>
    <x v="4"/>
    <x v="0"/>
    <x v="0"/>
    <n v="33"/>
    <n v="24229"/>
    <n v="5"/>
    <n v="33"/>
    <n v="28"/>
    <n v="25"/>
    <n v="1"/>
    <n v="2288"/>
    <n v="715"/>
    <n v="734.21212121212125"/>
    <n v="775"/>
    <n v="7.4999999999999997E-2"/>
    <n v="3.0303030303030303"/>
    <n v="40.404040404040408"/>
    <n v="0"/>
    <n v="1"/>
    <n v="0.84848484848484851"/>
    <n v="0.8928571428571429"/>
    <n v="0.51100000000000001"/>
    <n v="0.75757575757575757"/>
    <n v="0.19800000000000001"/>
    <n v="27.107142857142858"/>
    <n v="0.159"/>
    <n v="0.15151515151515152"/>
  </r>
  <r>
    <x v="2"/>
    <d v="2017-08-03T00:00:00"/>
    <x v="5"/>
    <x v="5"/>
    <x v="0"/>
    <x v="0"/>
    <n v="32"/>
    <n v="24498"/>
    <n v="4"/>
    <n v="32"/>
    <n v="28"/>
    <n v="21"/>
    <n v="1"/>
    <n v="2312"/>
    <n v="796"/>
    <n v="765.5625"/>
    <n v="775"/>
    <n v="7.4999999999999997E-2"/>
    <n v="3.125"/>
    <n v="41.666666666666671"/>
    <n v="0"/>
    <n v="1"/>
    <n v="0.875"/>
    <n v="0.75"/>
    <n v="0.51100000000000001"/>
    <n v="0.65625"/>
    <n v="0.19800000000000001"/>
    <n v="27.25"/>
    <n v="0.159"/>
    <n v="0.125"/>
  </r>
  <r>
    <x v="2"/>
    <d v="2017-08-03T00:00:00"/>
    <x v="6"/>
    <x v="6"/>
    <x v="0"/>
    <x v="0"/>
    <n v="32"/>
    <n v="25829"/>
    <n v="4"/>
    <n v="30"/>
    <n v="23"/>
    <n v="21"/>
    <n v="1"/>
    <n v="2402"/>
    <n v="793"/>
    <n v="807.15625"/>
    <n v="775"/>
    <n v="7.4999999999999997E-2"/>
    <n v="3.125"/>
    <n v="41.666666666666671"/>
    <n v="0"/>
    <n v="0.9375"/>
    <n v="0.76666666666666672"/>
    <n v="0.91304347826086951"/>
    <n v="0.51100000000000001"/>
    <n v="0.65625"/>
    <n v="0.19800000000000001"/>
    <n v="22.086956521739129"/>
    <n v="0.159"/>
    <n v="0.125"/>
  </r>
  <r>
    <x v="2"/>
    <d v="2017-08-03T00:00:00"/>
    <x v="7"/>
    <x v="7"/>
    <x v="0"/>
    <x v="0"/>
    <n v="34"/>
    <n v="24650"/>
    <n v="3"/>
    <n v="34"/>
    <n v="24"/>
    <n v="18"/>
    <n v="1"/>
    <n v="2134"/>
    <n v="777"/>
    <n v="725"/>
    <n v="775"/>
    <n v="7.4999999999999997E-2"/>
    <n v="2.9411764705882351"/>
    <n v="39.2156862745098"/>
    <n v="0"/>
    <n v="1"/>
    <n v="0.70588235294117652"/>
    <n v="0.75"/>
    <n v="0.51100000000000001"/>
    <n v="0.52941176470588236"/>
    <n v="0.19800000000000001"/>
    <n v="23.25"/>
    <n v="0.159"/>
    <n v="8.8235294117647065E-2"/>
  </r>
  <r>
    <x v="2"/>
    <d v="2017-08-03T00:00:00"/>
    <x v="8"/>
    <x v="8"/>
    <x v="1"/>
    <x v="0"/>
    <n v="33"/>
    <n v="25292"/>
    <n v="9"/>
    <n v="29"/>
    <n v="21"/>
    <n v="14"/>
    <n v="4"/>
    <n v="1764"/>
    <n v="663"/>
    <n v="766.42424242424238"/>
    <n v="775"/>
    <n v="7.4999999999999997E-2"/>
    <n v="12.121212121212121"/>
    <n v="161.61616161616163"/>
    <n v="250"/>
    <n v="0.87878787878787878"/>
    <n v="0.72413793103448276"/>
    <n v="0.66666666666666663"/>
    <n v="0.51100000000000001"/>
    <n v="0.42424242424242425"/>
    <n v="0.19800000000000001"/>
    <n v="20.333333333333332"/>
    <n v="0.159"/>
    <n v="0.27272727272727271"/>
  </r>
  <r>
    <x v="2"/>
    <d v="2017-08-03T00:00:00"/>
    <x v="9"/>
    <x v="9"/>
    <x v="1"/>
    <x v="0"/>
    <n v="33"/>
    <n v="25040"/>
    <n v="8"/>
    <n v="31"/>
    <n v="20"/>
    <n v="12"/>
    <n v="3"/>
    <n v="1918"/>
    <n v="660"/>
    <n v="758.78787878787875"/>
    <n v="775"/>
    <n v="7.4999999999999997E-2"/>
    <n v="9.0909090909090917"/>
    <n v="121.21212121212123"/>
    <n v="250"/>
    <n v="0.93939393939393945"/>
    <n v="0.64516129032258063"/>
    <n v="0.6"/>
    <n v="0.51100000000000001"/>
    <n v="0.36363636363636365"/>
    <n v="0.19800000000000001"/>
    <n v="19.399999999999999"/>
    <n v="0.159"/>
    <n v="0.24242424242424243"/>
  </r>
  <r>
    <x v="2"/>
    <d v="2017-08-03T00:00:00"/>
    <x v="10"/>
    <x v="10"/>
    <x v="1"/>
    <x v="0"/>
    <n v="29"/>
    <n v="25811"/>
    <n v="8"/>
    <n v="25"/>
    <n v="16"/>
    <n v="10"/>
    <n v="3"/>
    <n v="1913"/>
    <n v="666"/>
    <n v="890.0344827586207"/>
    <n v="775"/>
    <n v="7.4999999999999997E-2"/>
    <n v="10.344827586206897"/>
    <n v="137.93103448275863"/>
    <n v="250"/>
    <n v="0.86206896551724133"/>
    <n v="0.64"/>
    <n v="0.625"/>
    <n v="0.51100000000000001"/>
    <n v="0.34482758620689657"/>
    <n v="0.19800000000000001"/>
    <n v="15.375"/>
    <n v="0.159"/>
    <n v="0.27586206896551724"/>
  </r>
  <r>
    <x v="2"/>
    <d v="2017-08-03T00:00:00"/>
    <x v="11"/>
    <x v="11"/>
    <x v="1"/>
    <x v="0"/>
    <n v="32"/>
    <n v="25085"/>
    <n v="8"/>
    <n v="28"/>
    <n v="22"/>
    <n v="13"/>
    <n v="4"/>
    <n v="1894"/>
    <n v="640"/>
    <n v="783.90625"/>
    <n v="775"/>
    <n v="7.4999999999999997E-2"/>
    <n v="12.5"/>
    <n v="166.66666666666669"/>
    <n v="250"/>
    <n v="0.875"/>
    <n v="0.7857142857142857"/>
    <n v="0.59090909090909094"/>
    <n v="0.51100000000000001"/>
    <n v="0.40625"/>
    <n v="0.19800000000000001"/>
    <n v="21.40909090909091"/>
    <n v="0.159"/>
    <n v="0.25"/>
  </r>
  <r>
    <x v="2"/>
    <d v="2017-08-03T00:00:00"/>
    <x v="12"/>
    <x v="12"/>
    <x v="1"/>
    <x v="0"/>
    <n v="28"/>
    <n v="24918"/>
    <n v="6"/>
    <n v="26"/>
    <n v="19"/>
    <n v="14"/>
    <n v="3"/>
    <n v="1992"/>
    <n v="665"/>
    <n v="889.92857142857144"/>
    <n v="775"/>
    <n v="7.4999999999999997E-2"/>
    <n v="10.714285714285714"/>
    <n v="142.85714285714286"/>
    <n v="250"/>
    <n v="0.9285714285714286"/>
    <n v="0.73076923076923073"/>
    <n v="0.73684210526315785"/>
    <n v="0.51100000000000001"/>
    <n v="0.5"/>
    <n v="0.19800000000000001"/>
    <n v="18.263157894736842"/>
    <n v="0.159"/>
    <n v="0.21428571428571427"/>
  </r>
  <r>
    <x v="2"/>
    <d v="2017-08-03T00:00:00"/>
    <x v="13"/>
    <x v="13"/>
    <x v="1"/>
    <x v="0"/>
    <n v="32"/>
    <n v="25855"/>
    <n v="9"/>
    <n v="27"/>
    <n v="20"/>
    <n v="14"/>
    <n v="3"/>
    <n v="1939"/>
    <n v="666"/>
    <n v="807.96875"/>
    <n v="775"/>
    <n v="7.4999999999999997E-2"/>
    <n v="9.375"/>
    <n v="125"/>
    <n v="250"/>
    <n v="0.84375"/>
    <n v="0.7407407407407407"/>
    <n v="0.7"/>
    <n v="0.51100000000000001"/>
    <n v="0.4375"/>
    <n v="0.19800000000000001"/>
    <n v="19.3"/>
    <n v="0.159"/>
    <n v="0.28125"/>
  </r>
  <r>
    <x v="2"/>
    <d v="2017-08-03T00:00:00"/>
    <x v="14"/>
    <x v="14"/>
    <x v="1"/>
    <x v="0"/>
    <n v="29"/>
    <n v="24706"/>
    <n v="6"/>
    <n v="27"/>
    <n v="22"/>
    <n v="13"/>
    <n v="3"/>
    <n v="2000"/>
    <n v="665"/>
    <n v="851.93103448275861"/>
    <n v="775"/>
    <n v="7.4999999999999997E-2"/>
    <n v="10.344827586206897"/>
    <n v="137.93103448275863"/>
    <n v="250"/>
    <n v="0.93103448275862066"/>
    <n v="0.81481481481481477"/>
    <n v="0.59090909090909094"/>
    <n v="0.51100000000000001"/>
    <n v="0.44827586206896552"/>
    <n v="0.19800000000000001"/>
    <n v="21.40909090909091"/>
    <n v="0.159"/>
    <n v="0.20689655172413793"/>
  </r>
  <r>
    <x v="2"/>
    <d v="2017-08-03T00:00:00"/>
    <x v="15"/>
    <x v="15"/>
    <x v="1"/>
    <x v="0"/>
    <n v="32"/>
    <n v="25565"/>
    <n v="9"/>
    <n v="30"/>
    <n v="22"/>
    <n v="15"/>
    <n v="4"/>
    <n v="1858"/>
    <n v="697"/>
    <n v="798.90625"/>
    <n v="775"/>
    <n v="7.4999999999999997E-2"/>
    <n v="12.5"/>
    <n v="166.66666666666669"/>
    <n v="250"/>
    <n v="0.9375"/>
    <n v="0.73333333333333328"/>
    <n v="0.68181818181818177"/>
    <n v="0.51100000000000001"/>
    <n v="0.46875"/>
    <n v="0.19800000000000001"/>
    <n v="21.318181818181817"/>
    <n v="0.159"/>
    <n v="0.28125"/>
  </r>
  <r>
    <x v="2"/>
    <d v="2017-08-03T00:00:00"/>
    <x v="25"/>
    <x v="23"/>
    <x v="1"/>
    <x v="0"/>
    <n v="31"/>
    <n v="24709"/>
    <n v="6"/>
    <n v="28"/>
    <n v="20"/>
    <n v="13"/>
    <n v="4"/>
    <n v="1507"/>
    <n v="455"/>
    <n v="797.06451612903231"/>
    <n v="775"/>
    <n v="7.4999999999999997E-2"/>
    <n v="12.903225806451612"/>
    <n v="172.04301075268816"/>
    <n v="250"/>
    <n v="0.90322580645161288"/>
    <n v="0.7142857142857143"/>
    <n v="0.65"/>
    <n v="0.51100000000000001"/>
    <n v="0.41935483870967744"/>
    <n v="0.19800000000000001"/>
    <n v="19.350000000000001"/>
    <n v="0.159"/>
    <n v="0.19354838709677419"/>
  </r>
  <r>
    <x v="2"/>
    <d v="2017-08-04T00:00:00"/>
    <x v="0"/>
    <x v="0"/>
    <x v="0"/>
    <x v="0"/>
    <n v="39"/>
    <n v="25299"/>
    <n v="6"/>
    <n v="35"/>
    <n v="32"/>
    <n v="24"/>
    <n v="2"/>
    <n v="2149"/>
    <n v="751"/>
    <n v="648.69230769230774"/>
    <n v="775"/>
    <n v="7.4999999999999997E-2"/>
    <n v="5.1282051282051277"/>
    <n v="68.376068376068375"/>
    <n v="0"/>
    <n v="0.89743589743589747"/>
    <n v="0.91428571428571426"/>
    <n v="0.75"/>
    <n v="0.51100000000000001"/>
    <n v="0.61538461538461542"/>
    <n v="0.19800000000000001"/>
    <n v="31.25"/>
    <n v="0.159"/>
    <n v="0.15384615384615385"/>
  </r>
  <r>
    <x v="2"/>
    <d v="2017-08-04T00:00:00"/>
    <x v="1"/>
    <x v="1"/>
    <x v="0"/>
    <x v="0"/>
    <n v="40"/>
    <n v="24589"/>
    <n v="4"/>
    <n v="39"/>
    <n v="28"/>
    <n v="20"/>
    <n v="2"/>
    <n v="2347"/>
    <n v="803"/>
    <n v="614.72500000000002"/>
    <n v="775"/>
    <n v="7.4999999999999997E-2"/>
    <n v="5"/>
    <n v="66.666666666666671"/>
    <n v="0"/>
    <n v="0.97499999999999998"/>
    <n v="0.71794871794871795"/>
    <n v="0.7142857142857143"/>
    <n v="0.51100000000000001"/>
    <n v="0.5"/>
    <n v="0.19800000000000001"/>
    <n v="27.285714285714285"/>
    <n v="0.159"/>
    <n v="0.1"/>
  </r>
  <r>
    <x v="2"/>
    <d v="2017-08-04T00:00:00"/>
    <x v="2"/>
    <x v="2"/>
    <x v="0"/>
    <x v="0"/>
    <n v="33"/>
    <n v="24973"/>
    <n v="3"/>
    <n v="32"/>
    <n v="28"/>
    <n v="25"/>
    <n v="1"/>
    <n v="2319"/>
    <n v="800"/>
    <n v="756.75757575757575"/>
    <n v="775"/>
    <n v="7.4999999999999997E-2"/>
    <n v="3.0303030303030303"/>
    <n v="40.404040404040408"/>
    <n v="0"/>
    <n v="0.96969696969696972"/>
    <n v="0.875"/>
    <n v="0.8928571428571429"/>
    <n v="0.51100000000000001"/>
    <n v="0.75757575757575757"/>
    <n v="0.19800000000000001"/>
    <n v="27.107142857142858"/>
    <n v="0.159"/>
    <n v="9.0909090909090912E-2"/>
  </r>
  <r>
    <x v="2"/>
    <d v="2017-08-04T00:00:00"/>
    <x v="3"/>
    <x v="3"/>
    <x v="0"/>
    <x v="0"/>
    <n v="38"/>
    <n v="25526"/>
    <n v="4"/>
    <n v="36"/>
    <n v="25"/>
    <n v="19"/>
    <n v="2"/>
    <n v="2282"/>
    <n v="790"/>
    <n v="671.73684210526312"/>
    <n v="775"/>
    <n v="7.4999999999999997E-2"/>
    <n v="5.2631578947368416"/>
    <n v="70.175438596491219"/>
    <n v="0"/>
    <n v="0.94736842105263153"/>
    <n v="0.69444444444444442"/>
    <n v="0.76"/>
    <n v="0.51100000000000001"/>
    <n v="0.5"/>
    <n v="0.19800000000000001"/>
    <n v="24.24"/>
    <n v="0.159"/>
    <n v="0.10526315789473684"/>
  </r>
  <r>
    <x v="2"/>
    <d v="2017-08-04T00:00:00"/>
    <x v="4"/>
    <x v="4"/>
    <x v="0"/>
    <x v="0"/>
    <n v="38"/>
    <n v="25933"/>
    <n v="8"/>
    <n v="36"/>
    <n v="26"/>
    <n v="23"/>
    <n v="1"/>
    <n v="2288"/>
    <n v="715"/>
    <n v="682.4473684210526"/>
    <n v="775"/>
    <n v="7.4999999999999997E-2"/>
    <n v="2.6315789473684208"/>
    <n v="35.087719298245609"/>
    <n v="0"/>
    <n v="0.94736842105263153"/>
    <n v="0.72222222222222221"/>
    <n v="0.88461538461538458"/>
    <n v="0.51100000000000001"/>
    <n v="0.60526315789473684"/>
    <n v="0.19800000000000001"/>
    <n v="25.115384615384617"/>
    <n v="0.159"/>
    <n v="0.21052631578947367"/>
  </r>
  <r>
    <x v="2"/>
    <d v="2017-08-04T00:00:00"/>
    <x v="5"/>
    <x v="5"/>
    <x v="0"/>
    <x v="0"/>
    <n v="38"/>
    <n v="25659"/>
    <n v="4"/>
    <n v="35"/>
    <n v="28"/>
    <n v="24"/>
    <n v="2"/>
    <n v="2312"/>
    <n v="796"/>
    <n v="675.23684210526312"/>
    <n v="775"/>
    <n v="7.4999999999999997E-2"/>
    <n v="5.2631578947368416"/>
    <n v="70.175438596491219"/>
    <n v="0"/>
    <n v="0.92105263157894735"/>
    <n v="0.8"/>
    <n v="0.8571428571428571"/>
    <n v="0.51100000000000001"/>
    <n v="0.63157894736842102"/>
    <n v="0.19800000000000001"/>
    <n v="27.142857142857142"/>
    <n v="0.159"/>
    <n v="0.10526315789473684"/>
  </r>
  <r>
    <x v="2"/>
    <d v="2017-08-04T00:00:00"/>
    <x v="6"/>
    <x v="6"/>
    <x v="0"/>
    <x v="0"/>
    <n v="37"/>
    <n v="25935"/>
    <n v="4"/>
    <n v="37"/>
    <n v="27"/>
    <n v="22"/>
    <n v="2"/>
    <n v="2402"/>
    <n v="793"/>
    <n v="700.94594594594594"/>
    <n v="775"/>
    <n v="7.4999999999999997E-2"/>
    <n v="5.4054054054054053"/>
    <n v="72.072072072072075"/>
    <n v="0"/>
    <n v="1"/>
    <n v="0.72972972972972971"/>
    <n v="0.81481481481481477"/>
    <n v="0.51100000000000001"/>
    <n v="0.59459459459459463"/>
    <n v="0.19800000000000001"/>
    <n v="26.185185185185187"/>
    <n v="0.159"/>
    <n v="0.10810810810810811"/>
  </r>
  <r>
    <x v="2"/>
    <d v="2017-08-04T00:00:00"/>
    <x v="7"/>
    <x v="7"/>
    <x v="0"/>
    <x v="0"/>
    <n v="35"/>
    <n v="25208"/>
    <n v="6"/>
    <n v="33"/>
    <n v="26"/>
    <n v="23"/>
    <n v="1"/>
    <n v="2134"/>
    <n v="777"/>
    <n v="720.2285714285714"/>
    <n v="775"/>
    <n v="7.4999999999999997E-2"/>
    <n v="2.8571428571428572"/>
    <n v="38.095238095238095"/>
    <n v="0"/>
    <n v="0.94285714285714284"/>
    <n v="0.78787878787878785"/>
    <n v="0.88461538461538458"/>
    <n v="0.51100000000000001"/>
    <n v="0.65714285714285714"/>
    <n v="0.19800000000000001"/>
    <n v="25.115384615384617"/>
    <n v="0.159"/>
    <n v="0.17142857142857143"/>
  </r>
  <r>
    <x v="2"/>
    <d v="2017-08-04T00:00:00"/>
    <x v="16"/>
    <x v="16"/>
    <x v="2"/>
    <x v="0"/>
    <n v="36"/>
    <n v="24699"/>
    <n v="6"/>
    <n v="33"/>
    <n v="27"/>
    <n v="17"/>
    <n v="3"/>
    <n v="2093"/>
    <n v="730"/>
    <n v="686.08333333333337"/>
    <n v="775"/>
    <n v="7.4999999999999997E-2"/>
    <n v="8.3333333333333321"/>
    <n v="111.1111111111111"/>
    <n v="150"/>
    <n v="0.91666666666666663"/>
    <n v="0.81818181818181823"/>
    <n v="0.62962962962962965"/>
    <n v="0.51100000000000001"/>
    <n v="0.47222222222222221"/>
    <n v="0.19800000000000001"/>
    <n v="26.37037037037037"/>
    <n v="0.159"/>
    <n v="0.16666666666666666"/>
  </r>
  <r>
    <x v="2"/>
    <d v="2017-08-04T00:00:00"/>
    <x v="17"/>
    <x v="17"/>
    <x v="2"/>
    <x v="0"/>
    <n v="36"/>
    <n v="25926"/>
    <n v="8"/>
    <n v="32"/>
    <n v="25"/>
    <n v="17"/>
    <n v="2"/>
    <n v="2135"/>
    <n v="730"/>
    <n v="720.16666666666663"/>
    <n v="775"/>
    <n v="7.4999999999999997E-2"/>
    <n v="5.5555555555555554"/>
    <n v="74.074074074074076"/>
    <n v="0"/>
    <n v="0.88888888888888884"/>
    <n v="0.78125"/>
    <n v="0.68"/>
    <n v="0.51100000000000001"/>
    <n v="0.47222222222222221"/>
    <n v="0.19800000000000001"/>
    <n v="24.32"/>
    <n v="0.159"/>
    <n v="0.22222222222222221"/>
  </r>
  <r>
    <x v="2"/>
    <d v="2017-08-04T00:00:00"/>
    <x v="18"/>
    <x v="18"/>
    <x v="2"/>
    <x v="0"/>
    <n v="31"/>
    <n v="24314"/>
    <n v="7"/>
    <n v="27"/>
    <n v="20"/>
    <n v="16"/>
    <n v="2"/>
    <n v="2135"/>
    <n v="723"/>
    <n v="784.32258064516134"/>
    <n v="775"/>
    <n v="7.4999999999999997E-2"/>
    <n v="6.4516129032258061"/>
    <n v="86.021505376344081"/>
    <n v="0"/>
    <n v="0.87096774193548387"/>
    <n v="0.7407407407407407"/>
    <n v="0.8"/>
    <n v="0.51100000000000001"/>
    <n v="0.5161290322580645"/>
    <n v="0.19800000000000001"/>
    <n v="19.2"/>
    <n v="0.159"/>
    <n v="0.22580645161290322"/>
  </r>
  <r>
    <x v="2"/>
    <d v="2017-08-04T00:00:00"/>
    <x v="19"/>
    <x v="19"/>
    <x v="2"/>
    <x v="0"/>
    <n v="33"/>
    <n v="24707"/>
    <n v="6"/>
    <n v="30"/>
    <n v="22"/>
    <n v="17"/>
    <n v="2"/>
    <n v="2065"/>
    <n v="717"/>
    <n v="748.69696969696975"/>
    <n v="775"/>
    <n v="7.4999999999999997E-2"/>
    <n v="6.0606060606060606"/>
    <n v="80.808080808080817"/>
    <n v="0"/>
    <n v="0.90909090909090906"/>
    <n v="0.73333333333333328"/>
    <n v="0.77272727272727271"/>
    <n v="0.51100000000000001"/>
    <n v="0.51515151515151514"/>
    <n v="0.19800000000000001"/>
    <n v="21.227272727272727"/>
    <n v="0.159"/>
    <n v="0.18181818181818182"/>
  </r>
  <r>
    <x v="2"/>
    <d v="2017-08-04T00:00:00"/>
    <x v="20"/>
    <x v="20"/>
    <x v="2"/>
    <x v="0"/>
    <n v="35"/>
    <n v="25926"/>
    <n v="8"/>
    <n v="30"/>
    <n v="20"/>
    <n v="14"/>
    <n v="2"/>
    <n v="1978"/>
    <n v="621"/>
    <n v="740.74285714285713"/>
    <n v="775"/>
    <n v="7.4999999999999997E-2"/>
    <n v="5.7142857142857144"/>
    <n v="76.19047619047619"/>
    <n v="0"/>
    <n v="0.8571428571428571"/>
    <n v="0.66666666666666663"/>
    <n v="0.7"/>
    <n v="0.51100000000000001"/>
    <n v="0.4"/>
    <n v="0.19800000000000001"/>
    <n v="19.3"/>
    <n v="0.159"/>
    <n v="0.22857142857142856"/>
  </r>
  <r>
    <x v="2"/>
    <d v="2017-08-04T00:00:00"/>
    <x v="21"/>
    <x v="21"/>
    <x v="2"/>
    <x v="0"/>
    <n v="35"/>
    <n v="25814"/>
    <n v="7"/>
    <n v="31"/>
    <n v="24"/>
    <n v="17"/>
    <n v="2"/>
    <n v="1999"/>
    <n v="626"/>
    <n v="737.54285714285709"/>
    <n v="775"/>
    <n v="7.4999999999999997E-2"/>
    <n v="5.7142857142857144"/>
    <n v="76.19047619047619"/>
    <n v="0"/>
    <n v="0.88571428571428568"/>
    <n v="0.77419354838709675"/>
    <n v="0.70833333333333337"/>
    <n v="0.51100000000000001"/>
    <n v="0.48571428571428571"/>
    <n v="0.19800000000000001"/>
    <n v="23.291666666666668"/>
    <n v="0.159"/>
    <n v="0.2"/>
  </r>
  <r>
    <x v="2"/>
    <d v="2017-08-04T00:00:00"/>
    <x v="22"/>
    <x v="22"/>
    <x v="2"/>
    <x v="0"/>
    <n v="35"/>
    <n v="24767"/>
    <n v="7"/>
    <n v="32"/>
    <n v="26"/>
    <n v="16"/>
    <n v="2"/>
    <n v="1969"/>
    <n v="727"/>
    <n v="707.62857142857138"/>
    <n v="775"/>
    <n v="7.4999999999999997E-2"/>
    <n v="5.7142857142857144"/>
    <n v="76.19047619047619"/>
    <n v="0"/>
    <n v="0.91428571428571426"/>
    <n v="0.8125"/>
    <n v="0.61538461538461542"/>
    <n v="0.51100000000000001"/>
    <n v="0.45714285714285713"/>
    <n v="0.19800000000000001"/>
    <n v="25.384615384615383"/>
    <n v="0.159"/>
    <n v="0.2"/>
  </r>
  <r>
    <x v="2"/>
    <d v="2017-08-04T00:00:00"/>
    <x v="24"/>
    <x v="24"/>
    <x v="2"/>
    <x v="0"/>
    <n v="31"/>
    <n v="25308"/>
    <n v="8"/>
    <n v="26"/>
    <n v="17"/>
    <n v="13"/>
    <n v="2"/>
    <n v="1090"/>
    <n v="697"/>
    <n v="816.38709677419354"/>
    <n v="775"/>
    <n v="7.4999999999999997E-2"/>
    <n v="6.4516129032258061"/>
    <n v="86.021505376344081"/>
    <n v="0"/>
    <n v="0.83870967741935487"/>
    <n v="0.65384615384615385"/>
    <n v="0.76470588235294112"/>
    <n v="0.51100000000000001"/>
    <n v="0.41935483870967744"/>
    <n v="0.19800000000000001"/>
    <n v="16.235294117647058"/>
    <n v="0.159"/>
    <n v="0.25806451612903225"/>
  </r>
  <r>
    <x v="2"/>
    <d v="2017-08-05T00:00:00"/>
    <x v="16"/>
    <x v="16"/>
    <x v="2"/>
    <x v="0"/>
    <n v="35"/>
    <n v="25689"/>
    <n v="6"/>
    <n v="33"/>
    <n v="25"/>
    <n v="20"/>
    <n v="2"/>
    <n v="2093"/>
    <n v="730"/>
    <n v="733.97142857142853"/>
    <n v="775"/>
    <n v="7.4999999999999997E-2"/>
    <n v="5.7142857142857144"/>
    <n v="76.19047619047619"/>
    <n v="0"/>
    <n v="0.94285714285714284"/>
    <n v="0.75757575757575757"/>
    <n v="0.8"/>
    <n v="0.51100000000000001"/>
    <n v="0.5714285714285714"/>
    <n v="0.19800000000000001"/>
    <n v="24.2"/>
    <n v="0.159"/>
    <n v="0.17142857142857143"/>
  </r>
  <r>
    <x v="2"/>
    <d v="2017-08-05T00:00:00"/>
    <x v="17"/>
    <x v="17"/>
    <x v="2"/>
    <x v="0"/>
    <n v="32"/>
    <n v="24107"/>
    <n v="7"/>
    <n v="28"/>
    <n v="19"/>
    <n v="15"/>
    <n v="2"/>
    <n v="2135"/>
    <n v="730"/>
    <n v="753.34375"/>
    <n v="775"/>
    <n v="7.4999999999999997E-2"/>
    <n v="6.25"/>
    <n v="83.333333333333343"/>
    <n v="0"/>
    <n v="0.875"/>
    <n v="0.6785714285714286"/>
    <n v="0.78947368421052633"/>
    <n v="0.51100000000000001"/>
    <n v="0.46875"/>
    <n v="0.19800000000000001"/>
    <n v="18.210526315789473"/>
    <n v="0.159"/>
    <n v="0.21875"/>
  </r>
  <r>
    <x v="2"/>
    <d v="2017-08-05T00:00:00"/>
    <x v="18"/>
    <x v="18"/>
    <x v="2"/>
    <x v="0"/>
    <n v="32"/>
    <n v="24557"/>
    <n v="7"/>
    <n v="29"/>
    <n v="21"/>
    <n v="13"/>
    <n v="2"/>
    <n v="2135"/>
    <n v="723"/>
    <n v="767.40625"/>
    <n v="775"/>
    <n v="7.4999999999999997E-2"/>
    <n v="6.25"/>
    <n v="83.333333333333343"/>
    <n v="0"/>
    <n v="0.90625"/>
    <n v="0.72413793103448276"/>
    <n v="0.61904761904761907"/>
    <n v="0.51100000000000001"/>
    <n v="0.40625"/>
    <n v="0.19800000000000001"/>
    <n v="20.38095238095238"/>
    <n v="0.159"/>
    <n v="0.21875"/>
  </r>
  <r>
    <x v="2"/>
    <d v="2017-08-05T00:00:00"/>
    <x v="19"/>
    <x v="19"/>
    <x v="2"/>
    <x v="0"/>
    <n v="34"/>
    <n v="25746"/>
    <n v="9"/>
    <n v="30"/>
    <n v="23"/>
    <n v="16"/>
    <n v="2"/>
    <n v="2065"/>
    <n v="717"/>
    <n v="757.23529411764707"/>
    <n v="775"/>
    <n v="7.4999999999999997E-2"/>
    <n v="5.8823529411764701"/>
    <n v="78.431372549019599"/>
    <n v="0"/>
    <n v="0.88235294117647056"/>
    <n v="0.76666666666666672"/>
    <n v="0.69565217391304346"/>
    <n v="0.51100000000000001"/>
    <n v="0.47058823529411764"/>
    <n v="0.19800000000000001"/>
    <n v="22.304347826086957"/>
    <n v="0.159"/>
    <n v="0.26470588235294118"/>
  </r>
  <r>
    <x v="2"/>
    <d v="2017-08-05T00:00:00"/>
    <x v="22"/>
    <x v="22"/>
    <x v="2"/>
    <x v="0"/>
    <n v="31"/>
    <n v="25375"/>
    <n v="5"/>
    <n v="30"/>
    <n v="25"/>
    <n v="18"/>
    <n v="2"/>
    <n v="1969"/>
    <n v="727"/>
    <n v="818.54838709677415"/>
    <n v="775"/>
    <n v="7.4999999999999997E-2"/>
    <n v="6.4516129032258061"/>
    <n v="86.021505376344081"/>
    <n v="0"/>
    <n v="0.967741935483871"/>
    <n v="0.83333333333333337"/>
    <n v="0.72"/>
    <n v="0.51100000000000001"/>
    <n v="0.58064516129032262"/>
    <n v="0.19800000000000001"/>
    <n v="24.28"/>
    <n v="0.159"/>
    <n v="0.16129032258064516"/>
  </r>
  <r>
    <x v="2"/>
    <d v="2017-08-05T00:00:00"/>
    <x v="24"/>
    <x v="24"/>
    <x v="2"/>
    <x v="0"/>
    <n v="30"/>
    <n v="24811"/>
    <n v="6"/>
    <n v="26"/>
    <n v="20"/>
    <n v="13"/>
    <n v="2"/>
    <n v="1090"/>
    <n v="697"/>
    <n v="827.0333333333333"/>
    <n v="775"/>
    <n v="7.4999999999999997E-2"/>
    <n v="6.666666666666667"/>
    <n v="88.8888888888889"/>
    <n v="0"/>
    <n v="0.8666666666666667"/>
    <n v="0.76923076923076927"/>
    <n v="0.65"/>
    <n v="0.51100000000000001"/>
    <n v="0.43333333333333335"/>
    <n v="0.19800000000000001"/>
    <n v="19.350000000000001"/>
    <n v="0.159"/>
    <n v="0.2"/>
  </r>
  <r>
    <x v="2"/>
    <d v="2017-08-05T00:00:00"/>
    <x v="8"/>
    <x v="8"/>
    <x v="1"/>
    <x v="0"/>
    <n v="32"/>
    <n v="24577"/>
    <n v="7"/>
    <n v="30"/>
    <n v="24"/>
    <n v="17"/>
    <n v="4"/>
    <n v="1764"/>
    <n v="663"/>
    <n v="768.03125"/>
    <n v="775"/>
    <n v="7.4999999999999997E-2"/>
    <n v="12.5"/>
    <n v="166.66666666666669"/>
    <n v="250"/>
    <n v="0.9375"/>
    <n v="0.8"/>
    <n v="0.70833333333333337"/>
    <n v="0.51100000000000001"/>
    <n v="0.53125"/>
    <n v="0.19800000000000001"/>
    <n v="23.291666666666668"/>
    <n v="0.159"/>
    <n v="0.21875"/>
  </r>
  <r>
    <x v="2"/>
    <d v="2017-08-05T00:00:00"/>
    <x v="9"/>
    <x v="9"/>
    <x v="1"/>
    <x v="0"/>
    <n v="28"/>
    <n v="25493"/>
    <n v="6"/>
    <n v="25"/>
    <n v="17"/>
    <n v="10"/>
    <n v="3"/>
    <n v="1918"/>
    <n v="660"/>
    <n v="910.46428571428567"/>
    <n v="775"/>
    <n v="7.4999999999999997E-2"/>
    <n v="10.714285714285714"/>
    <n v="142.85714285714286"/>
    <n v="250"/>
    <n v="0.8928571428571429"/>
    <n v="0.68"/>
    <n v="0.58823529411764708"/>
    <n v="0.51100000000000001"/>
    <n v="0.35714285714285715"/>
    <n v="0.19800000000000001"/>
    <n v="16.411764705882351"/>
    <n v="0.159"/>
    <n v="0.21428571428571427"/>
  </r>
  <r>
    <x v="2"/>
    <d v="2017-08-05T00:00:00"/>
    <x v="10"/>
    <x v="10"/>
    <x v="1"/>
    <x v="0"/>
    <n v="29"/>
    <n v="24152"/>
    <n v="6"/>
    <n v="26"/>
    <n v="17"/>
    <n v="11"/>
    <n v="3"/>
    <n v="1913"/>
    <n v="666"/>
    <n v="832.82758620689651"/>
    <n v="775"/>
    <n v="7.4999999999999997E-2"/>
    <n v="10.344827586206897"/>
    <n v="137.93103448275863"/>
    <n v="250"/>
    <n v="0.89655172413793105"/>
    <n v="0.65384615384615385"/>
    <n v="0.6470588235294118"/>
    <n v="0.51100000000000001"/>
    <n v="0.37931034482758619"/>
    <n v="0.19800000000000001"/>
    <n v="16.352941176470587"/>
    <n v="0.159"/>
    <n v="0.20689655172413793"/>
  </r>
  <r>
    <x v="2"/>
    <d v="2017-08-05T00:00:00"/>
    <x v="11"/>
    <x v="11"/>
    <x v="1"/>
    <x v="0"/>
    <n v="29"/>
    <n v="24626"/>
    <n v="8"/>
    <n v="25"/>
    <n v="17"/>
    <n v="10"/>
    <n v="3"/>
    <n v="1894"/>
    <n v="640"/>
    <n v="849.17241379310349"/>
    <n v="775"/>
    <n v="7.4999999999999997E-2"/>
    <n v="10.344827586206897"/>
    <n v="137.93103448275863"/>
    <n v="250"/>
    <n v="0.86206896551724133"/>
    <n v="0.68"/>
    <n v="0.58823529411764708"/>
    <n v="0.51100000000000001"/>
    <n v="0.34482758620689657"/>
    <n v="0.19800000000000001"/>
    <n v="16.411764705882351"/>
    <n v="0.159"/>
    <n v="0.27586206896551724"/>
  </r>
  <r>
    <x v="2"/>
    <d v="2017-08-05T00:00:00"/>
    <x v="12"/>
    <x v="12"/>
    <x v="1"/>
    <x v="0"/>
    <n v="32"/>
    <n v="25383"/>
    <n v="8"/>
    <n v="30"/>
    <n v="23"/>
    <n v="16"/>
    <n v="3"/>
    <n v="1992"/>
    <n v="665"/>
    <n v="793.21875"/>
    <n v="775"/>
    <n v="7.4999999999999997E-2"/>
    <n v="9.375"/>
    <n v="125"/>
    <n v="250"/>
    <n v="0.9375"/>
    <n v="0.76666666666666672"/>
    <n v="0.69565217391304346"/>
    <n v="0.51100000000000001"/>
    <n v="0.5"/>
    <n v="0.19800000000000001"/>
    <n v="22.304347826086957"/>
    <n v="0.159"/>
    <n v="0.25"/>
  </r>
  <r>
    <x v="2"/>
    <d v="2017-08-05T00:00:00"/>
    <x v="13"/>
    <x v="13"/>
    <x v="1"/>
    <x v="0"/>
    <n v="30"/>
    <n v="24818"/>
    <n v="7"/>
    <n v="28"/>
    <n v="21"/>
    <n v="14"/>
    <n v="3"/>
    <n v="1939"/>
    <n v="666"/>
    <n v="827.26666666666665"/>
    <n v="775"/>
    <n v="7.4999999999999997E-2"/>
    <n v="10"/>
    <n v="133.33333333333334"/>
    <n v="250"/>
    <n v="0.93333333333333335"/>
    <n v="0.75"/>
    <n v="0.66666666666666663"/>
    <n v="0.51100000000000001"/>
    <n v="0.46666666666666667"/>
    <n v="0.19800000000000001"/>
    <n v="20.333333333333332"/>
    <n v="0.159"/>
    <n v="0.23333333333333334"/>
  </r>
  <r>
    <x v="2"/>
    <d v="2017-08-05T00:00:00"/>
    <x v="14"/>
    <x v="14"/>
    <x v="1"/>
    <x v="0"/>
    <n v="29"/>
    <n v="24423"/>
    <n v="9"/>
    <n v="27"/>
    <n v="16"/>
    <n v="10"/>
    <n v="3"/>
    <n v="2000"/>
    <n v="665"/>
    <n v="842.17241379310349"/>
    <n v="775"/>
    <n v="7.4999999999999997E-2"/>
    <n v="10.344827586206897"/>
    <n v="137.93103448275863"/>
    <n v="250"/>
    <n v="0.93103448275862066"/>
    <n v="0.59259259259259256"/>
    <n v="0.625"/>
    <n v="0.51100000000000001"/>
    <n v="0.34482758620689657"/>
    <n v="0.19800000000000001"/>
    <n v="15.375"/>
    <n v="0.159"/>
    <n v="0.31034482758620691"/>
  </r>
  <r>
    <x v="2"/>
    <d v="2017-08-05T00:00:00"/>
    <x v="15"/>
    <x v="15"/>
    <x v="1"/>
    <x v="0"/>
    <n v="28"/>
    <n v="24487"/>
    <n v="8"/>
    <n v="26"/>
    <n v="18"/>
    <n v="9"/>
    <n v="4"/>
    <n v="1858"/>
    <n v="697"/>
    <n v="874.53571428571433"/>
    <n v="775"/>
    <n v="7.4999999999999997E-2"/>
    <n v="14.285714285714285"/>
    <n v="190.47619047619048"/>
    <n v="250"/>
    <n v="0.9285714285714286"/>
    <n v="0.69230769230769229"/>
    <n v="0.5"/>
    <n v="0.51100000000000001"/>
    <n v="0.32142857142857145"/>
    <n v="0.19800000000000001"/>
    <n v="17.5"/>
    <n v="0.159"/>
    <n v="0.2857142857142857"/>
  </r>
  <r>
    <x v="2"/>
    <d v="2017-08-05T00:00:00"/>
    <x v="25"/>
    <x v="23"/>
    <x v="1"/>
    <x v="0"/>
    <n v="31"/>
    <n v="24446"/>
    <n v="7"/>
    <n v="27"/>
    <n v="21"/>
    <n v="12"/>
    <n v="3"/>
    <n v="1507"/>
    <n v="455"/>
    <n v="788.58064516129036"/>
    <n v="775"/>
    <n v="7.4999999999999997E-2"/>
    <n v="9.67741935483871"/>
    <n v="129.03225806451613"/>
    <n v="250"/>
    <n v="0.87096774193548387"/>
    <n v="0.77777777777777779"/>
    <n v="0.5714285714285714"/>
    <n v="0.51100000000000001"/>
    <n v="0.38709677419354838"/>
    <n v="0.19800000000000001"/>
    <n v="20.428571428571427"/>
    <n v="0.159"/>
    <n v="0.22580645161290322"/>
  </r>
  <r>
    <x v="2"/>
    <d v="2017-08-06T00:00:00"/>
    <x v="0"/>
    <x v="0"/>
    <x v="0"/>
    <x v="0"/>
    <n v="39"/>
    <n v="24317"/>
    <n v="7"/>
    <n v="39"/>
    <n v="27"/>
    <n v="24"/>
    <n v="2"/>
    <n v="2149"/>
    <n v="751"/>
    <n v="623.51282051282055"/>
    <n v="775"/>
    <n v="7.4999999999999997E-2"/>
    <n v="5.1282051282051277"/>
    <n v="68.376068376068375"/>
    <n v="0"/>
    <n v="1"/>
    <n v="0.69230769230769229"/>
    <n v="0.88888888888888884"/>
    <n v="0.51100000000000001"/>
    <n v="0.61538461538461542"/>
    <n v="0.19800000000000001"/>
    <n v="26.111111111111111"/>
    <n v="0.159"/>
    <n v="0.17948717948717949"/>
  </r>
  <r>
    <x v="2"/>
    <d v="2017-08-06T00:00:00"/>
    <x v="1"/>
    <x v="1"/>
    <x v="0"/>
    <x v="0"/>
    <n v="35"/>
    <n v="24498"/>
    <n v="5"/>
    <n v="35"/>
    <n v="31"/>
    <n v="27"/>
    <n v="1"/>
    <n v="2347"/>
    <n v="803"/>
    <n v="699.94285714285718"/>
    <n v="775"/>
    <n v="7.4999999999999997E-2"/>
    <n v="2.8571428571428572"/>
    <n v="38.095238095238095"/>
    <n v="0"/>
    <n v="1"/>
    <n v="0.88571428571428568"/>
    <n v="0.87096774193548387"/>
    <n v="0.51100000000000001"/>
    <n v="0.77142857142857146"/>
    <n v="0.19800000000000001"/>
    <n v="30.129032258064516"/>
    <n v="0.159"/>
    <n v="0.14285714285714285"/>
  </r>
  <r>
    <x v="2"/>
    <d v="2017-08-06T00:00:00"/>
    <x v="2"/>
    <x v="2"/>
    <x v="0"/>
    <x v="0"/>
    <n v="38"/>
    <n v="24704"/>
    <n v="6"/>
    <n v="37"/>
    <n v="26"/>
    <n v="19"/>
    <n v="2"/>
    <n v="2319"/>
    <n v="800"/>
    <n v="650.10526315789468"/>
    <n v="775"/>
    <n v="7.4999999999999997E-2"/>
    <n v="5.2631578947368416"/>
    <n v="70.175438596491219"/>
    <n v="0"/>
    <n v="0.97368421052631582"/>
    <n v="0.70270270270270274"/>
    <n v="0.73076923076923073"/>
    <n v="0.51100000000000001"/>
    <n v="0.5"/>
    <n v="0.19800000000000001"/>
    <n v="25.26923076923077"/>
    <n v="0.159"/>
    <n v="0.15789473684210525"/>
  </r>
  <r>
    <x v="2"/>
    <d v="2017-08-06T00:00:00"/>
    <x v="3"/>
    <x v="3"/>
    <x v="0"/>
    <x v="0"/>
    <n v="35"/>
    <n v="24618"/>
    <n v="5"/>
    <n v="33"/>
    <n v="27"/>
    <n v="21"/>
    <n v="1"/>
    <n v="2282"/>
    <n v="790"/>
    <n v="703.37142857142862"/>
    <n v="775"/>
    <n v="7.4999999999999997E-2"/>
    <n v="2.8571428571428572"/>
    <n v="38.095238095238095"/>
    <n v="0"/>
    <n v="0.94285714285714284"/>
    <n v="0.81818181818181823"/>
    <n v="0.77777777777777779"/>
    <n v="0.51100000000000001"/>
    <n v="0.6"/>
    <n v="0.19800000000000001"/>
    <n v="26.222222222222221"/>
    <n v="0.159"/>
    <n v="0.14285714285714285"/>
  </r>
  <r>
    <x v="2"/>
    <d v="2017-08-06T00:00:00"/>
    <x v="4"/>
    <x v="4"/>
    <x v="0"/>
    <x v="0"/>
    <n v="39"/>
    <n v="25007"/>
    <n v="5"/>
    <n v="37"/>
    <n v="29"/>
    <n v="22"/>
    <n v="2"/>
    <n v="2288"/>
    <n v="715"/>
    <n v="641.20512820512818"/>
    <n v="775"/>
    <n v="7.4999999999999997E-2"/>
    <n v="5.1282051282051277"/>
    <n v="68.376068376068375"/>
    <n v="0"/>
    <n v="0.94871794871794868"/>
    <n v="0.78378378378378377"/>
    <n v="0.75862068965517238"/>
    <n v="0.51100000000000001"/>
    <n v="0.5641025641025641"/>
    <n v="0.19800000000000001"/>
    <n v="28.241379310344829"/>
    <n v="0.159"/>
    <n v="0.12820512820512819"/>
  </r>
  <r>
    <x v="2"/>
    <d v="2017-08-06T00:00:00"/>
    <x v="5"/>
    <x v="5"/>
    <x v="0"/>
    <x v="0"/>
    <n v="36"/>
    <n v="24000"/>
    <n v="7"/>
    <n v="34"/>
    <n v="27"/>
    <n v="22"/>
    <n v="2"/>
    <n v="2312"/>
    <n v="796"/>
    <n v="666.66666666666663"/>
    <n v="775"/>
    <n v="7.4999999999999997E-2"/>
    <n v="5.5555555555555554"/>
    <n v="74.074074074074076"/>
    <n v="0"/>
    <n v="0.94444444444444442"/>
    <n v="0.79411764705882348"/>
    <n v="0.81481481481481477"/>
    <n v="0.51100000000000001"/>
    <n v="0.61111111111111116"/>
    <n v="0.19800000000000001"/>
    <n v="26.185185185185187"/>
    <n v="0.159"/>
    <n v="0.19444444444444445"/>
  </r>
  <r>
    <x v="2"/>
    <d v="2017-08-06T00:00:00"/>
    <x v="6"/>
    <x v="6"/>
    <x v="0"/>
    <x v="0"/>
    <n v="36"/>
    <n v="24611"/>
    <n v="5"/>
    <n v="36"/>
    <n v="29"/>
    <n v="23"/>
    <n v="1"/>
    <n v="2402"/>
    <n v="793"/>
    <n v="683.63888888888891"/>
    <n v="775"/>
    <n v="7.4999999999999997E-2"/>
    <n v="2.7777777777777777"/>
    <n v="37.037037037037038"/>
    <n v="0"/>
    <n v="1"/>
    <n v="0.80555555555555558"/>
    <n v="0.7931034482758621"/>
    <n v="0.51100000000000001"/>
    <n v="0.63888888888888884"/>
    <n v="0.19800000000000001"/>
    <n v="28.206896551724139"/>
    <n v="0.159"/>
    <n v="0.1388888888888889"/>
  </r>
  <r>
    <x v="2"/>
    <d v="2017-08-06T00:00:00"/>
    <x v="7"/>
    <x v="7"/>
    <x v="0"/>
    <x v="0"/>
    <n v="34"/>
    <n v="24302"/>
    <n v="5"/>
    <n v="33"/>
    <n v="27"/>
    <n v="21"/>
    <n v="1"/>
    <n v="2134"/>
    <n v="777"/>
    <n v="714.76470588235293"/>
    <n v="775"/>
    <n v="7.4999999999999997E-2"/>
    <n v="2.9411764705882351"/>
    <n v="39.2156862745098"/>
    <n v="0"/>
    <n v="0.97058823529411764"/>
    <n v="0.81818181818181823"/>
    <n v="0.77777777777777779"/>
    <n v="0.51100000000000001"/>
    <n v="0.61764705882352944"/>
    <n v="0.19800000000000001"/>
    <n v="26.222222222222221"/>
    <n v="0.159"/>
    <n v="0.14705882352941177"/>
  </r>
  <r>
    <x v="2"/>
    <d v="2017-08-07T00:00:00"/>
    <x v="0"/>
    <x v="0"/>
    <x v="0"/>
    <x v="0"/>
    <n v="40"/>
    <n v="25259"/>
    <n v="8"/>
    <n v="39"/>
    <n v="29"/>
    <n v="21"/>
    <n v="2"/>
    <n v="2149"/>
    <n v="751"/>
    <n v="631.47500000000002"/>
    <n v="775"/>
    <n v="7.4999999999999997E-2"/>
    <n v="5"/>
    <n v="66.666666666666671"/>
    <n v="0"/>
    <n v="0.97499999999999998"/>
    <n v="0.74358974358974361"/>
    <n v="0.72413793103448276"/>
    <n v="0.51100000000000001"/>
    <n v="0.52500000000000002"/>
    <n v="0.19800000000000001"/>
    <n v="28.275862068965516"/>
    <n v="0.159"/>
    <n v="0.2"/>
  </r>
  <r>
    <x v="2"/>
    <d v="2017-08-07T00:00:00"/>
    <x v="1"/>
    <x v="1"/>
    <x v="0"/>
    <x v="0"/>
    <n v="39"/>
    <n v="24021"/>
    <n v="5"/>
    <n v="38"/>
    <n v="27"/>
    <n v="20"/>
    <n v="2"/>
    <n v="2347"/>
    <n v="803"/>
    <n v="615.92307692307691"/>
    <n v="775"/>
    <n v="7.4999999999999997E-2"/>
    <n v="5.1282051282051277"/>
    <n v="68.376068376068375"/>
    <n v="0"/>
    <n v="0.97435897435897434"/>
    <n v="0.71052631578947367"/>
    <n v="0.7407407407407407"/>
    <n v="0.51100000000000001"/>
    <n v="0.51282051282051277"/>
    <n v="0.19800000000000001"/>
    <n v="26.25925925925926"/>
    <n v="0.159"/>
    <n v="0.12820512820512819"/>
  </r>
  <r>
    <x v="2"/>
    <d v="2017-08-07T00:00:00"/>
    <x v="2"/>
    <x v="2"/>
    <x v="0"/>
    <x v="0"/>
    <n v="35"/>
    <n v="24936"/>
    <n v="5"/>
    <n v="32"/>
    <n v="29"/>
    <n v="24"/>
    <n v="1"/>
    <n v="2319"/>
    <n v="800"/>
    <n v="712.45714285714291"/>
    <n v="775"/>
    <n v="7.4999999999999997E-2"/>
    <n v="2.8571428571428572"/>
    <n v="38.095238095238095"/>
    <n v="0"/>
    <n v="0.91428571428571426"/>
    <n v="0.90625"/>
    <n v="0.82758620689655171"/>
    <n v="0.51100000000000001"/>
    <n v="0.68571428571428572"/>
    <n v="0.19800000000000001"/>
    <n v="28.172413793103448"/>
    <n v="0.159"/>
    <n v="0.14285714285714285"/>
  </r>
  <r>
    <x v="2"/>
    <d v="2017-08-07T00:00:00"/>
    <x v="3"/>
    <x v="3"/>
    <x v="0"/>
    <x v="0"/>
    <n v="35"/>
    <n v="25264"/>
    <n v="5"/>
    <n v="34"/>
    <n v="26"/>
    <n v="18"/>
    <n v="2"/>
    <n v="2282"/>
    <n v="790"/>
    <n v="721.82857142857142"/>
    <n v="775"/>
    <n v="7.4999999999999997E-2"/>
    <n v="5.7142857142857144"/>
    <n v="76.19047619047619"/>
    <n v="0"/>
    <n v="0.97142857142857142"/>
    <n v="0.76470588235294112"/>
    <n v="0.69230769230769229"/>
    <n v="0.51100000000000001"/>
    <n v="0.51428571428571423"/>
    <n v="0.19800000000000001"/>
    <n v="25.307692307692307"/>
    <n v="0.159"/>
    <n v="0.14285714285714285"/>
  </r>
  <r>
    <x v="2"/>
    <d v="2017-08-07T00:00:00"/>
    <x v="4"/>
    <x v="4"/>
    <x v="0"/>
    <x v="0"/>
    <n v="34"/>
    <n v="24109"/>
    <n v="5"/>
    <n v="32"/>
    <n v="26"/>
    <n v="18"/>
    <n v="1"/>
    <n v="2288"/>
    <n v="715"/>
    <n v="709.08823529411768"/>
    <n v="775"/>
    <n v="7.4999999999999997E-2"/>
    <n v="2.9411764705882351"/>
    <n v="39.2156862745098"/>
    <n v="0"/>
    <n v="0.94117647058823528"/>
    <n v="0.8125"/>
    <n v="0.69230769230769229"/>
    <n v="0.51100000000000001"/>
    <n v="0.52941176470588236"/>
    <n v="0.19800000000000001"/>
    <n v="25.307692307692307"/>
    <n v="0.159"/>
    <n v="0.14705882352941177"/>
  </r>
  <r>
    <x v="2"/>
    <d v="2017-08-07T00:00:00"/>
    <x v="5"/>
    <x v="5"/>
    <x v="0"/>
    <x v="0"/>
    <n v="37"/>
    <n v="24675"/>
    <n v="7"/>
    <n v="37"/>
    <n v="33"/>
    <n v="25"/>
    <n v="1"/>
    <n v="2312"/>
    <n v="796"/>
    <n v="666.89189189189187"/>
    <n v="775"/>
    <n v="7.4999999999999997E-2"/>
    <n v="2.7027027027027026"/>
    <n v="36.036036036036037"/>
    <n v="0"/>
    <n v="1"/>
    <n v="0.89189189189189189"/>
    <n v="0.75757575757575757"/>
    <n v="0.51100000000000001"/>
    <n v="0.67567567567567566"/>
    <n v="0.19800000000000001"/>
    <n v="32.242424242424242"/>
    <n v="0.159"/>
    <n v="0.1891891891891892"/>
  </r>
  <r>
    <x v="2"/>
    <d v="2017-08-07T00:00:00"/>
    <x v="6"/>
    <x v="6"/>
    <x v="0"/>
    <x v="0"/>
    <n v="38"/>
    <n v="24743"/>
    <n v="8"/>
    <n v="38"/>
    <n v="31"/>
    <n v="25"/>
    <n v="2"/>
    <n v="2402"/>
    <n v="793"/>
    <n v="651.13157894736844"/>
    <n v="775"/>
    <n v="7.4999999999999997E-2"/>
    <n v="5.2631578947368416"/>
    <n v="70.175438596491219"/>
    <n v="0"/>
    <n v="1"/>
    <n v="0.81578947368421051"/>
    <n v="0.80645161290322576"/>
    <n v="0.51100000000000001"/>
    <n v="0.65789473684210531"/>
    <n v="0.19800000000000001"/>
    <n v="30.193548387096776"/>
    <n v="0.159"/>
    <n v="0.21052631578947367"/>
  </r>
  <r>
    <x v="2"/>
    <d v="2017-08-07T00:00:00"/>
    <x v="7"/>
    <x v="7"/>
    <x v="0"/>
    <x v="0"/>
    <n v="37"/>
    <n v="25792"/>
    <n v="7"/>
    <n v="37"/>
    <n v="26"/>
    <n v="21"/>
    <n v="1"/>
    <n v="2134"/>
    <n v="777"/>
    <n v="697.08108108108104"/>
    <n v="775"/>
    <n v="7.4999999999999997E-2"/>
    <n v="2.7027027027027026"/>
    <n v="36.036036036036037"/>
    <n v="0"/>
    <n v="1"/>
    <n v="0.70270270270270274"/>
    <n v="0.80769230769230771"/>
    <n v="0.51100000000000001"/>
    <n v="0.56756756756756754"/>
    <n v="0.19800000000000001"/>
    <n v="25.192307692307693"/>
    <n v="0.159"/>
    <n v="0.1891891891891892"/>
  </r>
  <r>
    <x v="2"/>
    <d v="2017-08-07T00:00:00"/>
    <x v="16"/>
    <x v="16"/>
    <x v="2"/>
    <x v="0"/>
    <n v="32"/>
    <n v="25195"/>
    <n v="5"/>
    <n v="30"/>
    <n v="22"/>
    <n v="16"/>
    <n v="2"/>
    <n v="2093"/>
    <n v="730"/>
    <n v="787.34375"/>
    <n v="775"/>
    <n v="7.4999999999999997E-2"/>
    <n v="6.25"/>
    <n v="83.333333333333343"/>
    <n v="0"/>
    <n v="0.9375"/>
    <n v="0.73333333333333328"/>
    <n v="0.72727272727272729"/>
    <n v="0.51100000000000001"/>
    <n v="0.5"/>
    <n v="0.19800000000000001"/>
    <n v="21.272727272727273"/>
    <n v="0.159"/>
    <n v="0.15625"/>
  </r>
  <r>
    <x v="2"/>
    <d v="2017-08-07T00:00:00"/>
    <x v="17"/>
    <x v="17"/>
    <x v="2"/>
    <x v="0"/>
    <n v="32"/>
    <n v="25285"/>
    <n v="8"/>
    <n v="31"/>
    <n v="22"/>
    <n v="16"/>
    <n v="2"/>
    <n v="2135"/>
    <n v="730"/>
    <n v="790.15625"/>
    <n v="775"/>
    <n v="7.4999999999999997E-2"/>
    <n v="6.25"/>
    <n v="83.333333333333343"/>
    <n v="0"/>
    <n v="0.96875"/>
    <n v="0.70967741935483875"/>
    <n v="0.72727272727272729"/>
    <n v="0.51100000000000001"/>
    <n v="0.5"/>
    <n v="0.19800000000000001"/>
    <n v="21.272727272727273"/>
    <n v="0.159"/>
    <n v="0.25"/>
  </r>
  <r>
    <x v="2"/>
    <d v="2017-08-07T00:00:00"/>
    <x v="18"/>
    <x v="18"/>
    <x v="2"/>
    <x v="0"/>
    <n v="34"/>
    <n v="25225"/>
    <n v="6"/>
    <n v="29"/>
    <n v="19"/>
    <n v="13"/>
    <n v="2"/>
    <n v="2135"/>
    <n v="723"/>
    <n v="741.91176470588232"/>
    <n v="775"/>
    <n v="7.4999999999999997E-2"/>
    <n v="5.8823529411764701"/>
    <n v="78.431372549019599"/>
    <n v="0"/>
    <n v="0.8529411764705882"/>
    <n v="0.65517241379310343"/>
    <n v="0.68421052631578949"/>
    <n v="0.51100000000000001"/>
    <n v="0.38235294117647056"/>
    <n v="0.19800000000000001"/>
    <n v="18.315789473684209"/>
    <n v="0.159"/>
    <n v="0.17647058823529413"/>
  </r>
  <r>
    <x v="2"/>
    <d v="2017-08-07T00:00:00"/>
    <x v="19"/>
    <x v="19"/>
    <x v="2"/>
    <x v="0"/>
    <n v="31"/>
    <n v="24813"/>
    <n v="5"/>
    <n v="30"/>
    <n v="20"/>
    <n v="15"/>
    <n v="2"/>
    <n v="2065"/>
    <n v="717"/>
    <n v="800.41935483870964"/>
    <n v="775"/>
    <n v="7.4999999999999997E-2"/>
    <n v="6.4516129032258061"/>
    <n v="86.021505376344081"/>
    <n v="0"/>
    <n v="0.967741935483871"/>
    <n v="0.66666666666666663"/>
    <n v="0.75"/>
    <n v="0.51100000000000001"/>
    <n v="0.4838709677419355"/>
    <n v="0.19800000000000001"/>
    <n v="19.25"/>
    <n v="0.159"/>
    <n v="0.16129032258064516"/>
  </r>
  <r>
    <x v="2"/>
    <d v="2017-08-07T00:00:00"/>
    <x v="22"/>
    <x v="22"/>
    <x v="2"/>
    <x v="0"/>
    <n v="35"/>
    <n v="25669"/>
    <n v="5"/>
    <n v="34"/>
    <n v="24"/>
    <n v="15"/>
    <n v="2"/>
    <n v="1969"/>
    <n v="727"/>
    <n v="733.4"/>
    <n v="775"/>
    <n v="7.4999999999999997E-2"/>
    <n v="5.7142857142857144"/>
    <n v="76.19047619047619"/>
    <n v="0"/>
    <n v="0.97142857142857142"/>
    <n v="0.70588235294117652"/>
    <n v="0.625"/>
    <n v="0.51100000000000001"/>
    <n v="0.42857142857142855"/>
    <n v="0.19800000000000001"/>
    <n v="23.375"/>
    <n v="0.159"/>
    <n v="0.14285714285714285"/>
  </r>
  <r>
    <x v="2"/>
    <d v="2017-08-07T00:00:00"/>
    <x v="24"/>
    <x v="24"/>
    <x v="2"/>
    <x v="0"/>
    <n v="35"/>
    <n v="25037"/>
    <n v="8"/>
    <n v="30"/>
    <n v="21"/>
    <n v="13"/>
    <n v="2"/>
    <n v="1090"/>
    <n v="697"/>
    <n v="715.34285714285716"/>
    <n v="775"/>
    <n v="7.4999999999999997E-2"/>
    <n v="5.7142857142857144"/>
    <n v="76.19047619047619"/>
    <n v="0"/>
    <n v="0.8571428571428571"/>
    <n v="0.7"/>
    <n v="0.61904761904761907"/>
    <n v="0.51100000000000001"/>
    <n v="0.37142857142857144"/>
    <n v="0.19800000000000001"/>
    <n v="20.38095238095238"/>
    <n v="0.159"/>
    <n v="0.22857142857142856"/>
  </r>
  <r>
    <x v="2"/>
    <d v="2017-08-07T00:00:00"/>
    <x v="8"/>
    <x v="8"/>
    <x v="1"/>
    <x v="0"/>
    <n v="30"/>
    <n v="25908"/>
    <n v="6"/>
    <n v="27"/>
    <n v="17"/>
    <n v="9"/>
    <n v="3"/>
    <n v="1764"/>
    <n v="663"/>
    <n v="863.6"/>
    <n v="775"/>
    <n v="7.4999999999999997E-2"/>
    <n v="10"/>
    <n v="133.33333333333334"/>
    <n v="250"/>
    <n v="0.9"/>
    <n v="0.62962962962962965"/>
    <n v="0.52941176470588236"/>
    <n v="0.51100000000000001"/>
    <n v="0.3"/>
    <n v="0.19800000000000001"/>
    <n v="16.470588235294116"/>
    <n v="0.159"/>
    <n v="0.2"/>
  </r>
  <r>
    <x v="2"/>
    <d v="2017-08-07T00:00:00"/>
    <x v="9"/>
    <x v="9"/>
    <x v="1"/>
    <x v="0"/>
    <n v="32"/>
    <n v="24382"/>
    <n v="8"/>
    <n v="28"/>
    <n v="18"/>
    <n v="10"/>
    <n v="4"/>
    <n v="1918"/>
    <n v="660"/>
    <n v="761.9375"/>
    <n v="775"/>
    <n v="7.4999999999999997E-2"/>
    <n v="12.5"/>
    <n v="166.66666666666669"/>
    <n v="250"/>
    <n v="0.875"/>
    <n v="0.6428571428571429"/>
    <n v="0.55555555555555558"/>
    <n v="0.51100000000000001"/>
    <n v="0.3125"/>
    <n v="0.19800000000000001"/>
    <n v="17.444444444444443"/>
    <n v="0.159"/>
    <n v="0.25"/>
  </r>
  <r>
    <x v="2"/>
    <d v="2017-08-07T00:00:00"/>
    <x v="10"/>
    <x v="10"/>
    <x v="1"/>
    <x v="0"/>
    <n v="30"/>
    <n v="25171"/>
    <n v="6"/>
    <n v="27"/>
    <n v="22"/>
    <n v="16"/>
    <n v="3"/>
    <n v="1913"/>
    <n v="666"/>
    <n v="839.0333333333333"/>
    <n v="775"/>
    <n v="7.4999999999999997E-2"/>
    <n v="10"/>
    <n v="133.33333333333334"/>
    <n v="250"/>
    <n v="0.9"/>
    <n v="0.81481481481481477"/>
    <n v="0.72727272727272729"/>
    <n v="0.51100000000000001"/>
    <n v="0.53333333333333333"/>
    <n v="0.19800000000000001"/>
    <n v="21.272727272727273"/>
    <n v="0.159"/>
    <n v="0.2"/>
  </r>
  <r>
    <x v="2"/>
    <d v="2017-08-07T00:00:00"/>
    <x v="11"/>
    <x v="11"/>
    <x v="1"/>
    <x v="0"/>
    <n v="30"/>
    <n v="24970"/>
    <n v="9"/>
    <n v="29"/>
    <n v="19"/>
    <n v="13"/>
    <n v="3"/>
    <n v="1894"/>
    <n v="640"/>
    <n v="832.33333333333337"/>
    <n v="775"/>
    <n v="7.4999999999999997E-2"/>
    <n v="10"/>
    <n v="133.33333333333334"/>
    <n v="250"/>
    <n v="0.96666666666666667"/>
    <n v="0.65517241379310343"/>
    <n v="0.68421052631578949"/>
    <n v="0.51100000000000001"/>
    <n v="0.43333333333333335"/>
    <n v="0.19800000000000001"/>
    <n v="18.315789473684209"/>
    <n v="0.159"/>
    <n v="0.3"/>
  </r>
  <r>
    <x v="2"/>
    <d v="2017-08-07T00:00:00"/>
    <x v="12"/>
    <x v="12"/>
    <x v="1"/>
    <x v="0"/>
    <n v="32"/>
    <n v="25883"/>
    <n v="9"/>
    <n v="28"/>
    <n v="19"/>
    <n v="10"/>
    <n v="4"/>
    <n v="1992"/>
    <n v="665"/>
    <n v="808.84375"/>
    <n v="775"/>
    <n v="7.4999999999999997E-2"/>
    <n v="12.5"/>
    <n v="166.66666666666669"/>
    <n v="250"/>
    <n v="0.875"/>
    <n v="0.6785714285714286"/>
    <n v="0.52631578947368418"/>
    <n v="0.51100000000000001"/>
    <n v="0.3125"/>
    <n v="0.19800000000000001"/>
    <n v="18.473684210526315"/>
    <n v="0.159"/>
    <n v="0.28125"/>
  </r>
  <r>
    <x v="2"/>
    <d v="2017-08-07T00:00:00"/>
    <x v="13"/>
    <x v="13"/>
    <x v="1"/>
    <x v="0"/>
    <n v="31"/>
    <n v="25521"/>
    <n v="8"/>
    <n v="29"/>
    <n v="23"/>
    <n v="12"/>
    <n v="3"/>
    <n v="1939"/>
    <n v="666"/>
    <n v="823.25806451612902"/>
    <n v="775"/>
    <n v="7.4999999999999997E-2"/>
    <n v="9.67741935483871"/>
    <n v="129.03225806451613"/>
    <n v="250"/>
    <n v="0.93548387096774188"/>
    <n v="0.7931034482758621"/>
    <n v="0.52173913043478259"/>
    <n v="0.51100000000000001"/>
    <n v="0.38709677419354838"/>
    <n v="0.19800000000000001"/>
    <n v="22.478260869565219"/>
    <n v="0.159"/>
    <n v="0.25806451612903225"/>
  </r>
  <r>
    <x v="2"/>
    <d v="2017-08-07T00:00:00"/>
    <x v="14"/>
    <x v="14"/>
    <x v="1"/>
    <x v="0"/>
    <n v="32"/>
    <n v="25294"/>
    <n v="8"/>
    <n v="28"/>
    <n v="21"/>
    <n v="14"/>
    <n v="3"/>
    <n v="2000"/>
    <n v="665"/>
    <n v="790.4375"/>
    <n v="775"/>
    <n v="7.4999999999999997E-2"/>
    <n v="9.375"/>
    <n v="125"/>
    <n v="250"/>
    <n v="0.875"/>
    <n v="0.75"/>
    <n v="0.66666666666666663"/>
    <n v="0.51100000000000001"/>
    <n v="0.4375"/>
    <n v="0.19800000000000001"/>
    <n v="20.333333333333332"/>
    <n v="0.159"/>
    <n v="0.25"/>
  </r>
  <r>
    <x v="2"/>
    <d v="2017-08-07T00:00:00"/>
    <x v="15"/>
    <x v="15"/>
    <x v="1"/>
    <x v="0"/>
    <n v="28"/>
    <n v="25408"/>
    <n v="6"/>
    <n v="25"/>
    <n v="19"/>
    <n v="13"/>
    <n v="3"/>
    <n v="1858"/>
    <n v="697"/>
    <n v="907.42857142857144"/>
    <n v="775"/>
    <n v="7.4999999999999997E-2"/>
    <n v="10.714285714285714"/>
    <n v="142.85714285714286"/>
    <n v="250"/>
    <n v="0.8928571428571429"/>
    <n v="0.76"/>
    <n v="0.68421052631578949"/>
    <n v="0.51100000000000001"/>
    <n v="0.4642857142857143"/>
    <n v="0.19800000000000001"/>
    <n v="18.315789473684209"/>
    <n v="0.159"/>
    <n v="0.21428571428571427"/>
  </r>
  <r>
    <x v="2"/>
    <d v="2017-08-07T00:00:00"/>
    <x v="25"/>
    <x v="23"/>
    <x v="1"/>
    <x v="0"/>
    <n v="28"/>
    <n v="25284"/>
    <n v="6"/>
    <n v="25"/>
    <n v="19"/>
    <n v="12"/>
    <n v="3"/>
    <n v="1507"/>
    <n v="455"/>
    <n v="903"/>
    <n v="775"/>
    <n v="7.4999999999999997E-2"/>
    <n v="10.714285714285714"/>
    <n v="142.85714285714286"/>
    <n v="250"/>
    <n v="0.8928571428571429"/>
    <n v="0.76"/>
    <n v="0.63157894736842102"/>
    <n v="0.51100000000000001"/>
    <n v="0.42857142857142855"/>
    <n v="0.19800000000000001"/>
    <n v="18.368421052631579"/>
    <n v="0.159"/>
    <n v="0.21428571428571427"/>
  </r>
  <r>
    <x v="2"/>
    <d v="2017-08-08T00:00:00"/>
    <x v="0"/>
    <x v="0"/>
    <x v="0"/>
    <x v="0"/>
    <n v="39"/>
    <n v="24062"/>
    <n v="7"/>
    <n v="37"/>
    <n v="32"/>
    <n v="26"/>
    <n v="2"/>
    <n v="2149"/>
    <n v="751"/>
    <n v="616.97435897435901"/>
    <n v="775"/>
    <n v="7.4999999999999997E-2"/>
    <n v="5.1282051282051277"/>
    <n v="68.376068376068375"/>
    <n v="0"/>
    <n v="0.94871794871794868"/>
    <n v="0.86486486486486491"/>
    <n v="0.8125"/>
    <n v="0.51100000000000001"/>
    <n v="0.66666666666666663"/>
    <n v="0.19800000000000001"/>
    <n v="31.1875"/>
    <n v="0.159"/>
    <n v="0.17948717948717949"/>
  </r>
  <r>
    <x v="2"/>
    <d v="2017-08-08T00:00:00"/>
    <x v="1"/>
    <x v="1"/>
    <x v="0"/>
    <x v="0"/>
    <n v="39"/>
    <n v="24485"/>
    <n v="4"/>
    <n v="36"/>
    <n v="32"/>
    <n v="25"/>
    <n v="2"/>
    <n v="2347"/>
    <n v="803"/>
    <n v="627.82051282051282"/>
    <n v="775"/>
    <n v="7.4999999999999997E-2"/>
    <n v="5.1282051282051277"/>
    <n v="68.376068376068375"/>
    <n v="0"/>
    <n v="0.92307692307692313"/>
    <n v="0.88888888888888884"/>
    <n v="0.78125"/>
    <n v="0.51100000000000001"/>
    <n v="0.64102564102564108"/>
    <n v="0.19800000000000001"/>
    <n v="31.21875"/>
    <n v="0.159"/>
    <n v="0.10256410256410256"/>
  </r>
  <r>
    <x v="2"/>
    <d v="2017-08-08T00:00:00"/>
    <x v="2"/>
    <x v="2"/>
    <x v="0"/>
    <x v="0"/>
    <n v="39"/>
    <n v="24399"/>
    <n v="5"/>
    <n v="38"/>
    <n v="31"/>
    <n v="22"/>
    <n v="2"/>
    <n v="2319"/>
    <n v="800"/>
    <n v="625.61538461538464"/>
    <n v="775"/>
    <n v="7.4999999999999997E-2"/>
    <n v="5.1282051282051277"/>
    <n v="68.376068376068375"/>
    <n v="0"/>
    <n v="0.97435897435897434"/>
    <n v="0.81578947368421051"/>
    <n v="0.70967741935483875"/>
    <n v="0.51100000000000001"/>
    <n v="0.5641025641025641"/>
    <n v="0.19800000000000001"/>
    <n v="30.29032258064516"/>
    <n v="0.159"/>
    <n v="0.12820512820512819"/>
  </r>
  <r>
    <x v="2"/>
    <d v="2017-08-08T00:00:00"/>
    <x v="3"/>
    <x v="3"/>
    <x v="0"/>
    <x v="0"/>
    <n v="39"/>
    <n v="25718"/>
    <n v="6"/>
    <n v="38"/>
    <n v="30"/>
    <n v="26"/>
    <n v="1"/>
    <n v="2282"/>
    <n v="790"/>
    <n v="659.43589743589746"/>
    <n v="775"/>
    <n v="7.4999999999999997E-2"/>
    <n v="2.5641025641025639"/>
    <n v="34.188034188034187"/>
    <n v="0"/>
    <n v="0.97435897435897434"/>
    <n v="0.78947368421052633"/>
    <n v="0.8666666666666667"/>
    <n v="0.51100000000000001"/>
    <n v="0.66666666666666663"/>
    <n v="0.19800000000000001"/>
    <n v="29.133333333333333"/>
    <n v="0.159"/>
    <n v="0.15384615384615385"/>
  </r>
  <r>
    <x v="2"/>
    <d v="2017-08-08T00:00:00"/>
    <x v="4"/>
    <x v="4"/>
    <x v="0"/>
    <x v="0"/>
    <n v="38"/>
    <n v="24211"/>
    <n v="7"/>
    <n v="38"/>
    <n v="34"/>
    <n v="30"/>
    <n v="2"/>
    <n v="2288"/>
    <n v="715"/>
    <n v="637.13157894736844"/>
    <n v="775"/>
    <n v="7.4999999999999997E-2"/>
    <n v="5.2631578947368416"/>
    <n v="70.175438596491219"/>
    <n v="0"/>
    <n v="1"/>
    <n v="0.89473684210526316"/>
    <n v="0.88235294117647056"/>
    <n v="0.51100000000000001"/>
    <n v="0.78947368421052633"/>
    <n v="0.19800000000000001"/>
    <n v="33.117647058823529"/>
    <n v="0.159"/>
    <n v="0.18421052631578946"/>
  </r>
  <r>
    <x v="2"/>
    <d v="2017-08-08T00:00:00"/>
    <x v="5"/>
    <x v="5"/>
    <x v="0"/>
    <x v="0"/>
    <n v="36"/>
    <n v="24087"/>
    <n v="7"/>
    <n v="36"/>
    <n v="32"/>
    <n v="25"/>
    <n v="2"/>
    <n v="2312"/>
    <n v="796"/>
    <n v="669.08333333333337"/>
    <n v="775"/>
    <n v="7.4999999999999997E-2"/>
    <n v="5.5555555555555554"/>
    <n v="74.074074074074076"/>
    <n v="0"/>
    <n v="1"/>
    <n v="0.88888888888888884"/>
    <n v="0.78125"/>
    <n v="0.51100000000000001"/>
    <n v="0.69444444444444442"/>
    <n v="0.19800000000000001"/>
    <n v="31.21875"/>
    <n v="0.159"/>
    <n v="0.19444444444444445"/>
  </r>
  <r>
    <x v="2"/>
    <d v="2017-08-08T00:00:00"/>
    <x v="6"/>
    <x v="6"/>
    <x v="0"/>
    <x v="0"/>
    <n v="37"/>
    <n v="25104"/>
    <n v="4"/>
    <n v="37"/>
    <n v="30"/>
    <n v="22"/>
    <n v="1"/>
    <n v="2402"/>
    <n v="793"/>
    <n v="678.48648648648646"/>
    <n v="775"/>
    <n v="7.4999999999999997E-2"/>
    <n v="2.7027027027027026"/>
    <n v="36.036036036036037"/>
    <n v="0"/>
    <n v="1"/>
    <n v="0.81081081081081086"/>
    <n v="0.73333333333333328"/>
    <n v="0.51100000000000001"/>
    <n v="0.59459459459459463"/>
    <n v="0.19800000000000001"/>
    <n v="29.266666666666666"/>
    <n v="0.159"/>
    <n v="0.10810810810810811"/>
  </r>
  <r>
    <x v="2"/>
    <d v="2017-08-08T00:00:00"/>
    <x v="7"/>
    <x v="7"/>
    <x v="0"/>
    <x v="0"/>
    <n v="34"/>
    <n v="24961"/>
    <n v="5"/>
    <n v="34"/>
    <n v="26"/>
    <n v="21"/>
    <n v="1"/>
    <n v="2134"/>
    <n v="777"/>
    <n v="734.14705882352939"/>
    <n v="775"/>
    <n v="7.4999999999999997E-2"/>
    <n v="2.9411764705882351"/>
    <n v="39.2156862745098"/>
    <n v="0"/>
    <n v="1"/>
    <n v="0.76470588235294112"/>
    <n v="0.80769230769230771"/>
    <n v="0.51100000000000001"/>
    <n v="0.61764705882352944"/>
    <n v="0.19800000000000001"/>
    <n v="25.192307692307693"/>
    <n v="0.159"/>
    <n v="0.14705882352941177"/>
  </r>
  <r>
    <x v="2"/>
    <d v="2017-08-08T00:00:00"/>
    <x v="16"/>
    <x v="16"/>
    <x v="2"/>
    <x v="0"/>
    <n v="32"/>
    <n v="24065"/>
    <n v="5"/>
    <n v="29"/>
    <n v="23"/>
    <n v="17"/>
    <n v="2"/>
    <n v="2093"/>
    <n v="730"/>
    <n v="752.03125"/>
    <n v="775"/>
    <n v="7.4999999999999997E-2"/>
    <n v="6.25"/>
    <n v="83.333333333333343"/>
    <n v="0"/>
    <n v="0.90625"/>
    <n v="0.7931034482758621"/>
    <n v="0.73913043478260865"/>
    <n v="0.51100000000000001"/>
    <n v="0.53125"/>
    <n v="0.19800000000000001"/>
    <n v="22.260869565217391"/>
    <n v="0.159"/>
    <n v="0.15625"/>
  </r>
  <r>
    <x v="2"/>
    <d v="2017-08-08T00:00:00"/>
    <x v="17"/>
    <x v="17"/>
    <x v="2"/>
    <x v="0"/>
    <n v="34"/>
    <n v="24344"/>
    <n v="7"/>
    <n v="33"/>
    <n v="26"/>
    <n v="18"/>
    <n v="2"/>
    <n v="2135"/>
    <n v="730"/>
    <n v="716"/>
    <n v="775"/>
    <n v="7.4999999999999997E-2"/>
    <n v="5.8823529411764701"/>
    <n v="78.431372549019599"/>
    <n v="0"/>
    <n v="0.97058823529411764"/>
    <n v="0.78787878787878785"/>
    <n v="0.69230769230769229"/>
    <n v="0.51100000000000001"/>
    <n v="0.52941176470588236"/>
    <n v="0.19800000000000001"/>
    <n v="25.307692307692307"/>
    <n v="0.159"/>
    <n v="0.20588235294117646"/>
  </r>
  <r>
    <x v="2"/>
    <d v="2017-08-08T00:00:00"/>
    <x v="18"/>
    <x v="18"/>
    <x v="2"/>
    <x v="0"/>
    <n v="30"/>
    <n v="25125"/>
    <n v="5"/>
    <n v="28"/>
    <n v="19"/>
    <n v="14"/>
    <n v="2"/>
    <n v="2135"/>
    <n v="723"/>
    <n v="837.5"/>
    <n v="775"/>
    <n v="7.4999999999999997E-2"/>
    <n v="6.666666666666667"/>
    <n v="88.8888888888889"/>
    <n v="0"/>
    <n v="0.93333333333333335"/>
    <n v="0.6785714285714286"/>
    <n v="0.73684210526315785"/>
    <n v="0.51100000000000001"/>
    <n v="0.46666666666666667"/>
    <n v="0.19800000000000001"/>
    <n v="18.263157894736842"/>
    <n v="0.159"/>
    <n v="0.16666666666666666"/>
  </r>
  <r>
    <x v="2"/>
    <d v="2017-08-08T00:00:00"/>
    <x v="19"/>
    <x v="19"/>
    <x v="2"/>
    <x v="0"/>
    <n v="36"/>
    <n v="24573"/>
    <n v="6"/>
    <n v="33"/>
    <n v="27"/>
    <n v="18"/>
    <n v="2"/>
    <n v="2065"/>
    <n v="717"/>
    <n v="682.58333333333337"/>
    <n v="775"/>
    <n v="7.4999999999999997E-2"/>
    <n v="5.5555555555555554"/>
    <n v="74.074074074074076"/>
    <n v="0"/>
    <n v="0.91666666666666663"/>
    <n v="0.81818181818181823"/>
    <n v="0.66666666666666663"/>
    <n v="0.51100000000000001"/>
    <n v="0.5"/>
    <n v="0.19800000000000001"/>
    <n v="26.333333333333332"/>
    <n v="0.159"/>
    <n v="0.16666666666666666"/>
  </r>
  <r>
    <x v="2"/>
    <d v="2017-08-08T00:00:00"/>
    <x v="22"/>
    <x v="22"/>
    <x v="2"/>
    <x v="0"/>
    <n v="31"/>
    <n v="24325"/>
    <n v="7"/>
    <n v="29"/>
    <n v="22"/>
    <n v="15"/>
    <n v="2"/>
    <n v="1969"/>
    <n v="727"/>
    <n v="784.67741935483866"/>
    <n v="775"/>
    <n v="7.4999999999999997E-2"/>
    <n v="6.4516129032258061"/>
    <n v="86.021505376344081"/>
    <n v="0"/>
    <n v="0.93548387096774188"/>
    <n v="0.75862068965517238"/>
    <n v="0.68181818181818177"/>
    <n v="0.51100000000000001"/>
    <n v="0.4838709677419355"/>
    <n v="0.19800000000000001"/>
    <n v="21.318181818181817"/>
    <n v="0.159"/>
    <n v="0.22580645161290322"/>
  </r>
  <r>
    <x v="2"/>
    <d v="2017-08-08T00:00:00"/>
    <x v="24"/>
    <x v="24"/>
    <x v="2"/>
    <x v="0"/>
    <n v="35"/>
    <n v="25315"/>
    <n v="6"/>
    <n v="35"/>
    <n v="24"/>
    <n v="19"/>
    <n v="2"/>
    <n v="1090"/>
    <n v="697"/>
    <n v="723.28571428571433"/>
    <n v="775"/>
    <n v="7.4999999999999997E-2"/>
    <n v="5.7142857142857144"/>
    <n v="76.19047619047619"/>
    <n v="0"/>
    <n v="1"/>
    <n v="0.68571428571428572"/>
    <n v="0.79166666666666663"/>
    <n v="0.51100000000000001"/>
    <n v="0.54285714285714282"/>
    <n v="0.19800000000000001"/>
    <n v="23.208333333333332"/>
    <n v="0.159"/>
    <n v="0.17142857142857143"/>
  </r>
  <r>
    <x v="2"/>
    <d v="2017-08-08T00:00:00"/>
    <x v="8"/>
    <x v="8"/>
    <x v="1"/>
    <x v="0"/>
    <n v="33"/>
    <n v="24664"/>
    <n v="7"/>
    <n v="29"/>
    <n v="21"/>
    <n v="15"/>
    <n v="4"/>
    <n v="1764"/>
    <n v="663"/>
    <n v="747.39393939393938"/>
    <n v="775"/>
    <n v="7.4999999999999997E-2"/>
    <n v="12.121212121212121"/>
    <n v="161.61616161616163"/>
    <n v="250"/>
    <n v="0.87878787878787878"/>
    <n v="0.72413793103448276"/>
    <n v="0.7142857142857143"/>
    <n v="0.51100000000000001"/>
    <n v="0.45454545454545453"/>
    <n v="0.19800000000000001"/>
    <n v="20.285714285714285"/>
    <n v="0.159"/>
    <n v="0.21212121212121213"/>
  </r>
  <r>
    <x v="2"/>
    <d v="2017-08-08T00:00:00"/>
    <x v="9"/>
    <x v="9"/>
    <x v="1"/>
    <x v="0"/>
    <n v="33"/>
    <n v="24853"/>
    <n v="9"/>
    <n v="31"/>
    <n v="19"/>
    <n v="14"/>
    <n v="4"/>
    <n v="1918"/>
    <n v="660"/>
    <n v="753.12121212121212"/>
    <n v="775"/>
    <n v="7.4999999999999997E-2"/>
    <n v="12.121212121212121"/>
    <n v="161.61616161616163"/>
    <n v="250"/>
    <n v="0.93939393939393945"/>
    <n v="0.61290322580645162"/>
    <n v="0.73684210526315785"/>
    <n v="0.51100000000000001"/>
    <n v="0.42424242424242425"/>
    <n v="0.19800000000000001"/>
    <n v="18.263157894736842"/>
    <n v="0.159"/>
    <n v="0.27272727272727271"/>
  </r>
  <r>
    <x v="2"/>
    <d v="2017-08-08T00:00:00"/>
    <x v="10"/>
    <x v="10"/>
    <x v="1"/>
    <x v="0"/>
    <n v="32"/>
    <n v="25489"/>
    <n v="10"/>
    <n v="28"/>
    <n v="21"/>
    <n v="13"/>
    <n v="4"/>
    <n v="1913"/>
    <n v="666"/>
    <n v="796.53125"/>
    <n v="775"/>
    <n v="7.4999999999999997E-2"/>
    <n v="12.5"/>
    <n v="166.66666666666669"/>
    <n v="250"/>
    <n v="0.875"/>
    <n v="0.75"/>
    <n v="0.61904761904761907"/>
    <n v="0.51100000000000001"/>
    <n v="0.40625"/>
    <n v="0.19800000000000001"/>
    <n v="20.38095238095238"/>
    <n v="0.159"/>
    <n v="0.3125"/>
  </r>
  <r>
    <x v="2"/>
    <d v="2017-08-08T00:00:00"/>
    <x v="11"/>
    <x v="11"/>
    <x v="1"/>
    <x v="0"/>
    <n v="33"/>
    <n v="25368"/>
    <n v="9"/>
    <n v="28"/>
    <n v="20"/>
    <n v="14"/>
    <n v="3"/>
    <n v="1894"/>
    <n v="640"/>
    <n v="768.72727272727275"/>
    <n v="775"/>
    <n v="7.4999999999999997E-2"/>
    <n v="9.0909090909090917"/>
    <n v="121.21212121212123"/>
    <n v="250"/>
    <n v="0.84848484848484851"/>
    <n v="0.7142857142857143"/>
    <n v="0.7"/>
    <n v="0.51100000000000001"/>
    <n v="0.42424242424242425"/>
    <n v="0.19800000000000001"/>
    <n v="19.3"/>
    <n v="0.159"/>
    <n v="0.27272727272727271"/>
  </r>
  <r>
    <x v="2"/>
    <d v="2017-08-08T00:00:00"/>
    <x v="12"/>
    <x v="12"/>
    <x v="1"/>
    <x v="0"/>
    <n v="32"/>
    <n v="24379"/>
    <n v="7"/>
    <n v="28"/>
    <n v="22"/>
    <n v="16"/>
    <n v="4"/>
    <n v="1992"/>
    <n v="665"/>
    <n v="761.84375"/>
    <n v="775"/>
    <n v="7.4999999999999997E-2"/>
    <n v="12.5"/>
    <n v="166.66666666666669"/>
    <n v="250"/>
    <n v="0.875"/>
    <n v="0.7857142857142857"/>
    <n v="0.72727272727272729"/>
    <n v="0.51100000000000001"/>
    <n v="0.5"/>
    <n v="0.19800000000000001"/>
    <n v="21.272727272727273"/>
    <n v="0.159"/>
    <n v="0.21875"/>
  </r>
  <r>
    <x v="2"/>
    <d v="2017-08-08T00:00:00"/>
    <x v="13"/>
    <x v="13"/>
    <x v="1"/>
    <x v="0"/>
    <n v="31"/>
    <n v="25850"/>
    <n v="9"/>
    <n v="27"/>
    <n v="21"/>
    <n v="14"/>
    <n v="4"/>
    <n v="1939"/>
    <n v="666"/>
    <n v="833.87096774193549"/>
    <n v="775"/>
    <n v="7.4999999999999997E-2"/>
    <n v="12.903225806451612"/>
    <n v="172.04301075268816"/>
    <n v="250"/>
    <n v="0.87096774193548387"/>
    <n v="0.77777777777777779"/>
    <n v="0.66666666666666663"/>
    <n v="0.51100000000000001"/>
    <n v="0.45161290322580644"/>
    <n v="0.19800000000000001"/>
    <n v="20.333333333333332"/>
    <n v="0.159"/>
    <n v="0.29032258064516131"/>
  </r>
  <r>
    <x v="2"/>
    <d v="2017-08-08T00:00:00"/>
    <x v="14"/>
    <x v="14"/>
    <x v="1"/>
    <x v="0"/>
    <n v="29"/>
    <n v="24351"/>
    <n v="8"/>
    <n v="26"/>
    <n v="18"/>
    <n v="10"/>
    <n v="3"/>
    <n v="2000"/>
    <n v="665"/>
    <n v="839.68965517241384"/>
    <n v="775"/>
    <n v="7.4999999999999997E-2"/>
    <n v="10.344827586206897"/>
    <n v="137.93103448275863"/>
    <n v="250"/>
    <n v="0.89655172413793105"/>
    <n v="0.69230769230769229"/>
    <n v="0.55555555555555558"/>
    <n v="0.51100000000000001"/>
    <n v="0.34482758620689657"/>
    <n v="0.19800000000000001"/>
    <n v="17.444444444444443"/>
    <n v="0.159"/>
    <n v="0.27586206896551724"/>
  </r>
  <r>
    <x v="2"/>
    <d v="2017-08-08T00:00:00"/>
    <x v="15"/>
    <x v="15"/>
    <x v="1"/>
    <x v="0"/>
    <n v="32"/>
    <n v="24244"/>
    <n v="8"/>
    <n v="30"/>
    <n v="21"/>
    <n v="12"/>
    <n v="4"/>
    <n v="1858"/>
    <n v="697"/>
    <n v="757.625"/>
    <n v="775"/>
    <n v="7.4999999999999997E-2"/>
    <n v="12.5"/>
    <n v="166.66666666666669"/>
    <n v="250"/>
    <n v="0.9375"/>
    <n v="0.7"/>
    <n v="0.5714285714285714"/>
    <n v="0.51100000000000001"/>
    <n v="0.375"/>
    <n v="0.19800000000000001"/>
    <n v="20.428571428571427"/>
    <n v="0.159"/>
    <n v="0.25"/>
  </r>
  <r>
    <x v="2"/>
    <d v="2017-08-08T00:00:00"/>
    <x v="25"/>
    <x v="23"/>
    <x v="1"/>
    <x v="0"/>
    <n v="28"/>
    <n v="25153"/>
    <n v="7"/>
    <n v="25"/>
    <n v="16"/>
    <n v="10"/>
    <n v="3"/>
    <n v="1507"/>
    <n v="455"/>
    <n v="898.32142857142856"/>
    <n v="775"/>
    <n v="7.4999999999999997E-2"/>
    <n v="10.714285714285714"/>
    <n v="142.85714285714286"/>
    <n v="250"/>
    <n v="0.8928571428571429"/>
    <n v="0.64"/>
    <n v="0.625"/>
    <n v="0.51100000000000001"/>
    <n v="0.35714285714285715"/>
    <n v="0.19800000000000001"/>
    <n v="15.375"/>
    <n v="0.159"/>
    <n v="0.25"/>
  </r>
  <r>
    <x v="2"/>
    <d v="2017-08-09T00:00:00"/>
    <x v="16"/>
    <x v="16"/>
    <x v="2"/>
    <x v="0"/>
    <n v="36"/>
    <n v="25340"/>
    <n v="9"/>
    <n v="36"/>
    <n v="26"/>
    <n v="17"/>
    <n v="3"/>
    <n v="2093"/>
    <n v="730"/>
    <n v="703.88888888888891"/>
    <n v="775"/>
    <n v="7.4999999999999997E-2"/>
    <n v="8.3333333333333321"/>
    <n v="111.1111111111111"/>
    <n v="150"/>
    <n v="1"/>
    <n v="0.72222222222222221"/>
    <n v="0.65384615384615385"/>
    <n v="0.51100000000000001"/>
    <n v="0.47222222222222221"/>
    <n v="0.19800000000000001"/>
    <n v="25.346153846153847"/>
    <n v="0.159"/>
    <n v="0.25"/>
  </r>
  <r>
    <x v="2"/>
    <d v="2017-08-09T00:00:00"/>
    <x v="17"/>
    <x v="17"/>
    <x v="2"/>
    <x v="0"/>
    <n v="30"/>
    <n v="24580"/>
    <n v="8"/>
    <n v="26"/>
    <n v="20"/>
    <n v="14"/>
    <n v="2"/>
    <n v="2135"/>
    <n v="730"/>
    <n v="819.33333333333337"/>
    <n v="775"/>
    <n v="7.4999999999999997E-2"/>
    <n v="6.666666666666667"/>
    <n v="88.8888888888889"/>
    <n v="0"/>
    <n v="0.8666666666666667"/>
    <n v="0.76923076923076927"/>
    <n v="0.7"/>
    <n v="0.51100000000000001"/>
    <n v="0.46666666666666667"/>
    <n v="0.19800000000000001"/>
    <n v="19.3"/>
    <n v="0.159"/>
    <n v="0.26666666666666666"/>
  </r>
  <r>
    <x v="2"/>
    <d v="2017-08-09T00:00:00"/>
    <x v="18"/>
    <x v="18"/>
    <x v="2"/>
    <x v="0"/>
    <n v="30"/>
    <n v="24999"/>
    <n v="5"/>
    <n v="30"/>
    <n v="22"/>
    <n v="17"/>
    <n v="2"/>
    <n v="2135"/>
    <n v="723"/>
    <n v="833.3"/>
    <n v="775"/>
    <n v="7.4999999999999997E-2"/>
    <n v="6.666666666666667"/>
    <n v="88.8888888888889"/>
    <n v="0"/>
    <n v="1"/>
    <n v="0.73333333333333328"/>
    <n v="0.77272727272727271"/>
    <n v="0.51100000000000001"/>
    <n v="0.56666666666666665"/>
    <n v="0.19800000000000001"/>
    <n v="21.227272727272727"/>
    <n v="0.159"/>
    <n v="0.16666666666666666"/>
  </r>
  <r>
    <x v="2"/>
    <d v="2017-08-09T00:00:00"/>
    <x v="19"/>
    <x v="19"/>
    <x v="2"/>
    <x v="0"/>
    <n v="32"/>
    <n v="24002"/>
    <n v="5"/>
    <n v="30"/>
    <n v="24"/>
    <n v="17"/>
    <n v="2"/>
    <n v="2065"/>
    <n v="717"/>
    <n v="750.0625"/>
    <n v="775"/>
    <n v="7.4999999999999997E-2"/>
    <n v="6.25"/>
    <n v="83.333333333333343"/>
    <n v="0"/>
    <n v="0.9375"/>
    <n v="0.8"/>
    <n v="0.70833333333333337"/>
    <n v="0.51100000000000001"/>
    <n v="0.53125"/>
    <n v="0.19800000000000001"/>
    <n v="23.291666666666668"/>
    <n v="0.159"/>
    <n v="0.15625"/>
  </r>
  <r>
    <x v="2"/>
    <d v="2017-08-09T00:00:00"/>
    <x v="20"/>
    <x v="20"/>
    <x v="2"/>
    <x v="0"/>
    <n v="30"/>
    <n v="24797"/>
    <n v="5"/>
    <n v="27"/>
    <n v="21"/>
    <n v="15"/>
    <n v="2"/>
    <n v="1978"/>
    <n v="621"/>
    <n v="826.56666666666672"/>
    <n v="775"/>
    <n v="7.4999999999999997E-2"/>
    <n v="6.666666666666667"/>
    <n v="88.8888888888889"/>
    <n v="0"/>
    <n v="0.9"/>
    <n v="0.77777777777777779"/>
    <n v="0.7142857142857143"/>
    <n v="0.51100000000000001"/>
    <n v="0.5"/>
    <n v="0.19800000000000001"/>
    <n v="20.285714285714285"/>
    <n v="0.159"/>
    <n v="0.16666666666666666"/>
  </r>
  <r>
    <x v="2"/>
    <d v="2017-08-09T00:00:00"/>
    <x v="21"/>
    <x v="21"/>
    <x v="2"/>
    <x v="0"/>
    <n v="31"/>
    <n v="24016"/>
    <n v="8"/>
    <n v="27"/>
    <n v="21"/>
    <n v="13"/>
    <n v="2"/>
    <n v="1999"/>
    <n v="626"/>
    <n v="774.70967741935488"/>
    <n v="775"/>
    <n v="7.4999999999999997E-2"/>
    <n v="6.4516129032258061"/>
    <n v="86.021505376344081"/>
    <n v="0"/>
    <n v="0.87096774193548387"/>
    <n v="0.77777777777777779"/>
    <n v="0.61904761904761907"/>
    <n v="0.51100000000000001"/>
    <n v="0.41935483870967744"/>
    <n v="0.19800000000000001"/>
    <n v="20.38095238095238"/>
    <n v="0.159"/>
    <n v="0.25806451612903225"/>
  </r>
  <r>
    <x v="2"/>
    <d v="2017-08-09T00:00:00"/>
    <x v="22"/>
    <x v="22"/>
    <x v="2"/>
    <x v="0"/>
    <n v="32"/>
    <n v="25329"/>
    <n v="7"/>
    <n v="29"/>
    <n v="21"/>
    <n v="16"/>
    <n v="2"/>
    <n v="1969"/>
    <n v="727"/>
    <n v="791.53125"/>
    <n v="775"/>
    <n v="7.4999999999999997E-2"/>
    <n v="6.25"/>
    <n v="83.333333333333343"/>
    <n v="0"/>
    <n v="0.90625"/>
    <n v="0.72413793103448276"/>
    <n v="0.76190476190476186"/>
    <n v="0.51100000000000001"/>
    <n v="0.5"/>
    <n v="0.19800000000000001"/>
    <n v="20.238095238095237"/>
    <n v="0.159"/>
    <n v="0.21875"/>
  </r>
  <r>
    <x v="2"/>
    <d v="2017-08-09T00:00:00"/>
    <x v="24"/>
    <x v="24"/>
    <x v="2"/>
    <x v="0"/>
    <n v="32"/>
    <n v="25620"/>
    <n v="6"/>
    <n v="32"/>
    <n v="24"/>
    <n v="15"/>
    <n v="2"/>
    <n v="1090"/>
    <n v="697"/>
    <n v="800.625"/>
    <n v="775"/>
    <n v="7.4999999999999997E-2"/>
    <n v="6.25"/>
    <n v="83.333333333333343"/>
    <n v="0"/>
    <n v="1"/>
    <n v="0.75"/>
    <n v="0.625"/>
    <n v="0.51100000000000001"/>
    <n v="0.46875"/>
    <n v="0.19800000000000001"/>
    <n v="23.375"/>
    <n v="0.159"/>
    <n v="0.1875"/>
  </r>
  <r>
    <x v="2"/>
    <d v="2017-08-09T00:00:00"/>
    <x v="12"/>
    <x v="12"/>
    <x v="1"/>
    <x v="0"/>
    <n v="28"/>
    <n v="24239"/>
    <n v="6"/>
    <n v="25"/>
    <n v="19"/>
    <n v="10"/>
    <n v="3"/>
    <n v="1992"/>
    <n v="665"/>
    <n v="865.67857142857144"/>
    <n v="775"/>
    <n v="7.4999999999999997E-2"/>
    <n v="10.714285714285714"/>
    <n v="142.85714285714286"/>
    <n v="250"/>
    <n v="0.8928571428571429"/>
    <n v="0.76"/>
    <n v="0.52631578947368418"/>
    <n v="0.51100000000000001"/>
    <n v="0.35714285714285715"/>
    <n v="0.19800000000000001"/>
    <n v="18.473684210526315"/>
    <n v="0.159"/>
    <n v="0.21428571428571427"/>
  </r>
  <r>
    <x v="2"/>
    <d v="2017-08-09T00:00:00"/>
    <x v="13"/>
    <x v="13"/>
    <x v="1"/>
    <x v="0"/>
    <n v="28"/>
    <n v="25102"/>
    <n v="8"/>
    <n v="26"/>
    <n v="16"/>
    <n v="12"/>
    <n v="3"/>
    <n v="1939"/>
    <n v="666"/>
    <n v="896.5"/>
    <n v="775"/>
    <n v="7.4999999999999997E-2"/>
    <n v="10.714285714285714"/>
    <n v="142.85714285714286"/>
    <n v="250"/>
    <n v="0.9285714285714286"/>
    <n v="0.61538461538461542"/>
    <n v="0.75"/>
    <n v="0.51100000000000001"/>
    <n v="0.42857142857142855"/>
    <n v="0.19800000000000001"/>
    <n v="15.25"/>
    <n v="0.159"/>
    <n v="0.2857142857142857"/>
  </r>
  <r>
    <x v="2"/>
    <d v="2017-08-09T00:00:00"/>
    <x v="14"/>
    <x v="14"/>
    <x v="1"/>
    <x v="0"/>
    <n v="31"/>
    <n v="25829"/>
    <n v="7"/>
    <n v="29"/>
    <n v="20"/>
    <n v="13"/>
    <n v="3"/>
    <n v="2000"/>
    <n v="665"/>
    <n v="833.19354838709683"/>
    <n v="775"/>
    <n v="7.4999999999999997E-2"/>
    <n v="9.67741935483871"/>
    <n v="129.03225806451613"/>
    <n v="250"/>
    <n v="0.93548387096774188"/>
    <n v="0.68965517241379315"/>
    <n v="0.65"/>
    <n v="0.51100000000000001"/>
    <n v="0.41935483870967744"/>
    <n v="0.19800000000000001"/>
    <n v="19.350000000000001"/>
    <n v="0.159"/>
    <n v="0.22580645161290322"/>
  </r>
  <r>
    <x v="2"/>
    <d v="2017-08-09T00:00:00"/>
    <x v="15"/>
    <x v="15"/>
    <x v="1"/>
    <x v="0"/>
    <n v="29"/>
    <n v="25455"/>
    <n v="6"/>
    <n v="28"/>
    <n v="20"/>
    <n v="13"/>
    <n v="3"/>
    <n v="1858"/>
    <n v="697"/>
    <n v="877.75862068965512"/>
    <n v="775"/>
    <n v="7.4999999999999997E-2"/>
    <n v="10.344827586206897"/>
    <n v="137.93103448275863"/>
    <n v="250"/>
    <n v="0.96551724137931039"/>
    <n v="0.7142857142857143"/>
    <n v="0.65"/>
    <n v="0.51100000000000001"/>
    <n v="0.44827586206896552"/>
    <n v="0.19800000000000001"/>
    <n v="19.350000000000001"/>
    <n v="0.159"/>
    <n v="0.20689655172413793"/>
  </r>
  <r>
    <x v="2"/>
    <d v="2017-08-09T00:00:00"/>
    <x v="25"/>
    <x v="23"/>
    <x v="1"/>
    <x v="0"/>
    <n v="28"/>
    <n v="25659"/>
    <n v="7"/>
    <n v="25"/>
    <n v="18"/>
    <n v="12"/>
    <n v="3"/>
    <n v="1507"/>
    <n v="455"/>
    <n v="916.39285714285711"/>
    <n v="775"/>
    <n v="7.4999999999999997E-2"/>
    <n v="10.714285714285714"/>
    <n v="142.85714285714286"/>
    <n v="250"/>
    <n v="0.8928571428571429"/>
    <n v="0.72"/>
    <n v="0.66666666666666663"/>
    <n v="0.51100000000000001"/>
    <n v="0.42857142857142855"/>
    <n v="0.19800000000000001"/>
    <n v="17.333333333333332"/>
    <n v="0.159"/>
    <n v="0.25"/>
  </r>
  <r>
    <x v="2"/>
    <d v="2017-08-10T00:00:00"/>
    <x v="0"/>
    <x v="0"/>
    <x v="0"/>
    <x v="0"/>
    <n v="40"/>
    <n v="24313"/>
    <n v="8"/>
    <n v="39"/>
    <n v="32"/>
    <n v="24"/>
    <n v="2"/>
    <n v="2149"/>
    <n v="751"/>
    <n v="607.82500000000005"/>
    <n v="775"/>
    <n v="7.4999999999999997E-2"/>
    <n v="5"/>
    <n v="66.666666666666671"/>
    <n v="0"/>
    <n v="0.97499999999999998"/>
    <n v="0.82051282051282048"/>
    <n v="0.75"/>
    <n v="0.51100000000000001"/>
    <n v="0.6"/>
    <n v="0.19800000000000001"/>
    <n v="31.25"/>
    <n v="0.159"/>
    <n v="0.2"/>
  </r>
  <r>
    <x v="2"/>
    <d v="2017-08-10T00:00:00"/>
    <x v="1"/>
    <x v="1"/>
    <x v="0"/>
    <x v="0"/>
    <n v="35"/>
    <n v="25705"/>
    <n v="5"/>
    <n v="35"/>
    <n v="32"/>
    <n v="23"/>
    <n v="2"/>
    <n v="2347"/>
    <n v="803"/>
    <n v="734.42857142857144"/>
    <n v="775"/>
    <n v="7.4999999999999997E-2"/>
    <n v="5.7142857142857144"/>
    <n v="76.19047619047619"/>
    <n v="0"/>
    <n v="1"/>
    <n v="0.91428571428571426"/>
    <n v="0.71875"/>
    <n v="0.51100000000000001"/>
    <n v="0.65714285714285714"/>
    <n v="0.19800000000000001"/>
    <n v="31.28125"/>
    <n v="0.159"/>
    <n v="0.14285714285714285"/>
  </r>
  <r>
    <x v="2"/>
    <d v="2017-08-10T00:00:00"/>
    <x v="2"/>
    <x v="2"/>
    <x v="0"/>
    <x v="0"/>
    <n v="33"/>
    <n v="25691"/>
    <n v="7"/>
    <n v="32"/>
    <n v="24"/>
    <n v="21"/>
    <n v="1"/>
    <n v="2319"/>
    <n v="800"/>
    <n v="778.5151515151515"/>
    <n v="775"/>
    <n v="7.4999999999999997E-2"/>
    <n v="3.0303030303030303"/>
    <n v="40.404040404040408"/>
    <n v="0"/>
    <n v="0.96969696969696972"/>
    <n v="0.75"/>
    <n v="0.875"/>
    <n v="0.51100000000000001"/>
    <n v="0.63636363636363635"/>
    <n v="0.19800000000000001"/>
    <n v="23.125"/>
    <n v="0.159"/>
    <n v="0.21212121212121213"/>
  </r>
  <r>
    <x v="2"/>
    <d v="2017-08-10T00:00:00"/>
    <x v="3"/>
    <x v="3"/>
    <x v="0"/>
    <x v="0"/>
    <n v="37"/>
    <n v="25295"/>
    <n v="5"/>
    <n v="34"/>
    <n v="27"/>
    <n v="24"/>
    <n v="2"/>
    <n v="2282"/>
    <n v="790"/>
    <n v="683.64864864864865"/>
    <n v="775"/>
    <n v="7.4999999999999997E-2"/>
    <n v="5.4054054054054053"/>
    <n v="72.072072072072075"/>
    <n v="0"/>
    <n v="0.91891891891891897"/>
    <n v="0.79411764705882348"/>
    <n v="0.88888888888888884"/>
    <n v="0.51100000000000001"/>
    <n v="0.64864864864864868"/>
    <n v="0.19800000000000001"/>
    <n v="26.111111111111111"/>
    <n v="0.159"/>
    <n v="0.13513513513513514"/>
  </r>
  <r>
    <x v="2"/>
    <d v="2017-08-10T00:00:00"/>
    <x v="4"/>
    <x v="4"/>
    <x v="0"/>
    <x v="0"/>
    <n v="38"/>
    <n v="24649"/>
    <n v="7"/>
    <n v="36"/>
    <n v="27"/>
    <n v="22"/>
    <n v="2"/>
    <n v="2288"/>
    <n v="715"/>
    <n v="648.65789473684208"/>
    <n v="775"/>
    <n v="7.4999999999999997E-2"/>
    <n v="5.2631578947368416"/>
    <n v="70.175438596491219"/>
    <n v="0"/>
    <n v="0.94736842105263153"/>
    <n v="0.75"/>
    <n v="0.81481481481481477"/>
    <n v="0.51100000000000001"/>
    <n v="0.57894736842105265"/>
    <n v="0.19800000000000001"/>
    <n v="26.185185185185187"/>
    <n v="0.159"/>
    <n v="0.18421052631578946"/>
  </r>
  <r>
    <x v="2"/>
    <d v="2017-08-10T00:00:00"/>
    <x v="5"/>
    <x v="5"/>
    <x v="0"/>
    <x v="0"/>
    <n v="33"/>
    <n v="25091"/>
    <n v="4"/>
    <n v="30"/>
    <n v="26"/>
    <n v="20"/>
    <n v="1"/>
    <n v="2312"/>
    <n v="796"/>
    <n v="760.33333333333337"/>
    <n v="775"/>
    <n v="7.4999999999999997E-2"/>
    <n v="3.0303030303030303"/>
    <n v="40.404040404040408"/>
    <n v="0"/>
    <n v="0.90909090909090906"/>
    <n v="0.8666666666666667"/>
    <n v="0.76923076923076927"/>
    <n v="0.51100000000000001"/>
    <n v="0.60606060606060608"/>
    <n v="0.19800000000000001"/>
    <n v="25.23076923076923"/>
    <n v="0.159"/>
    <n v="0.12121212121212122"/>
  </r>
  <r>
    <x v="2"/>
    <d v="2017-08-10T00:00:00"/>
    <x v="6"/>
    <x v="6"/>
    <x v="0"/>
    <x v="0"/>
    <n v="40"/>
    <n v="24657"/>
    <n v="6"/>
    <n v="36"/>
    <n v="30"/>
    <n v="25"/>
    <n v="2"/>
    <n v="2402"/>
    <n v="793"/>
    <n v="616.42499999999995"/>
    <n v="775"/>
    <n v="7.4999999999999997E-2"/>
    <n v="5"/>
    <n v="66.666666666666671"/>
    <n v="0"/>
    <n v="0.9"/>
    <n v="0.83333333333333337"/>
    <n v="0.83333333333333337"/>
    <n v="0.51100000000000001"/>
    <n v="0.625"/>
    <n v="0.19800000000000001"/>
    <n v="29.166666666666668"/>
    <n v="0.159"/>
    <n v="0.15"/>
  </r>
  <r>
    <x v="2"/>
    <d v="2017-08-10T00:00:00"/>
    <x v="7"/>
    <x v="7"/>
    <x v="0"/>
    <x v="0"/>
    <n v="33"/>
    <n v="25212"/>
    <n v="5"/>
    <n v="32"/>
    <n v="28"/>
    <n v="22"/>
    <n v="2"/>
    <n v="2134"/>
    <n v="777"/>
    <n v="764"/>
    <n v="775"/>
    <n v="7.4999999999999997E-2"/>
    <n v="6.0606060606060606"/>
    <n v="80.808080808080817"/>
    <n v="0"/>
    <n v="0.96969696969696972"/>
    <n v="0.875"/>
    <n v="0.7857142857142857"/>
    <n v="0.51100000000000001"/>
    <n v="0.66666666666666663"/>
    <n v="0.19800000000000001"/>
    <n v="27.214285714285715"/>
    <n v="0.159"/>
    <n v="0.15151515151515152"/>
  </r>
  <r>
    <x v="2"/>
    <d v="2017-08-10T00:00:00"/>
    <x v="8"/>
    <x v="8"/>
    <x v="1"/>
    <x v="0"/>
    <n v="33"/>
    <n v="25258"/>
    <n v="8"/>
    <n v="30"/>
    <n v="23"/>
    <n v="14"/>
    <n v="4"/>
    <n v="1764"/>
    <n v="663"/>
    <n v="765.39393939393938"/>
    <n v="775"/>
    <n v="7.4999999999999997E-2"/>
    <n v="12.121212121212121"/>
    <n v="161.61616161616163"/>
    <n v="250"/>
    <n v="0.90909090909090906"/>
    <n v="0.76666666666666672"/>
    <n v="0.60869565217391308"/>
    <n v="0.51100000000000001"/>
    <n v="0.42424242424242425"/>
    <n v="0.19800000000000001"/>
    <n v="22.391304347826086"/>
    <n v="0.159"/>
    <n v="0.24242424242424243"/>
  </r>
  <r>
    <x v="2"/>
    <d v="2017-08-10T00:00:00"/>
    <x v="9"/>
    <x v="9"/>
    <x v="1"/>
    <x v="0"/>
    <n v="31"/>
    <n v="24415"/>
    <n v="9"/>
    <n v="29"/>
    <n v="19"/>
    <n v="10"/>
    <n v="3"/>
    <n v="1918"/>
    <n v="660"/>
    <n v="787.58064516129036"/>
    <n v="775"/>
    <n v="7.4999999999999997E-2"/>
    <n v="9.67741935483871"/>
    <n v="129.03225806451613"/>
    <n v="250"/>
    <n v="0.93548387096774188"/>
    <n v="0.65517241379310343"/>
    <n v="0.52631578947368418"/>
    <n v="0.51100000000000001"/>
    <n v="0.32258064516129031"/>
    <n v="0.19800000000000001"/>
    <n v="18.473684210526315"/>
    <n v="0.159"/>
    <n v="0.29032258064516131"/>
  </r>
  <r>
    <x v="2"/>
    <d v="2017-08-10T00:00:00"/>
    <x v="10"/>
    <x v="10"/>
    <x v="1"/>
    <x v="0"/>
    <n v="30"/>
    <n v="24337"/>
    <n v="9"/>
    <n v="27"/>
    <n v="21"/>
    <n v="11"/>
    <n v="4"/>
    <n v="1913"/>
    <n v="666"/>
    <n v="811.23333333333335"/>
    <n v="775"/>
    <n v="7.4999999999999997E-2"/>
    <n v="13.333333333333334"/>
    <n v="177.7777777777778"/>
    <n v="250"/>
    <n v="0.9"/>
    <n v="0.77777777777777779"/>
    <n v="0.52380952380952384"/>
    <n v="0.51100000000000001"/>
    <n v="0.36666666666666664"/>
    <n v="0.19800000000000001"/>
    <n v="20.476190476190474"/>
    <n v="0.159"/>
    <n v="0.3"/>
  </r>
  <r>
    <x v="2"/>
    <d v="2017-08-10T00:00:00"/>
    <x v="15"/>
    <x v="15"/>
    <x v="1"/>
    <x v="0"/>
    <n v="31"/>
    <n v="25931"/>
    <n v="7"/>
    <n v="28"/>
    <n v="17"/>
    <n v="9"/>
    <n v="4"/>
    <n v="1858"/>
    <n v="697"/>
    <n v="836.48387096774195"/>
    <n v="775"/>
    <n v="7.4999999999999997E-2"/>
    <n v="12.903225806451612"/>
    <n v="172.04301075268816"/>
    <n v="250"/>
    <n v="0.90322580645161288"/>
    <n v="0.6071428571428571"/>
    <n v="0.52941176470588236"/>
    <n v="0.51100000000000001"/>
    <n v="0.29032258064516131"/>
    <n v="0.19800000000000001"/>
    <n v="16.470588235294116"/>
    <n v="0.159"/>
    <n v="0.22580645161290322"/>
  </r>
  <r>
    <x v="2"/>
    <d v="2017-08-10T00:00:00"/>
    <x v="25"/>
    <x v="23"/>
    <x v="1"/>
    <x v="0"/>
    <n v="31"/>
    <n v="24636"/>
    <n v="7"/>
    <n v="28"/>
    <n v="17"/>
    <n v="12"/>
    <n v="3"/>
    <n v="1507"/>
    <n v="455"/>
    <n v="794.70967741935488"/>
    <n v="775"/>
    <n v="7.4999999999999997E-2"/>
    <n v="9.67741935483871"/>
    <n v="129.03225806451613"/>
    <n v="250"/>
    <n v="0.90322580645161288"/>
    <n v="0.6071428571428571"/>
    <n v="0.70588235294117652"/>
    <n v="0.51100000000000001"/>
    <n v="0.38709677419354838"/>
    <n v="0.19800000000000001"/>
    <n v="16.294117647058822"/>
    <n v="0.159"/>
    <n v="0.22580645161290322"/>
  </r>
  <r>
    <x v="2"/>
    <d v="2017-08-11T00:00:00"/>
    <x v="0"/>
    <x v="0"/>
    <x v="0"/>
    <x v="0"/>
    <n v="38"/>
    <n v="25178"/>
    <n v="7"/>
    <n v="36"/>
    <n v="26"/>
    <n v="23"/>
    <n v="2"/>
    <n v="2149"/>
    <n v="751"/>
    <n v="662.57894736842104"/>
    <n v="775"/>
    <n v="7.4999999999999997E-2"/>
    <n v="5.2631578947368416"/>
    <n v="70.175438596491219"/>
    <n v="0"/>
    <n v="0.94736842105263153"/>
    <n v="0.72222222222222221"/>
    <n v="0.88461538461538458"/>
    <n v="0.51100000000000001"/>
    <n v="0.60526315789473684"/>
    <n v="0.19800000000000001"/>
    <n v="25.115384615384617"/>
    <n v="0.159"/>
    <n v="0.18421052631578946"/>
  </r>
  <r>
    <x v="2"/>
    <d v="2017-08-11T00:00:00"/>
    <x v="1"/>
    <x v="1"/>
    <x v="0"/>
    <x v="0"/>
    <n v="32"/>
    <n v="25414"/>
    <n v="4"/>
    <n v="30"/>
    <n v="22"/>
    <n v="18"/>
    <n v="1"/>
    <n v="2347"/>
    <n v="803"/>
    <n v="794.1875"/>
    <n v="775"/>
    <n v="7.4999999999999997E-2"/>
    <n v="3.125"/>
    <n v="41.666666666666671"/>
    <n v="0"/>
    <n v="0.9375"/>
    <n v="0.73333333333333328"/>
    <n v="0.81818181818181823"/>
    <n v="0.51100000000000001"/>
    <n v="0.5625"/>
    <n v="0.19800000000000001"/>
    <n v="21.181818181818183"/>
    <n v="0.159"/>
    <n v="0.125"/>
  </r>
  <r>
    <x v="2"/>
    <d v="2017-08-11T00:00:00"/>
    <x v="2"/>
    <x v="2"/>
    <x v="0"/>
    <x v="0"/>
    <n v="35"/>
    <n v="25770"/>
    <n v="7"/>
    <n v="34"/>
    <n v="27"/>
    <n v="20"/>
    <n v="1"/>
    <n v="2319"/>
    <n v="800"/>
    <n v="736.28571428571433"/>
    <n v="775"/>
    <n v="7.4999999999999997E-2"/>
    <n v="2.8571428571428572"/>
    <n v="38.095238095238095"/>
    <n v="0"/>
    <n v="0.97142857142857142"/>
    <n v="0.79411764705882348"/>
    <n v="0.7407407407407407"/>
    <n v="0.51100000000000001"/>
    <n v="0.5714285714285714"/>
    <n v="0.19800000000000001"/>
    <n v="26.25925925925926"/>
    <n v="0.159"/>
    <n v="0.2"/>
  </r>
  <r>
    <x v="2"/>
    <d v="2017-08-11T00:00:00"/>
    <x v="3"/>
    <x v="3"/>
    <x v="0"/>
    <x v="0"/>
    <n v="35"/>
    <n v="24673"/>
    <n v="4"/>
    <n v="32"/>
    <n v="28"/>
    <n v="21"/>
    <n v="1"/>
    <n v="2282"/>
    <n v="790"/>
    <n v="704.94285714285718"/>
    <n v="775"/>
    <n v="7.4999999999999997E-2"/>
    <n v="2.8571428571428572"/>
    <n v="38.095238095238095"/>
    <n v="0"/>
    <n v="0.91428571428571426"/>
    <n v="0.875"/>
    <n v="0.75"/>
    <n v="0.51100000000000001"/>
    <n v="0.6"/>
    <n v="0.19800000000000001"/>
    <n v="27.25"/>
    <n v="0.159"/>
    <n v="0.11428571428571428"/>
  </r>
  <r>
    <x v="2"/>
    <d v="2017-08-11T00:00:00"/>
    <x v="4"/>
    <x v="4"/>
    <x v="0"/>
    <x v="0"/>
    <n v="38"/>
    <n v="24614"/>
    <n v="5"/>
    <n v="38"/>
    <n v="27"/>
    <n v="23"/>
    <n v="2"/>
    <n v="2288"/>
    <n v="715"/>
    <n v="647.73684210526312"/>
    <n v="775"/>
    <n v="7.4999999999999997E-2"/>
    <n v="5.2631578947368416"/>
    <n v="70.175438596491219"/>
    <n v="0"/>
    <n v="1"/>
    <n v="0.71052631578947367"/>
    <n v="0.85185185185185186"/>
    <n v="0.51100000000000001"/>
    <n v="0.60526315789473684"/>
    <n v="0.19800000000000001"/>
    <n v="26.148148148148149"/>
    <n v="0.159"/>
    <n v="0.13157894736842105"/>
  </r>
  <r>
    <x v="2"/>
    <d v="2017-08-11T00:00:00"/>
    <x v="5"/>
    <x v="5"/>
    <x v="0"/>
    <x v="0"/>
    <n v="33"/>
    <n v="24210"/>
    <n v="5"/>
    <n v="30"/>
    <n v="25"/>
    <n v="19"/>
    <n v="1"/>
    <n v="2312"/>
    <n v="796"/>
    <n v="733.63636363636363"/>
    <n v="775"/>
    <n v="7.4999999999999997E-2"/>
    <n v="3.0303030303030303"/>
    <n v="40.404040404040408"/>
    <n v="0"/>
    <n v="0.90909090909090906"/>
    <n v="0.83333333333333337"/>
    <n v="0.76"/>
    <n v="0.51100000000000001"/>
    <n v="0.5757575757575758"/>
    <n v="0.19800000000000001"/>
    <n v="24.24"/>
    <n v="0.159"/>
    <n v="0.15151515151515152"/>
  </r>
  <r>
    <x v="2"/>
    <d v="2017-08-11T00:00:00"/>
    <x v="6"/>
    <x v="6"/>
    <x v="0"/>
    <x v="0"/>
    <n v="39"/>
    <n v="25796"/>
    <n v="6"/>
    <n v="38"/>
    <n v="28"/>
    <n v="22"/>
    <n v="1"/>
    <n v="2402"/>
    <n v="793"/>
    <n v="661.43589743589746"/>
    <n v="775"/>
    <n v="7.4999999999999997E-2"/>
    <n v="2.5641025641025639"/>
    <n v="34.188034188034187"/>
    <n v="0"/>
    <n v="0.97435897435897434"/>
    <n v="0.73684210526315785"/>
    <n v="0.7857142857142857"/>
    <n v="0.51100000000000001"/>
    <n v="0.5641025641025641"/>
    <n v="0.19800000000000001"/>
    <n v="27.214285714285715"/>
    <n v="0.159"/>
    <n v="0.15384615384615385"/>
  </r>
  <r>
    <x v="2"/>
    <d v="2017-08-11T00:00:00"/>
    <x v="7"/>
    <x v="7"/>
    <x v="0"/>
    <x v="0"/>
    <n v="40"/>
    <n v="24545"/>
    <n v="6"/>
    <n v="40"/>
    <n v="32"/>
    <n v="22"/>
    <n v="1"/>
    <n v="2134"/>
    <n v="777"/>
    <n v="613.625"/>
    <n v="775"/>
    <n v="7.4999999999999997E-2"/>
    <n v="2.5"/>
    <n v="33.333333333333336"/>
    <n v="0"/>
    <n v="1"/>
    <n v="0.8"/>
    <n v="0.6875"/>
    <n v="0.51100000000000001"/>
    <n v="0.55000000000000004"/>
    <n v="0.19800000000000001"/>
    <n v="31.3125"/>
    <n v="0.159"/>
    <n v="0.15"/>
  </r>
  <r>
    <x v="2"/>
    <d v="2017-08-11T00:00:00"/>
    <x v="16"/>
    <x v="16"/>
    <x v="2"/>
    <x v="0"/>
    <n v="33"/>
    <n v="24071"/>
    <n v="6"/>
    <n v="31"/>
    <n v="24"/>
    <n v="17"/>
    <n v="2"/>
    <n v="2093"/>
    <n v="730"/>
    <n v="729.42424242424238"/>
    <n v="775"/>
    <n v="7.4999999999999997E-2"/>
    <n v="6.0606060606060606"/>
    <n v="80.808080808080817"/>
    <n v="0"/>
    <n v="0.93939393939393945"/>
    <n v="0.77419354838709675"/>
    <n v="0.70833333333333337"/>
    <n v="0.51100000000000001"/>
    <n v="0.51515151515151514"/>
    <n v="0.19800000000000001"/>
    <n v="23.291666666666668"/>
    <n v="0.159"/>
    <n v="0.18181818181818182"/>
  </r>
  <r>
    <x v="2"/>
    <d v="2017-08-11T00:00:00"/>
    <x v="17"/>
    <x v="17"/>
    <x v="2"/>
    <x v="0"/>
    <n v="31"/>
    <n v="25585"/>
    <n v="5"/>
    <n v="26"/>
    <n v="19"/>
    <n v="13"/>
    <n v="2"/>
    <n v="2135"/>
    <n v="730"/>
    <n v="825.32258064516134"/>
    <n v="775"/>
    <n v="7.4999999999999997E-2"/>
    <n v="6.4516129032258061"/>
    <n v="86.021505376344081"/>
    <n v="0"/>
    <n v="0.83870967741935487"/>
    <n v="0.73076923076923073"/>
    <n v="0.68421052631578949"/>
    <n v="0.51100000000000001"/>
    <n v="0.41935483870967744"/>
    <n v="0.19800000000000001"/>
    <n v="18.315789473684209"/>
    <n v="0.159"/>
    <n v="0.16129032258064516"/>
  </r>
  <r>
    <x v="2"/>
    <d v="2017-08-11T00:00:00"/>
    <x v="18"/>
    <x v="18"/>
    <x v="2"/>
    <x v="0"/>
    <n v="35"/>
    <n v="24887"/>
    <n v="8"/>
    <n v="35"/>
    <n v="25"/>
    <n v="20"/>
    <n v="2"/>
    <n v="2135"/>
    <n v="723"/>
    <n v="711.05714285714282"/>
    <n v="775"/>
    <n v="7.4999999999999997E-2"/>
    <n v="5.7142857142857144"/>
    <n v="76.19047619047619"/>
    <n v="0"/>
    <n v="1"/>
    <n v="0.7142857142857143"/>
    <n v="0.8"/>
    <n v="0.51100000000000001"/>
    <n v="0.5714285714285714"/>
    <n v="0.19800000000000001"/>
    <n v="24.2"/>
    <n v="0.159"/>
    <n v="0.22857142857142856"/>
  </r>
  <r>
    <x v="2"/>
    <d v="2017-08-11T00:00:00"/>
    <x v="19"/>
    <x v="19"/>
    <x v="2"/>
    <x v="0"/>
    <n v="36"/>
    <n v="24957"/>
    <n v="7"/>
    <n v="35"/>
    <n v="29"/>
    <n v="20"/>
    <n v="3"/>
    <n v="2065"/>
    <n v="717"/>
    <n v="693.25"/>
    <n v="775"/>
    <n v="7.4999999999999997E-2"/>
    <n v="8.3333333333333321"/>
    <n v="111.1111111111111"/>
    <n v="150"/>
    <n v="0.97222222222222221"/>
    <n v="0.82857142857142863"/>
    <n v="0.68965517241379315"/>
    <n v="0.51100000000000001"/>
    <n v="0.55555555555555558"/>
    <n v="0.19800000000000001"/>
    <n v="28.310344827586206"/>
    <n v="0.159"/>
    <n v="0.19444444444444445"/>
  </r>
  <r>
    <x v="2"/>
    <d v="2017-08-11T00:00:00"/>
    <x v="20"/>
    <x v="20"/>
    <x v="2"/>
    <x v="0"/>
    <n v="31"/>
    <n v="24109"/>
    <n v="7"/>
    <n v="31"/>
    <n v="23"/>
    <n v="16"/>
    <n v="2"/>
    <n v="1978"/>
    <n v="621"/>
    <n v="777.70967741935488"/>
    <n v="775"/>
    <n v="7.4999999999999997E-2"/>
    <n v="6.4516129032258061"/>
    <n v="86.021505376344081"/>
    <n v="0"/>
    <n v="1"/>
    <n v="0.74193548387096775"/>
    <n v="0.69565217391304346"/>
    <n v="0.51100000000000001"/>
    <n v="0.5161290322580645"/>
    <n v="0.19800000000000001"/>
    <n v="22.304347826086957"/>
    <n v="0.159"/>
    <n v="0.22580645161290322"/>
  </r>
  <r>
    <x v="2"/>
    <d v="2017-08-11T00:00:00"/>
    <x v="21"/>
    <x v="21"/>
    <x v="2"/>
    <x v="0"/>
    <n v="30"/>
    <n v="24435"/>
    <n v="5"/>
    <n v="26"/>
    <n v="22"/>
    <n v="17"/>
    <n v="2"/>
    <n v="1999"/>
    <n v="626"/>
    <n v="814.5"/>
    <n v="775"/>
    <n v="7.4999999999999997E-2"/>
    <n v="6.666666666666667"/>
    <n v="88.8888888888889"/>
    <n v="0"/>
    <n v="0.8666666666666667"/>
    <n v="0.84615384615384615"/>
    <n v="0.77272727272727271"/>
    <n v="0.51100000000000001"/>
    <n v="0.56666666666666665"/>
    <n v="0.19800000000000001"/>
    <n v="21.227272727272727"/>
    <n v="0.159"/>
    <n v="0.16666666666666666"/>
  </r>
  <r>
    <x v="2"/>
    <d v="2017-08-11T00:00:00"/>
    <x v="22"/>
    <x v="22"/>
    <x v="2"/>
    <x v="0"/>
    <n v="36"/>
    <n v="24659"/>
    <n v="9"/>
    <n v="33"/>
    <n v="22"/>
    <n v="15"/>
    <n v="2"/>
    <n v="1969"/>
    <n v="727"/>
    <n v="684.97222222222217"/>
    <n v="775"/>
    <n v="7.4999999999999997E-2"/>
    <n v="5.5555555555555554"/>
    <n v="74.074074074074076"/>
    <n v="0"/>
    <n v="0.91666666666666663"/>
    <n v="0.66666666666666663"/>
    <n v="0.68181818181818177"/>
    <n v="0.51100000000000001"/>
    <n v="0.41666666666666669"/>
    <n v="0.19800000000000001"/>
    <n v="21.318181818181817"/>
    <n v="0.159"/>
    <n v="0.25"/>
  </r>
  <r>
    <x v="2"/>
    <d v="2017-08-11T00:00:00"/>
    <x v="24"/>
    <x v="24"/>
    <x v="2"/>
    <x v="0"/>
    <n v="36"/>
    <n v="24768"/>
    <n v="6"/>
    <n v="31"/>
    <n v="20"/>
    <n v="16"/>
    <n v="2"/>
    <n v="1090"/>
    <n v="697"/>
    <n v="688"/>
    <n v="775"/>
    <n v="7.4999999999999997E-2"/>
    <n v="5.5555555555555554"/>
    <n v="74.074074074074076"/>
    <n v="0"/>
    <n v="0.86111111111111116"/>
    <n v="0.64516129032258063"/>
    <n v="0.8"/>
    <n v="0.51100000000000001"/>
    <n v="0.44444444444444442"/>
    <n v="0.19800000000000001"/>
    <n v="19.2"/>
    <n v="0.159"/>
    <n v="0.16666666666666666"/>
  </r>
  <r>
    <x v="2"/>
    <d v="2017-08-12T00:00:00"/>
    <x v="16"/>
    <x v="16"/>
    <x v="2"/>
    <x v="0"/>
    <n v="36"/>
    <n v="24968"/>
    <n v="7"/>
    <n v="33"/>
    <n v="26"/>
    <n v="18"/>
    <n v="2"/>
    <n v="2093"/>
    <n v="730"/>
    <n v="693.55555555555554"/>
    <n v="775"/>
    <n v="7.4999999999999997E-2"/>
    <n v="5.5555555555555554"/>
    <n v="74.074074074074076"/>
    <n v="0"/>
    <n v="0.91666666666666663"/>
    <n v="0.78787878787878785"/>
    <n v="0.69230769230769229"/>
    <n v="0.51100000000000001"/>
    <n v="0.5"/>
    <n v="0.19800000000000001"/>
    <n v="25.307692307692307"/>
    <n v="0.159"/>
    <n v="0.19444444444444445"/>
  </r>
  <r>
    <x v="2"/>
    <d v="2017-08-12T00:00:00"/>
    <x v="17"/>
    <x v="17"/>
    <x v="2"/>
    <x v="0"/>
    <n v="35"/>
    <n v="24041"/>
    <n v="7"/>
    <n v="35"/>
    <n v="29"/>
    <n v="22"/>
    <n v="2"/>
    <n v="2135"/>
    <n v="730"/>
    <n v="686.88571428571424"/>
    <n v="775"/>
    <n v="7.4999999999999997E-2"/>
    <n v="5.7142857142857144"/>
    <n v="76.19047619047619"/>
    <n v="0"/>
    <n v="1"/>
    <n v="0.82857142857142863"/>
    <n v="0.75862068965517238"/>
    <n v="0.51100000000000001"/>
    <n v="0.62857142857142856"/>
    <n v="0.19800000000000001"/>
    <n v="28.241379310344829"/>
    <n v="0.159"/>
    <n v="0.2"/>
  </r>
  <r>
    <x v="2"/>
    <d v="2017-08-12T00:00:00"/>
    <x v="18"/>
    <x v="18"/>
    <x v="2"/>
    <x v="0"/>
    <n v="32"/>
    <n v="25283"/>
    <n v="6"/>
    <n v="28"/>
    <n v="24"/>
    <n v="15"/>
    <n v="2"/>
    <n v="2135"/>
    <n v="723"/>
    <n v="790.09375"/>
    <n v="775"/>
    <n v="7.4999999999999997E-2"/>
    <n v="6.25"/>
    <n v="83.333333333333343"/>
    <n v="0"/>
    <n v="0.875"/>
    <n v="0.8571428571428571"/>
    <n v="0.625"/>
    <n v="0.51100000000000001"/>
    <n v="0.46875"/>
    <n v="0.19800000000000001"/>
    <n v="23.375"/>
    <n v="0.159"/>
    <n v="0.1875"/>
  </r>
  <r>
    <x v="2"/>
    <d v="2017-08-12T00:00:00"/>
    <x v="19"/>
    <x v="19"/>
    <x v="2"/>
    <x v="0"/>
    <n v="34"/>
    <n v="25393"/>
    <n v="8"/>
    <n v="33"/>
    <n v="22"/>
    <n v="17"/>
    <n v="2"/>
    <n v="2065"/>
    <n v="717"/>
    <n v="746.85294117647061"/>
    <n v="775"/>
    <n v="7.4999999999999997E-2"/>
    <n v="5.8823529411764701"/>
    <n v="78.431372549019599"/>
    <n v="0"/>
    <n v="0.97058823529411764"/>
    <n v="0.66666666666666663"/>
    <n v="0.77272727272727271"/>
    <n v="0.51100000000000001"/>
    <n v="0.5"/>
    <n v="0.19800000000000001"/>
    <n v="21.227272727272727"/>
    <n v="0.159"/>
    <n v="0.23529411764705882"/>
  </r>
  <r>
    <x v="2"/>
    <d v="2017-08-12T00:00:00"/>
    <x v="20"/>
    <x v="20"/>
    <x v="2"/>
    <x v="0"/>
    <n v="31"/>
    <n v="25241"/>
    <n v="8"/>
    <n v="30"/>
    <n v="24"/>
    <n v="18"/>
    <n v="2"/>
    <n v="1978"/>
    <n v="621"/>
    <n v="814.22580645161293"/>
    <n v="775"/>
    <n v="7.4999999999999997E-2"/>
    <n v="6.4516129032258061"/>
    <n v="86.021505376344081"/>
    <n v="0"/>
    <n v="0.967741935483871"/>
    <n v="0.8"/>
    <n v="0.75"/>
    <n v="0.51100000000000001"/>
    <n v="0.58064516129032262"/>
    <n v="0.19800000000000001"/>
    <n v="23.25"/>
    <n v="0.159"/>
    <n v="0.25806451612903225"/>
  </r>
  <r>
    <x v="2"/>
    <d v="2017-08-12T00:00:00"/>
    <x v="21"/>
    <x v="21"/>
    <x v="2"/>
    <x v="0"/>
    <n v="33"/>
    <n v="25456"/>
    <n v="6"/>
    <n v="30"/>
    <n v="23"/>
    <n v="17"/>
    <n v="2"/>
    <n v="1999"/>
    <n v="626"/>
    <n v="771.39393939393938"/>
    <n v="775"/>
    <n v="7.4999999999999997E-2"/>
    <n v="6.0606060606060606"/>
    <n v="80.808080808080817"/>
    <n v="0"/>
    <n v="0.90909090909090906"/>
    <n v="0.76666666666666672"/>
    <n v="0.73913043478260865"/>
    <n v="0.51100000000000001"/>
    <n v="0.51515151515151514"/>
    <n v="0.19800000000000001"/>
    <n v="22.260869565217391"/>
    <n v="0.159"/>
    <n v="0.18181818181818182"/>
  </r>
  <r>
    <x v="2"/>
    <d v="2017-08-12T00:00:00"/>
    <x v="22"/>
    <x v="22"/>
    <x v="2"/>
    <x v="0"/>
    <n v="36"/>
    <n v="24592"/>
    <n v="8"/>
    <n v="33"/>
    <n v="28"/>
    <n v="18"/>
    <n v="2"/>
    <n v="1969"/>
    <n v="727"/>
    <n v="683.11111111111109"/>
    <n v="775"/>
    <n v="7.4999999999999997E-2"/>
    <n v="5.5555555555555554"/>
    <n v="74.074074074074076"/>
    <n v="0"/>
    <n v="0.91666666666666663"/>
    <n v="0.84848484848484851"/>
    <n v="0.6428571428571429"/>
    <n v="0.51100000000000001"/>
    <n v="0.5"/>
    <n v="0.19800000000000001"/>
    <n v="27.357142857142858"/>
    <n v="0.159"/>
    <n v="0.22222222222222221"/>
  </r>
  <r>
    <x v="2"/>
    <d v="2017-08-12T00:00:00"/>
    <x v="24"/>
    <x v="24"/>
    <x v="2"/>
    <x v="0"/>
    <n v="31"/>
    <n v="24097"/>
    <n v="5"/>
    <n v="30"/>
    <n v="25"/>
    <n v="20"/>
    <n v="2"/>
    <n v="1090"/>
    <n v="697"/>
    <n v="777.32258064516134"/>
    <n v="775"/>
    <n v="7.4999999999999997E-2"/>
    <n v="6.4516129032258061"/>
    <n v="86.021505376344081"/>
    <n v="0"/>
    <n v="0.967741935483871"/>
    <n v="0.83333333333333337"/>
    <n v="0.8"/>
    <n v="0.51100000000000001"/>
    <n v="0.64516129032258063"/>
    <n v="0.19800000000000001"/>
    <n v="24.2"/>
    <n v="0.159"/>
    <n v="0.16129032258064516"/>
  </r>
  <r>
    <x v="2"/>
    <d v="2017-08-12T00:00:00"/>
    <x v="8"/>
    <x v="8"/>
    <x v="1"/>
    <x v="0"/>
    <n v="30"/>
    <n v="25949"/>
    <n v="8"/>
    <n v="26"/>
    <n v="19"/>
    <n v="13"/>
    <n v="3"/>
    <n v="1764"/>
    <n v="663"/>
    <n v="864.9666666666667"/>
    <n v="775"/>
    <n v="7.4999999999999997E-2"/>
    <n v="10"/>
    <n v="133.33333333333334"/>
    <n v="250"/>
    <n v="0.8666666666666667"/>
    <n v="0.73076923076923073"/>
    <n v="0.68421052631578949"/>
    <n v="0.51100000000000001"/>
    <n v="0.43333333333333335"/>
    <n v="0.19800000000000001"/>
    <n v="18.315789473684209"/>
    <n v="0.159"/>
    <n v="0.26666666666666666"/>
  </r>
  <r>
    <x v="2"/>
    <d v="2017-08-12T00:00:00"/>
    <x v="9"/>
    <x v="9"/>
    <x v="1"/>
    <x v="0"/>
    <n v="28"/>
    <n v="25848"/>
    <n v="8"/>
    <n v="25"/>
    <n v="19"/>
    <n v="13"/>
    <n v="3"/>
    <n v="1918"/>
    <n v="660"/>
    <n v="923.14285714285711"/>
    <n v="775"/>
    <n v="7.4999999999999997E-2"/>
    <n v="10.714285714285714"/>
    <n v="142.85714285714286"/>
    <n v="250"/>
    <n v="0.8928571428571429"/>
    <n v="0.76"/>
    <n v="0.68421052631578949"/>
    <n v="0.51100000000000001"/>
    <n v="0.4642857142857143"/>
    <n v="0.19800000000000001"/>
    <n v="18.315789473684209"/>
    <n v="0.159"/>
    <n v="0.2857142857142857"/>
  </r>
  <r>
    <x v="2"/>
    <d v="2017-08-12T00:00:00"/>
    <x v="10"/>
    <x v="10"/>
    <x v="1"/>
    <x v="0"/>
    <n v="30"/>
    <n v="24117"/>
    <n v="8"/>
    <n v="26"/>
    <n v="20"/>
    <n v="12"/>
    <n v="3"/>
    <n v="1913"/>
    <n v="666"/>
    <n v="803.9"/>
    <n v="775"/>
    <n v="7.4999999999999997E-2"/>
    <n v="10"/>
    <n v="133.33333333333334"/>
    <n v="250"/>
    <n v="0.8666666666666667"/>
    <n v="0.76923076923076927"/>
    <n v="0.6"/>
    <n v="0.51100000000000001"/>
    <n v="0.4"/>
    <n v="0.19800000000000001"/>
    <n v="19.399999999999999"/>
    <n v="0.159"/>
    <n v="0.26666666666666666"/>
  </r>
  <r>
    <x v="2"/>
    <d v="2017-08-12T00:00:00"/>
    <x v="11"/>
    <x v="11"/>
    <x v="1"/>
    <x v="0"/>
    <n v="33"/>
    <n v="25053"/>
    <n v="8"/>
    <n v="29"/>
    <n v="18"/>
    <n v="11"/>
    <n v="4"/>
    <n v="1894"/>
    <n v="640"/>
    <n v="759.18181818181813"/>
    <n v="775"/>
    <n v="7.4999999999999997E-2"/>
    <n v="12.121212121212121"/>
    <n v="161.61616161616163"/>
    <n v="250"/>
    <n v="0.87878787878787878"/>
    <n v="0.62068965517241381"/>
    <n v="0.61111111111111116"/>
    <n v="0.51100000000000001"/>
    <n v="0.33333333333333331"/>
    <n v="0.19800000000000001"/>
    <n v="17.388888888888889"/>
    <n v="0.159"/>
    <n v="0.24242424242424243"/>
  </r>
  <r>
    <x v="2"/>
    <d v="2017-08-12T00:00:00"/>
    <x v="12"/>
    <x v="12"/>
    <x v="1"/>
    <x v="0"/>
    <n v="32"/>
    <n v="24061"/>
    <n v="7"/>
    <n v="28"/>
    <n v="20"/>
    <n v="11"/>
    <n v="3"/>
    <n v="1992"/>
    <n v="665"/>
    <n v="751.90625"/>
    <n v="775"/>
    <n v="7.4999999999999997E-2"/>
    <n v="9.375"/>
    <n v="125"/>
    <n v="250"/>
    <n v="0.875"/>
    <n v="0.7142857142857143"/>
    <n v="0.55000000000000004"/>
    <n v="0.51100000000000001"/>
    <n v="0.34375"/>
    <n v="0.19800000000000001"/>
    <n v="19.45"/>
    <n v="0.159"/>
    <n v="0.21875"/>
  </r>
  <r>
    <x v="2"/>
    <d v="2017-08-12T00:00:00"/>
    <x v="13"/>
    <x v="13"/>
    <x v="1"/>
    <x v="0"/>
    <n v="28"/>
    <n v="25070"/>
    <n v="6"/>
    <n v="25"/>
    <n v="18"/>
    <n v="13"/>
    <n v="3"/>
    <n v="1939"/>
    <n v="666"/>
    <n v="895.35714285714289"/>
    <n v="775"/>
    <n v="7.4999999999999997E-2"/>
    <n v="10.714285714285714"/>
    <n v="142.85714285714286"/>
    <n v="250"/>
    <n v="0.8928571428571429"/>
    <n v="0.72"/>
    <n v="0.72222222222222221"/>
    <n v="0.51100000000000001"/>
    <n v="0.4642857142857143"/>
    <n v="0.19800000000000001"/>
    <n v="17.277777777777779"/>
    <n v="0.159"/>
    <n v="0.21428571428571427"/>
  </r>
  <r>
    <x v="2"/>
    <d v="2017-08-12T00:00:00"/>
    <x v="14"/>
    <x v="14"/>
    <x v="1"/>
    <x v="0"/>
    <n v="28"/>
    <n v="24233"/>
    <n v="8"/>
    <n v="26"/>
    <n v="18"/>
    <n v="12"/>
    <n v="3"/>
    <n v="2000"/>
    <n v="665"/>
    <n v="865.46428571428567"/>
    <n v="775"/>
    <n v="7.4999999999999997E-2"/>
    <n v="10.714285714285714"/>
    <n v="142.85714285714286"/>
    <n v="250"/>
    <n v="0.9285714285714286"/>
    <n v="0.69230769230769229"/>
    <n v="0.66666666666666663"/>
    <n v="0.51100000000000001"/>
    <n v="0.42857142857142855"/>
    <n v="0.19800000000000001"/>
    <n v="17.333333333333332"/>
    <n v="0.159"/>
    <n v="0.2857142857142857"/>
  </r>
  <r>
    <x v="2"/>
    <d v="2017-08-12T00:00:00"/>
    <x v="15"/>
    <x v="15"/>
    <x v="1"/>
    <x v="0"/>
    <n v="32"/>
    <n v="25681"/>
    <n v="10"/>
    <n v="30"/>
    <n v="23"/>
    <n v="17"/>
    <n v="3"/>
    <n v="1858"/>
    <n v="697"/>
    <n v="802.53125"/>
    <n v="775"/>
    <n v="7.4999999999999997E-2"/>
    <n v="9.375"/>
    <n v="125"/>
    <n v="250"/>
    <n v="0.9375"/>
    <n v="0.76666666666666672"/>
    <n v="0.73913043478260865"/>
    <n v="0.51100000000000001"/>
    <n v="0.53125"/>
    <n v="0.19800000000000001"/>
    <n v="22.260869565217391"/>
    <n v="0.159"/>
    <n v="0.3125"/>
  </r>
  <r>
    <x v="2"/>
    <d v="2017-08-12T00:00:00"/>
    <x v="25"/>
    <x v="23"/>
    <x v="1"/>
    <x v="0"/>
    <n v="33"/>
    <n v="24181"/>
    <n v="9"/>
    <n v="31"/>
    <n v="24"/>
    <n v="14"/>
    <n v="4"/>
    <n v="1507"/>
    <n v="455"/>
    <n v="732.75757575757575"/>
    <n v="775"/>
    <n v="7.4999999999999997E-2"/>
    <n v="12.121212121212121"/>
    <n v="161.61616161616163"/>
    <n v="250"/>
    <n v="0.93939393939393945"/>
    <n v="0.77419354838709675"/>
    <n v="0.58333333333333337"/>
    <n v="0.51100000000000001"/>
    <n v="0.42424242424242425"/>
    <n v="0.19800000000000001"/>
    <n v="23.416666666666668"/>
    <n v="0.159"/>
    <n v="0.27272727272727271"/>
  </r>
  <r>
    <x v="2"/>
    <d v="2017-08-13T00:00:00"/>
    <x v="0"/>
    <x v="0"/>
    <x v="0"/>
    <x v="0"/>
    <n v="38"/>
    <n v="24414"/>
    <n v="4"/>
    <n v="38"/>
    <n v="32"/>
    <n v="27"/>
    <n v="2"/>
    <n v="2149"/>
    <n v="751"/>
    <n v="642.47368421052636"/>
    <n v="775"/>
    <n v="7.4999999999999997E-2"/>
    <n v="5.2631578947368416"/>
    <n v="70.175438596491219"/>
    <n v="0"/>
    <n v="1"/>
    <n v="0.84210526315789469"/>
    <n v="0.84375"/>
    <n v="0.51100000000000001"/>
    <n v="0.71052631578947367"/>
    <n v="0.19800000000000001"/>
    <n v="31.15625"/>
    <n v="0.159"/>
    <n v="0.10526315789473684"/>
  </r>
  <r>
    <x v="2"/>
    <d v="2017-08-13T00:00:00"/>
    <x v="1"/>
    <x v="1"/>
    <x v="0"/>
    <x v="0"/>
    <n v="36"/>
    <n v="25221"/>
    <n v="5"/>
    <n v="32"/>
    <n v="29"/>
    <n v="22"/>
    <n v="1"/>
    <n v="2347"/>
    <n v="803"/>
    <n v="700.58333333333337"/>
    <n v="775"/>
    <n v="7.4999999999999997E-2"/>
    <n v="2.7777777777777777"/>
    <n v="37.037037037037038"/>
    <n v="0"/>
    <n v="0.88888888888888884"/>
    <n v="0.90625"/>
    <n v="0.75862068965517238"/>
    <n v="0.51100000000000001"/>
    <n v="0.61111111111111116"/>
    <n v="0.19800000000000001"/>
    <n v="28.241379310344829"/>
    <n v="0.159"/>
    <n v="0.1388888888888889"/>
  </r>
  <r>
    <x v="2"/>
    <d v="2017-08-13T00:00:00"/>
    <x v="2"/>
    <x v="2"/>
    <x v="0"/>
    <x v="0"/>
    <n v="37"/>
    <n v="25553"/>
    <n v="4"/>
    <n v="35"/>
    <n v="31"/>
    <n v="22"/>
    <n v="1"/>
    <n v="2319"/>
    <n v="800"/>
    <n v="690.62162162162167"/>
    <n v="775"/>
    <n v="7.4999999999999997E-2"/>
    <n v="2.7027027027027026"/>
    <n v="36.036036036036037"/>
    <n v="0"/>
    <n v="0.94594594594594594"/>
    <n v="0.88571428571428568"/>
    <n v="0.70967741935483875"/>
    <n v="0.51100000000000001"/>
    <n v="0.59459459459459463"/>
    <n v="0.19800000000000001"/>
    <n v="30.29032258064516"/>
    <n v="0.159"/>
    <n v="0.10810810810810811"/>
  </r>
  <r>
    <x v="2"/>
    <d v="2017-08-13T00:00:00"/>
    <x v="3"/>
    <x v="3"/>
    <x v="0"/>
    <x v="0"/>
    <n v="39"/>
    <n v="24675"/>
    <n v="5"/>
    <n v="39"/>
    <n v="31"/>
    <n v="27"/>
    <n v="1"/>
    <n v="2282"/>
    <n v="790"/>
    <n v="632.69230769230774"/>
    <n v="775"/>
    <n v="7.4999999999999997E-2"/>
    <n v="2.5641025641025639"/>
    <n v="34.188034188034187"/>
    <n v="0"/>
    <n v="1"/>
    <n v="0.79487179487179482"/>
    <n v="0.87096774193548387"/>
    <n v="0.51100000000000001"/>
    <n v="0.69230769230769229"/>
    <n v="0.19800000000000001"/>
    <n v="30.129032258064516"/>
    <n v="0.159"/>
    <n v="0.12820512820512819"/>
  </r>
  <r>
    <x v="2"/>
    <d v="2017-08-13T00:00:00"/>
    <x v="5"/>
    <x v="5"/>
    <x v="0"/>
    <x v="0"/>
    <n v="38"/>
    <n v="24246"/>
    <n v="7"/>
    <n v="36"/>
    <n v="32"/>
    <n v="24"/>
    <n v="1"/>
    <n v="2312"/>
    <n v="796"/>
    <n v="638.0526315789474"/>
    <n v="775"/>
    <n v="7.4999999999999997E-2"/>
    <n v="2.6315789473684208"/>
    <n v="35.087719298245609"/>
    <n v="0"/>
    <n v="0.94736842105263153"/>
    <n v="0.88888888888888884"/>
    <n v="0.75"/>
    <n v="0.51100000000000001"/>
    <n v="0.63157894736842102"/>
    <n v="0.19800000000000001"/>
    <n v="31.25"/>
    <n v="0.159"/>
    <n v="0.18421052631578946"/>
  </r>
  <r>
    <x v="2"/>
    <d v="2017-08-13T00:00:00"/>
    <x v="6"/>
    <x v="6"/>
    <x v="0"/>
    <x v="0"/>
    <n v="33"/>
    <n v="25491"/>
    <n v="7"/>
    <n v="31"/>
    <n v="22"/>
    <n v="16"/>
    <n v="1"/>
    <n v="2402"/>
    <n v="793"/>
    <n v="772.4545454545455"/>
    <n v="775"/>
    <n v="7.4999999999999997E-2"/>
    <n v="3.0303030303030303"/>
    <n v="40.404040404040408"/>
    <n v="0"/>
    <n v="0.93939393939393945"/>
    <n v="0.70967741935483875"/>
    <n v="0.72727272727272729"/>
    <n v="0.51100000000000001"/>
    <n v="0.48484848484848486"/>
    <n v="0.19800000000000001"/>
    <n v="21.272727272727273"/>
    <n v="0.159"/>
    <n v="0.21212121212121213"/>
  </r>
  <r>
    <x v="2"/>
    <d v="2017-08-13T00:00:00"/>
    <x v="7"/>
    <x v="7"/>
    <x v="0"/>
    <x v="0"/>
    <n v="35"/>
    <n v="25990"/>
    <n v="4"/>
    <n v="34"/>
    <n v="24"/>
    <n v="17"/>
    <n v="1"/>
    <n v="2134"/>
    <n v="777"/>
    <n v="742.57142857142856"/>
    <n v="775"/>
    <n v="7.4999999999999997E-2"/>
    <n v="2.8571428571428572"/>
    <n v="38.095238095238095"/>
    <n v="0"/>
    <n v="0.97142857142857142"/>
    <n v="0.70588235294117652"/>
    <n v="0.70833333333333337"/>
    <n v="0.51100000000000001"/>
    <n v="0.48571428571428571"/>
    <n v="0.19800000000000001"/>
    <n v="23.291666666666668"/>
    <n v="0.159"/>
    <n v="0.11428571428571428"/>
  </r>
  <r>
    <x v="2"/>
    <d v="2017-08-14T00:00:00"/>
    <x v="0"/>
    <x v="0"/>
    <x v="0"/>
    <x v="0"/>
    <n v="40"/>
    <n v="25331"/>
    <n v="8"/>
    <n v="36"/>
    <n v="30"/>
    <n v="24"/>
    <n v="1"/>
    <n v="2149"/>
    <n v="751"/>
    <n v="633.27499999999998"/>
    <n v="775"/>
    <n v="7.4999999999999997E-2"/>
    <n v="2.5"/>
    <n v="33.333333333333336"/>
    <n v="0"/>
    <n v="0.9"/>
    <n v="0.83333333333333337"/>
    <n v="0.8"/>
    <n v="0.51100000000000001"/>
    <n v="0.6"/>
    <n v="0.19800000000000001"/>
    <n v="29.2"/>
    <n v="0.159"/>
    <n v="0.2"/>
  </r>
  <r>
    <x v="2"/>
    <d v="2017-08-14T00:00:00"/>
    <x v="1"/>
    <x v="1"/>
    <x v="0"/>
    <x v="0"/>
    <n v="38"/>
    <n v="25878"/>
    <n v="8"/>
    <n v="36"/>
    <n v="27"/>
    <n v="24"/>
    <n v="1"/>
    <n v="2347"/>
    <n v="803"/>
    <n v="681"/>
    <n v="775"/>
    <n v="7.4999999999999997E-2"/>
    <n v="2.6315789473684208"/>
    <n v="35.087719298245609"/>
    <n v="0"/>
    <n v="0.94736842105263153"/>
    <n v="0.75"/>
    <n v="0.88888888888888884"/>
    <n v="0.51100000000000001"/>
    <n v="0.63157894736842102"/>
    <n v="0.19800000000000001"/>
    <n v="26.111111111111111"/>
    <n v="0.159"/>
    <n v="0.21052631578947367"/>
  </r>
  <r>
    <x v="2"/>
    <d v="2017-08-14T00:00:00"/>
    <x v="2"/>
    <x v="2"/>
    <x v="0"/>
    <x v="0"/>
    <n v="38"/>
    <n v="24377"/>
    <n v="5"/>
    <n v="37"/>
    <n v="33"/>
    <n v="25"/>
    <n v="1"/>
    <n v="2319"/>
    <n v="800"/>
    <n v="641.5"/>
    <n v="775"/>
    <n v="7.4999999999999997E-2"/>
    <n v="2.6315789473684208"/>
    <n v="35.087719298245609"/>
    <n v="0"/>
    <n v="0.97368421052631582"/>
    <n v="0.89189189189189189"/>
    <n v="0.75757575757575757"/>
    <n v="0.51100000000000001"/>
    <n v="0.65789473684210531"/>
    <n v="0.19800000000000001"/>
    <n v="32.242424242424242"/>
    <n v="0.159"/>
    <n v="0.13157894736842105"/>
  </r>
  <r>
    <x v="2"/>
    <d v="2017-08-14T00:00:00"/>
    <x v="3"/>
    <x v="3"/>
    <x v="0"/>
    <x v="0"/>
    <n v="37"/>
    <n v="25904"/>
    <n v="7"/>
    <n v="34"/>
    <n v="24"/>
    <n v="20"/>
    <n v="2"/>
    <n v="2282"/>
    <n v="790"/>
    <n v="700.10810810810813"/>
    <n v="775"/>
    <n v="7.4999999999999997E-2"/>
    <n v="5.4054054054054053"/>
    <n v="72.072072072072075"/>
    <n v="0"/>
    <n v="0.91891891891891897"/>
    <n v="0.70588235294117652"/>
    <n v="0.83333333333333337"/>
    <n v="0.51100000000000001"/>
    <n v="0.54054054054054057"/>
    <n v="0.19800000000000001"/>
    <n v="23.166666666666668"/>
    <n v="0.159"/>
    <n v="0.1891891891891892"/>
  </r>
  <r>
    <x v="2"/>
    <d v="2017-08-14T00:00:00"/>
    <x v="5"/>
    <x v="5"/>
    <x v="0"/>
    <x v="0"/>
    <n v="35"/>
    <n v="25531"/>
    <n v="5"/>
    <n v="33"/>
    <n v="28"/>
    <n v="25"/>
    <n v="1"/>
    <n v="2312"/>
    <n v="796"/>
    <n v="729.45714285714291"/>
    <n v="775"/>
    <n v="7.4999999999999997E-2"/>
    <n v="2.8571428571428572"/>
    <n v="38.095238095238095"/>
    <n v="0"/>
    <n v="0.94285714285714284"/>
    <n v="0.84848484848484851"/>
    <n v="0.8928571428571429"/>
    <n v="0.51100000000000001"/>
    <n v="0.7142857142857143"/>
    <n v="0.19800000000000001"/>
    <n v="27.107142857142858"/>
    <n v="0.159"/>
    <n v="0.14285714285714285"/>
  </r>
  <r>
    <x v="2"/>
    <d v="2017-08-14T00:00:00"/>
    <x v="6"/>
    <x v="6"/>
    <x v="0"/>
    <x v="0"/>
    <n v="35"/>
    <n v="24026"/>
    <n v="5"/>
    <n v="35"/>
    <n v="25"/>
    <n v="22"/>
    <n v="1"/>
    <n v="2402"/>
    <n v="793"/>
    <n v="686.45714285714291"/>
    <n v="775"/>
    <n v="7.4999999999999997E-2"/>
    <n v="2.8571428571428572"/>
    <n v="38.095238095238095"/>
    <n v="0"/>
    <n v="1"/>
    <n v="0.7142857142857143"/>
    <n v="0.88"/>
    <n v="0.51100000000000001"/>
    <n v="0.62857142857142856"/>
    <n v="0.19800000000000001"/>
    <n v="24.12"/>
    <n v="0.159"/>
    <n v="0.14285714285714285"/>
  </r>
  <r>
    <x v="2"/>
    <d v="2017-08-14T00:00:00"/>
    <x v="7"/>
    <x v="7"/>
    <x v="0"/>
    <x v="0"/>
    <n v="32"/>
    <n v="24109"/>
    <n v="5"/>
    <n v="32"/>
    <n v="26"/>
    <n v="22"/>
    <n v="2"/>
    <n v="2134"/>
    <n v="777"/>
    <n v="753.40625"/>
    <n v="775"/>
    <n v="7.4999999999999997E-2"/>
    <n v="6.25"/>
    <n v="83.333333333333343"/>
    <n v="0"/>
    <n v="1"/>
    <n v="0.8125"/>
    <n v="0.84615384615384615"/>
    <n v="0.51100000000000001"/>
    <n v="0.6875"/>
    <n v="0.19800000000000001"/>
    <n v="25.153846153846153"/>
    <n v="0.159"/>
    <n v="0.15625"/>
  </r>
  <r>
    <x v="2"/>
    <d v="2017-08-14T00:00:00"/>
    <x v="16"/>
    <x v="16"/>
    <x v="2"/>
    <x v="0"/>
    <n v="32"/>
    <n v="25358"/>
    <n v="8"/>
    <n v="28"/>
    <n v="18"/>
    <n v="14"/>
    <n v="2"/>
    <n v="2093"/>
    <n v="730"/>
    <n v="792.4375"/>
    <n v="775"/>
    <n v="7.4999999999999997E-2"/>
    <n v="6.25"/>
    <n v="83.333333333333343"/>
    <n v="0"/>
    <n v="0.875"/>
    <n v="0.6428571428571429"/>
    <n v="0.77777777777777779"/>
    <n v="0.51100000000000001"/>
    <n v="0.4375"/>
    <n v="0.19800000000000001"/>
    <n v="17.222222222222221"/>
    <n v="0.159"/>
    <n v="0.25"/>
  </r>
  <r>
    <x v="2"/>
    <d v="2017-08-14T00:00:00"/>
    <x v="17"/>
    <x v="17"/>
    <x v="2"/>
    <x v="0"/>
    <n v="36"/>
    <n v="25067"/>
    <n v="9"/>
    <n v="32"/>
    <n v="26"/>
    <n v="16"/>
    <n v="2"/>
    <n v="2135"/>
    <n v="730"/>
    <n v="696.30555555555554"/>
    <n v="775"/>
    <n v="7.4999999999999997E-2"/>
    <n v="5.5555555555555554"/>
    <n v="74.074074074074076"/>
    <n v="0"/>
    <n v="0.88888888888888884"/>
    <n v="0.8125"/>
    <n v="0.61538461538461542"/>
    <n v="0.51100000000000001"/>
    <n v="0.44444444444444442"/>
    <n v="0.19800000000000001"/>
    <n v="25.384615384615383"/>
    <n v="0.159"/>
    <n v="0.25"/>
  </r>
  <r>
    <x v="2"/>
    <d v="2017-08-14T00:00:00"/>
    <x v="18"/>
    <x v="18"/>
    <x v="2"/>
    <x v="0"/>
    <n v="36"/>
    <n v="24408"/>
    <n v="5"/>
    <n v="33"/>
    <n v="24"/>
    <n v="19"/>
    <n v="2"/>
    <n v="2135"/>
    <n v="723"/>
    <n v="678"/>
    <n v="775"/>
    <n v="7.4999999999999997E-2"/>
    <n v="5.5555555555555554"/>
    <n v="74.074074074074076"/>
    <n v="0"/>
    <n v="0.91666666666666663"/>
    <n v="0.72727272727272729"/>
    <n v="0.79166666666666663"/>
    <n v="0.51100000000000001"/>
    <n v="0.52777777777777779"/>
    <n v="0.19800000000000001"/>
    <n v="23.208333333333332"/>
    <n v="0.159"/>
    <n v="0.1388888888888889"/>
  </r>
  <r>
    <x v="2"/>
    <d v="2017-08-14T00:00:00"/>
    <x v="19"/>
    <x v="19"/>
    <x v="2"/>
    <x v="0"/>
    <n v="31"/>
    <n v="25267"/>
    <n v="6"/>
    <n v="26"/>
    <n v="21"/>
    <n v="14"/>
    <n v="2"/>
    <n v="2065"/>
    <n v="717"/>
    <n v="815.06451612903231"/>
    <n v="775"/>
    <n v="7.4999999999999997E-2"/>
    <n v="6.4516129032258061"/>
    <n v="86.021505376344081"/>
    <n v="0"/>
    <n v="0.83870967741935487"/>
    <n v="0.80769230769230771"/>
    <n v="0.66666666666666663"/>
    <n v="0.51100000000000001"/>
    <n v="0.45161290322580644"/>
    <n v="0.19800000000000001"/>
    <n v="20.333333333333332"/>
    <n v="0.159"/>
    <n v="0.19354838709677419"/>
  </r>
  <r>
    <x v="2"/>
    <d v="2017-08-14T00:00:00"/>
    <x v="20"/>
    <x v="20"/>
    <x v="2"/>
    <x v="0"/>
    <n v="35"/>
    <n v="25129"/>
    <n v="6"/>
    <n v="31"/>
    <n v="25"/>
    <n v="16"/>
    <n v="2"/>
    <n v="1978"/>
    <n v="621"/>
    <n v="717.97142857142853"/>
    <n v="775"/>
    <n v="7.4999999999999997E-2"/>
    <n v="5.7142857142857144"/>
    <n v="76.19047619047619"/>
    <n v="0"/>
    <n v="0.88571428571428568"/>
    <n v="0.80645161290322576"/>
    <n v="0.64"/>
    <n v="0.51100000000000001"/>
    <n v="0.45714285714285713"/>
    <n v="0.19800000000000001"/>
    <n v="24.36"/>
    <n v="0.159"/>
    <n v="0.17142857142857143"/>
  </r>
  <r>
    <x v="2"/>
    <d v="2017-08-14T00:00:00"/>
    <x v="21"/>
    <x v="21"/>
    <x v="2"/>
    <x v="0"/>
    <n v="34"/>
    <n v="24995"/>
    <n v="7"/>
    <n v="32"/>
    <n v="22"/>
    <n v="13"/>
    <n v="2"/>
    <n v="1999"/>
    <n v="626"/>
    <n v="735.14705882352939"/>
    <n v="775"/>
    <n v="7.4999999999999997E-2"/>
    <n v="5.8823529411764701"/>
    <n v="78.431372549019599"/>
    <n v="0"/>
    <n v="0.94117647058823528"/>
    <n v="0.6875"/>
    <n v="0.59090909090909094"/>
    <n v="0.51100000000000001"/>
    <n v="0.38235294117647056"/>
    <n v="0.19800000000000001"/>
    <n v="21.40909090909091"/>
    <n v="0.159"/>
    <n v="0.20588235294117646"/>
  </r>
  <r>
    <x v="2"/>
    <d v="2017-08-14T00:00:00"/>
    <x v="22"/>
    <x v="22"/>
    <x v="2"/>
    <x v="0"/>
    <n v="33"/>
    <n v="24455"/>
    <n v="7"/>
    <n v="31"/>
    <n v="24"/>
    <n v="18"/>
    <n v="2"/>
    <n v="1969"/>
    <n v="727"/>
    <n v="741.06060606060601"/>
    <n v="775"/>
    <n v="7.4999999999999997E-2"/>
    <n v="6.0606060606060606"/>
    <n v="80.808080808080817"/>
    <n v="0"/>
    <n v="0.93939393939393945"/>
    <n v="0.77419354838709675"/>
    <n v="0.75"/>
    <n v="0.51100000000000001"/>
    <n v="0.54545454545454541"/>
    <n v="0.19800000000000001"/>
    <n v="23.25"/>
    <n v="0.159"/>
    <n v="0.21212121212121213"/>
  </r>
  <r>
    <x v="2"/>
    <d v="2017-08-14T00:00:00"/>
    <x v="24"/>
    <x v="24"/>
    <x v="2"/>
    <x v="0"/>
    <n v="33"/>
    <n v="25051"/>
    <n v="5"/>
    <n v="32"/>
    <n v="22"/>
    <n v="16"/>
    <n v="2"/>
    <n v="1090"/>
    <n v="697"/>
    <n v="759.12121212121212"/>
    <n v="775"/>
    <n v="7.4999999999999997E-2"/>
    <n v="6.0606060606060606"/>
    <n v="80.808080808080817"/>
    <n v="0"/>
    <n v="0.96969696969696972"/>
    <n v="0.6875"/>
    <n v="0.72727272727272729"/>
    <n v="0.51100000000000001"/>
    <n v="0.48484848484848486"/>
    <n v="0.19800000000000001"/>
    <n v="21.272727272727273"/>
    <n v="0.159"/>
    <n v="0.15151515151515152"/>
  </r>
  <r>
    <x v="2"/>
    <d v="2017-08-14T00:00:00"/>
    <x v="8"/>
    <x v="8"/>
    <x v="1"/>
    <x v="0"/>
    <n v="30"/>
    <n v="24682"/>
    <n v="8"/>
    <n v="26"/>
    <n v="17"/>
    <n v="9"/>
    <n v="3"/>
    <n v="1764"/>
    <n v="663"/>
    <n v="822.73333333333335"/>
    <n v="775"/>
    <n v="7.4999999999999997E-2"/>
    <n v="10"/>
    <n v="133.33333333333334"/>
    <n v="250"/>
    <n v="0.8666666666666667"/>
    <n v="0.65384615384615385"/>
    <n v="0.52941176470588236"/>
    <n v="0.51100000000000001"/>
    <n v="0.3"/>
    <n v="0.19800000000000001"/>
    <n v="16.470588235294116"/>
    <n v="0.159"/>
    <n v="0.26666666666666666"/>
  </r>
  <r>
    <x v="2"/>
    <d v="2017-08-14T00:00:00"/>
    <x v="9"/>
    <x v="9"/>
    <x v="1"/>
    <x v="0"/>
    <n v="33"/>
    <n v="25400"/>
    <n v="9"/>
    <n v="31"/>
    <n v="23"/>
    <n v="15"/>
    <n v="4"/>
    <n v="1918"/>
    <n v="660"/>
    <n v="769.69696969696975"/>
    <n v="775"/>
    <n v="7.4999999999999997E-2"/>
    <n v="12.121212121212121"/>
    <n v="161.61616161616163"/>
    <n v="250"/>
    <n v="0.93939393939393945"/>
    <n v="0.74193548387096775"/>
    <n v="0.65217391304347827"/>
    <n v="0.51100000000000001"/>
    <n v="0.45454545454545453"/>
    <n v="0.19800000000000001"/>
    <n v="22.347826086956523"/>
    <n v="0.159"/>
    <n v="0.27272727272727271"/>
  </r>
  <r>
    <x v="2"/>
    <d v="2017-08-14T00:00:00"/>
    <x v="10"/>
    <x v="10"/>
    <x v="1"/>
    <x v="0"/>
    <n v="28"/>
    <n v="24342"/>
    <n v="7"/>
    <n v="27"/>
    <n v="21"/>
    <n v="14"/>
    <n v="3"/>
    <n v="1913"/>
    <n v="666"/>
    <n v="869.35714285714289"/>
    <n v="775"/>
    <n v="7.4999999999999997E-2"/>
    <n v="10.714285714285714"/>
    <n v="142.85714285714286"/>
    <n v="250"/>
    <n v="0.9642857142857143"/>
    <n v="0.77777777777777779"/>
    <n v="0.66666666666666663"/>
    <n v="0.51100000000000001"/>
    <n v="0.5"/>
    <n v="0.19800000000000001"/>
    <n v="20.333333333333332"/>
    <n v="0.159"/>
    <n v="0.25"/>
  </r>
  <r>
    <x v="2"/>
    <d v="2017-08-14T00:00:00"/>
    <x v="11"/>
    <x v="11"/>
    <x v="1"/>
    <x v="0"/>
    <n v="28"/>
    <n v="24610"/>
    <n v="8"/>
    <n v="24"/>
    <n v="18"/>
    <n v="11"/>
    <n v="4"/>
    <n v="1894"/>
    <n v="640"/>
    <n v="878.92857142857144"/>
    <n v="775"/>
    <n v="7.4999999999999997E-2"/>
    <n v="14.285714285714285"/>
    <n v="190.47619047619048"/>
    <n v="250"/>
    <n v="0.8571428571428571"/>
    <n v="0.75"/>
    <n v="0.61111111111111116"/>
    <n v="0.51100000000000001"/>
    <n v="0.39285714285714285"/>
    <n v="0.19800000000000001"/>
    <n v="17.388888888888889"/>
    <n v="0.159"/>
    <n v="0.2857142857142857"/>
  </r>
  <r>
    <x v="2"/>
    <d v="2017-08-14T00:00:00"/>
    <x v="12"/>
    <x v="12"/>
    <x v="1"/>
    <x v="0"/>
    <n v="28"/>
    <n v="25867"/>
    <n v="6"/>
    <n v="24"/>
    <n v="16"/>
    <n v="11"/>
    <n v="3"/>
    <n v="1992"/>
    <n v="665"/>
    <n v="923.82142857142856"/>
    <n v="775"/>
    <n v="7.4999999999999997E-2"/>
    <n v="10.714285714285714"/>
    <n v="142.85714285714286"/>
    <n v="250"/>
    <n v="0.8571428571428571"/>
    <n v="0.66666666666666663"/>
    <n v="0.6875"/>
    <n v="0.51100000000000001"/>
    <n v="0.39285714285714285"/>
    <n v="0.19800000000000001"/>
    <n v="15.3125"/>
    <n v="0.159"/>
    <n v="0.21428571428571427"/>
  </r>
  <r>
    <x v="2"/>
    <d v="2017-08-14T00:00:00"/>
    <x v="13"/>
    <x v="13"/>
    <x v="1"/>
    <x v="0"/>
    <n v="28"/>
    <n v="25614"/>
    <n v="8"/>
    <n v="24"/>
    <n v="18"/>
    <n v="12"/>
    <n v="3"/>
    <n v="1939"/>
    <n v="666"/>
    <n v="914.78571428571433"/>
    <n v="775"/>
    <n v="7.4999999999999997E-2"/>
    <n v="10.714285714285714"/>
    <n v="142.85714285714286"/>
    <n v="250"/>
    <n v="0.8571428571428571"/>
    <n v="0.75"/>
    <n v="0.66666666666666663"/>
    <n v="0.51100000000000001"/>
    <n v="0.42857142857142855"/>
    <n v="0.19800000000000001"/>
    <n v="17.333333333333332"/>
    <n v="0.159"/>
    <n v="0.2857142857142857"/>
  </r>
  <r>
    <x v="2"/>
    <d v="2017-08-14T00:00:00"/>
    <x v="14"/>
    <x v="14"/>
    <x v="1"/>
    <x v="0"/>
    <n v="32"/>
    <n v="25003"/>
    <n v="8"/>
    <n v="28"/>
    <n v="18"/>
    <n v="11"/>
    <n v="3"/>
    <n v="2000"/>
    <n v="665"/>
    <n v="781.34375"/>
    <n v="775"/>
    <n v="7.4999999999999997E-2"/>
    <n v="9.375"/>
    <n v="125"/>
    <n v="250"/>
    <n v="0.875"/>
    <n v="0.6428571428571429"/>
    <n v="0.61111111111111116"/>
    <n v="0.51100000000000001"/>
    <n v="0.34375"/>
    <n v="0.19800000000000001"/>
    <n v="17.388888888888889"/>
    <n v="0.159"/>
    <n v="0.25"/>
  </r>
  <r>
    <x v="2"/>
    <d v="2017-08-14T00:00:00"/>
    <x v="15"/>
    <x v="15"/>
    <x v="1"/>
    <x v="0"/>
    <n v="33"/>
    <n v="24508"/>
    <n v="9"/>
    <n v="29"/>
    <n v="22"/>
    <n v="14"/>
    <n v="3"/>
    <n v="1858"/>
    <n v="697"/>
    <n v="742.66666666666663"/>
    <n v="775"/>
    <n v="7.4999999999999997E-2"/>
    <n v="9.0909090909090917"/>
    <n v="121.21212121212123"/>
    <n v="250"/>
    <n v="0.87878787878787878"/>
    <n v="0.75862068965517238"/>
    <n v="0.63636363636363635"/>
    <n v="0.51100000000000001"/>
    <n v="0.42424242424242425"/>
    <n v="0.19800000000000001"/>
    <n v="21.363636363636363"/>
    <n v="0.159"/>
    <n v="0.27272727272727271"/>
  </r>
  <r>
    <x v="2"/>
    <d v="2017-08-14T00:00:00"/>
    <x v="25"/>
    <x v="23"/>
    <x v="1"/>
    <x v="0"/>
    <n v="30"/>
    <n v="24701"/>
    <n v="8"/>
    <n v="26"/>
    <n v="17"/>
    <n v="11"/>
    <n v="4"/>
    <n v="1507"/>
    <n v="455"/>
    <n v="823.36666666666667"/>
    <n v="775"/>
    <n v="7.4999999999999997E-2"/>
    <n v="13.333333333333334"/>
    <n v="177.7777777777778"/>
    <n v="250"/>
    <n v="0.8666666666666667"/>
    <n v="0.65384615384615385"/>
    <n v="0.6470588235294118"/>
    <n v="0.51100000000000001"/>
    <n v="0.36666666666666664"/>
    <n v="0.19800000000000001"/>
    <n v="16.352941176470587"/>
    <n v="0.159"/>
    <n v="0.26666666666666666"/>
  </r>
  <r>
    <x v="2"/>
    <d v="2017-08-15T00:00:00"/>
    <x v="0"/>
    <x v="0"/>
    <x v="0"/>
    <x v="0"/>
    <n v="39"/>
    <n v="24401"/>
    <n v="5"/>
    <n v="35"/>
    <n v="29"/>
    <n v="21"/>
    <n v="2"/>
    <n v="2149"/>
    <n v="751"/>
    <n v="625.66666666666663"/>
    <n v="775"/>
    <n v="7.4999999999999997E-2"/>
    <n v="5.1282051282051277"/>
    <n v="68.376068376068375"/>
    <n v="0"/>
    <n v="0.89743589743589747"/>
    <n v="0.82857142857142863"/>
    <n v="0.72413793103448276"/>
    <n v="0.51100000000000001"/>
    <n v="0.53846153846153844"/>
    <n v="0.19800000000000001"/>
    <n v="28.275862068965516"/>
    <n v="0.159"/>
    <n v="0.12820512820512819"/>
  </r>
  <r>
    <x v="2"/>
    <d v="2017-08-15T00:00:00"/>
    <x v="1"/>
    <x v="1"/>
    <x v="0"/>
    <x v="0"/>
    <n v="32"/>
    <n v="25336"/>
    <n v="5"/>
    <n v="29"/>
    <n v="26"/>
    <n v="23"/>
    <n v="2"/>
    <n v="2347"/>
    <n v="803"/>
    <n v="791.75"/>
    <n v="775"/>
    <n v="7.4999999999999997E-2"/>
    <n v="6.25"/>
    <n v="83.333333333333343"/>
    <n v="0"/>
    <n v="0.90625"/>
    <n v="0.89655172413793105"/>
    <n v="0.88461538461538458"/>
    <n v="0.51100000000000001"/>
    <n v="0.71875"/>
    <n v="0.19800000000000001"/>
    <n v="25.115384615384617"/>
    <n v="0.159"/>
    <n v="0.15625"/>
  </r>
  <r>
    <x v="2"/>
    <d v="2017-08-15T00:00:00"/>
    <x v="2"/>
    <x v="2"/>
    <x v="0"/>
    <x v="0"/>
    <n v="32"/>
    <n v="24239"/>
    <n v="5"/>
    <n v="29"/>
    <n v="25"/>
    <n v="19"/>
    <n v="1"/>
    <n v="2319"/>
    <n v="800"/>
    <n v="757.46875"/>
    <n v="775"/>
    <n v="7.4999999999999997E-2"/>
    <n v="3.125"/>
    <n v="41.666666666666671"/>
    <n v="0"/>
    <n v="0.90625"/>
    <n v="0.86206896551724133"/>
    <n v="0.76"/>
    <n v="0.51100000000000001"/>
    <n v="0.59375"/>
    <n v="0.19800000000000001"/>
    <n v="24.24"/>
    <n v="0.159"/>
    <n v="0.15625"/>
  </r>
  <r>
    <x v="2"/>
    <d v="2017-08-15T00:00:00"/>
    <x v="3"/>
    <x v="3"/>
    <x v="0"/>
    <x v="0"/>
    <n v="39"/>
    <n v="25037"/>
    <n v="4"/>
    <n v="35"/>
    <n v="30"/>
    <n v="23"/>
    <n v="2"/>
    <n v="2282"/>
    <n v="790"/>
    <n v="641.97435897435901"/>
    <n v="775"/>
    <n v="7.4999999999999997E-2"/>
    <n v="5.1282051282051277"/>
    <n v="68.376068376068375"/>
    <n v="0"/>
    <n v="0.89743589743589747"/>
    <n v="0.8571428571428571"/>
    <n v="0.76666666666666672"/>
    <n v="0.51100000000000001"/>
    <n v="0.58974358974358976"/>
    <n v="0.19800000000000001"/>
    <n v="29.233333333333334"/>
    <n v="0.159"/>
    <n v="0.10256410256410256"/>
  </r>
  <r>
    <x v="2"/>
    <d v="2017-08-15T00:00:00"/>
    <x v="4"/>
    <x v="4"/>
    <x v="0"/>
    <x v="0"/>
    <n v="32"/>
    <n v="24502"/>
    <n v="6"/>
    <n v="31"/>
    <n v="26"/>
    <n v="21"/>
    <n v="1"/>
    <n v="2288"/>
    <n v="715"/>
    <n v="765.6875"/>
    <n v="775"/>
    <n v="7.4999999999999997E-2"/>
    <n v="3.125"/>
    <n v="41.666666666666671"/>
    <n v="0"/>
    <n v="0.96875"/>
    <n v="0.83870967741935487"/>
    <n v="0.80769230769230771"/>
    <n v="0.51100000000000001"/>
    <n v="0.65625"/>
    <n v="0.19800000000000001"/>
    <n v="25.192307692307693"/>
    <n v="0.159"/>
    <n v="0.1875"/>
  </r>
  <r>
    <x v="2"/>
    <d v="2017-08-15T00:00:00"/>
    <x v="5"/>
    <x v="5"/>
    <x v="0"/>
    <x v="0"/>
    <n v="40"/>
    <n v="24281"/>
    <n v="6"/>
    <n v="38"/>
    <n v="29"/>
    <n v="20"/>
    <n v="2"/>
    <n v="2312"/>
    <n v="796"/>
    <n v="607.02499999999998"/>
    <n v="775"/>
    <n v="7.4999999999999997E-2"/>
    <n v="5"/>
    <n v="66.666666666666671"/>
    <n v="0"/>
    <n v="0.95"/>
    <n v="0.76315789473684215"/>
    <n v="0.68965517241379315"/>
    <n v="0.51100000000000001"/>
    <n v="0.5"/>
    <n v="0.19800000000000001"/>
    <n v="28.310344827586206"/>
    <n v="0.159"/>
    <n v="0.15"/>
  </r>
  <r>
    <x v="2"/>
    <d v="2017-08-15T00:00:00"/>
    <x v="6"/>
    <x v="6"/>
    <x v="0"/>
    <x v="0"/>
    <n v="34"/>
    <n v="24018"/>
    <n v="3"/>
    <n v="32"/>
    <n v="29"/>
    <n v="20"/>
    <n v="1"/>
    <n v="2402"/>
    <n v="793"/>
    <n v="706.41176470588232"/>
    <n v="775"/>
    <n v="7.4999999999999997E-2"/>
    <n v="2.9411764705882351"/>
    <n v="39.2156862745098"/>
    <n v="0"/>
    <n v="0.94117647058823528"/>
    <n v="0.90625"/>
    <n v="0.68965517241379315"/>
    <n v="0.51100000000000001"/>
    <n v="0.58823529411764708"/>
    <n v="0.19800000000000001"/>
    <n v="28.310344827586206"/>
    <n v="0.159"/>
    <n v="8.8235294117647065E-2"/>
  </r>
  <r>
    <x v="2"/>
    <d v="2017-08-15T00:00:00"/>
    <x v="7"/>
    <x v="7"/>
    <x v="0"/>
    <x v="0"/>
    <n v="35"/>
    <n v="24831"/>
    <n v="4"/>
    <n v="32"/>
    <n v="26"/>
    <n v="23"/>
    <n v="1"/>
    <n v="2134"/>
    <n v="777"/>
    <n v="709.45714285714291"/>
    <n v="775"/>
    <n v="7.4999999999999997E-2"/>
    <n v="2.8571428571428572"/>
    <n v="38.095238095238095"/>
    <n v="0"/>
    <n v="0.91428571428571426"/>
    <n v="0.8125"/>
    <n v="0.88461538461538458"/>
    <n v="0.51100000000000001"/>
    <n v="0.65714285714285714"/>
    <n v="0.19800000000000001"/>
    <n v="25.115384615384617"/>
    <n v="0.159"/>
    <n v="0.11428571428571428"/>
  </r>
  <r>
    <x v="2"/>
    <d v="2017-08-15T00:00:00"/>
    <x v="16"/>
    <x v="16"/>
    <x v="2"/>
    <x v="0"/>
    <n v="36"/>
    <n v="25991"/>
    <n v="8"/>
    <n v="35"/>
    <n v="25"/>
    <n v="20"/>
    <n v="2"/>
    <n v="2093"/>
    <n v="730"/>
    <n v="721.97222222222217"/>
    <n v="775"/>
    <n v="7.4999999999999997E-2"/>
    <n v="5.5555555555555554"/>
    <n v="74.074074074074076"/>
    <n v="0"/>
    <n v="0.97222222222222221"/>
    <n v="0.7142857142857143"/>
    <n v="0.8"/>
    <n v="0.51100000000000001"/>
    <n v="0.55555555555555558"/>
    <n v="0.19800000000000001"/>
    <n v="24.2"/>
    <n v="0.159"/>
    <n v="0.22222222222222221"/>
  </r>
  <r>
    <x v="2"/>
    <d v="2017-08-15T00:00:00"/>
    <x v="17"/>
    <x v="17"/>
    <x v="2"/>
    <x v="0"/>
    <n v="32"/>
    <n v="24191"/>
    <n v="5"/>
    <n v="31"/>
    <n v="26"/>
    <n v="18"/>
    <n v="2"/>
    <n v="2135"/>
    <n v="730"/>
    <n v="755.96875"/>
    <n v="775"/>
    <n v="7.4999999999999997E-2"/>
    <n v="6.25"/>
    <n v="83.333333333333343"/>
    <n v="0"/>
    <n v="0.96875"/>
    <n v="0.83870967741935487"/>
    <n v="0.69230769230769229"/>
    <n v="0.51100000000000001"/>
    <n v="0.5625"/>
    <n v="0.19800000000000001"/>
    <n v="25.307692307692307"/>
    <n v="0.159"/>
    <n v="0.15625"/>
  </r>
  <r>
    <x v="2"/>
    <d v="2017-08-15T00:00:00"/>
    <x v="18"/>
    <x v="18"/>
    <x v="2"/>
    <x v="0"/>
    <n v="33"/>
    <n v="24859"/>
    <n v="6"/>
    <n v="30"/>
    <n v="22"/>
    <n v="14"/>
    <n v="2"/>
    <n v="2135"/>
    <n v="723"/>
    <n v="753.30303030303025"/>
    <n v="775"/>
    <n v="7.4999999999999997E-2"/>
    <n v="6.0606060606060606"/>
    <n v="80.808080808080817"/>
    <n v="0"/>
    <n v="0.90909090909090906"/>
    <n v="0.73333333333333328"/>
    <n v="0.63636363636363635"/>
    <n v="0.51100000000000001"/>
    <n v="0.42424242424242425"/>
    <n v="0.19800000000000001"/>
    <n v="21.363636363636363"/>
    <n v="0.159"/>
    <n v="0.18181818181818182"/>
  </r>
  <r>
    <x v="2"/>
    <d v="2017-08-15T00:00:00"/>
    <x v="19"/>
    <x v="19"/>
    <x v="2"/>
    <x v="0"/>
    <n v="36"/>
    <n v="24256"/>
    <n v="6"/>
    <n v="35"/>
    <n v="26"/>
    <n v="21"/>
    <n v="3"/>
    <n v="2065"/>
    <n v="717"/>
    <n v="673.77777777777783"/>
    <n v="775"/>
    <n v="7.4999999999999997E-2"/>
    <n v="8.3333333333333321"/>
    <n v="111.1111111111111"/>
    <n v="150"/>
    <n v="0.97222222222222221"/>
    <n v="0.74285714285714288"/>
    <n v="0.80769230769230771"/>
    <n v="0.51100000000000001"/>
    <n v="0.58333333333333337"/>
    <n v="0.19800000000000001"/>
    <n v="25.192307692307693"/>
    <n v="0.159"/>
    <n v="0.16666666666666666"/>
  </r>
  <r>
    <x v="2"/>
    <d v="2017-08-15T00:00:00"/>
    <x v="20"/>
    <x v="20"/>
    <x v="2"/>
    <x v="0"/>
    <n v="36"/>
    <n v="24349"/>
    <n v="7"/>
    <n v="36"/>
    <n v="28"/>
    <n v="22"/>
    <n v="2"/>
    <n v="1978"/>
    <n v="621"/>
    <n v="676.36111111111109"/>
    <n v="775"/>
    <n v="7.4999999999999997E-2"/>
    <n v="5.5555555555555554"/>
    <n v="74.074074074074076"/>
    <n v="0"/>
    <n v="1"/>
    <n v="0.77777777777777779"/>
    <n v="0.7857142857142857"/>
    <n v="0.51100000000000001"/>
    <n v="0.61111111111111116"/>
    <n v="0.19800000000000001"/>
    <n v="27.214285714285715"/>
    <n v="0.159"/>
    <n v="0.19444444444444445"/>
  </r>
  <r>
    <x v="2"/>
    <d v="2017-08-15T00:00:00"/>
    <x v="21"/>
    <x v="21"/>
    <x v="2"/>
    <x v="0"/>
    <n v="32"/>
    <n v="25665"/>
    <n v="7"/>
    <n v="30"/>
    <n v="24"/>
    <n v="16"/>
    <n v="2"/>
    <n v="1999"/>
    <n v="626"/>
    <n v="802.03125"/>
    <n v="775"/>
    <n v="7.4999999999999997E-2"/>
    <n v="6.25"/>
    <n v="83.333333333333343"/>
    <n v="0"/>
    <n v="0.9375"/>
    <n v="0.8"/>
    <n v="0.66666666666666663"/>
    <n v="0.51100000000000001"/>
    <n v="0.5"/>
    <n v="0.19800000000000001"/>
    <n v="23.333333333333332"/>
    <n v="0.159"/>
    <n v="0.21875"/>
  </r>
  <r>
    <x v="2"/>
    <d v="2017-08-15T00:00:00"/>
    <x v="22"/>
    <x v="22"/>
    <x v="2"/>
    <x v="0"/>
    <n v="34"/>
    <n v="25202"/>
    <n v="6"/>
    <n v="29"/>
    <n v="21"/>
    <n v="14"/>
    <n v="2"/>
    <n v="1969"/>
    <n v="727"/>
    <n v="741.23529411764707"/>
    <n v="775"/>
    <n v="7.4999999999999997E-2"/>
    <n v="5.8823529411764701"/>
    <n v="78.431372549019599"/>
    <n v="0"/>
    <n v="0.8529411764705882"/>
    <n v="0.72413793103448276"/>
    <n v="0.66666666666666663"/>
    <n v="0.51100000000000001"/>
    <n v="0.41176470588235292"/>
    <n v="0.19800000000000001"/>
    <n v="20.333333333333332"/>
    <n v="0.159"/>
    <n v="0.17647058823529413"/>
  </r>
  <r>
    <x v="2"/>
    <d v="2017-08-15T00:00:00"/>
    <x v="24"/>
    <x v="24"/>
    <x v="2"/>
    <x v="0"/>
    <n v="31"/>
    <n v="25212"/>
    <n v="6"/>
    <n v="28"/>
    <n v="21"/>
    <n v="14"/>
    <n v="2"/>
    <n v="1090"/>
    <n v="697"/>
    <n v="813.29032258064512"/>
    <n v="775"/>
    <n v="7.4999999999999997E-2"/>
    <n v="6.4516129032258061"/>
    <n v="86.021505376344081"/>
    <n v="0"/>
    <n v="0.90322580645161288"/>
    <n v="0.75"/>
    <n v="0.66666666666666663"/>
    <n v="0.51100000000000001"/>
    <n v="0.45161290322580644"/>
    <n v="0.19800000000000001"/>
    <n v="20.333333333333332"/>
    <n v="0.159"/>
    <n v="0.19354838709677419"/>
  </r>
  <r>
    <x v="2"/>
    <d v="2017-08-15T00:00:00"/>
    <x v="8"/>
    <x v="8"/>
    <x v="1"/>
    <x v="0"/>
    <n v="30"/>
    <n v="24531"/>
    <n v="8"/>
    <n v="26"/>
    <n v="21"/>
    <n v="14"/>
    <n v="4"/>
    <n v="1764"/>
    <n v="663"/>
    <n v="817.7"/>
    <n v="775"/>
    <n v="7.4999999999999997E-2"/>
    <n v="13.333333333333334"/>
    <n v="177.7777777777778"/>
    <n v="250"/>
    <n v="0.8666666666666667"/>
    <n v="0.80769230769230771"/>
    <n v="0.66666666666666663"/>
    <n v="0.51100000000000001"/>
    <n v="0.46666666666666667"/>
    <n v="0.19800000000000001"/>
    <n v="20.333333333333332"/>
    <n v="0.159"/>
    <n v="0.26666666666666666"/>
  </r>
  <r>
    <x v="2"/>
    <d v="2017-08-15T00:00:00"/>
    <x v="9"/>
    <x v="9"/>
    <x v="1"/>
    <x v="0"/>
    <n v="28"/>
    <n v="24630"/>
    <n v="8"/>
    <n v="26"/>
    <n v="20"/>
    <n v="12"/>
    <n v="3"/>
    <n v="1918"/>
    <n v="660"/>
    <n v="879.64285714285711"/>
    <n v="775"/>
    <n v="7.4999999999999997E-2"/>
    <n v="10.714285714285714"/>
    <n v="142.85714285714286"/>
    <n v="250"/>
    <n v="0.9285714285714286"/>
    <n v="0.76923076923076927"/>
    <n v="0.6"/>
    <n v="0.51100000000000001"/>
    <n v="0.42857142857142855"/>
    <n v="0.19800000000000001"/>
    <n v="19.399999999999999"/>
    <n v="0.159"/>
    <n v="0.2857142857142857"/>
  </r>
  <r>
    <x v="2"/>
    <d v="2017-08-15T00:00:00"/>
    <x v="10"/>
    <x v="10"/>
    <x v="1"/>
    <x v="0"/>
    <n v="30"/>
    <n v="25161"/>
    <n v="8"/>
    <n v="28"/>
    <n v="18"/>
    <n v="10"/>
    <n v="4"/>
    <n v="1913"/>
    <n v="666"/>
    <n v="838.7"/>
    <n v="775"/>
    <n v="7.4999999999999997E-2"/>
    <n v="13.333333333333334"/>
    <n v="177.7777777777778"/>
    <n v="250"/>
    <n v="0.93333333333333335"/>
    <n v="0.6428571428571429"/>
    <n v="0.55555555555555558"/>
    <n v="0.51100000000000001"/>
    <n v="0.33333333333333331"/>
    <n v="0.19800000000000001"/>
    <n v="17.444444444444443"/>
    <n v="0.159"/>
    <n v="0.26666666666666666"/>
  </r>
  <r>
    <x v="2"/>
    <d v="2017-08-15T00:00:00"/>
    <x v="11"/>
    <x v="11"/>
    <x v="1"/>
    <x v="0"/>
    <n v="32"/>
    <n v="24316"/>
    <n v="10"/>
    <n v="28"/>
    <n v="17"/>
    <n v="11"/>
    <n v="4"/>
    <n v="1894"/>
    <n v="640"/>
    <n v="759.875"/>
    <n v="775"/>
    <n v="7.4999999999999997E-2"/>
    <n v="12.5"/>
    <n v="166.66666666666669"/>
    <n v="250"/>
    <n v="0.875"/>
    <n v="0.6071428571428571"/>
    <n v="0.6470588235294118"/>
    <n v="0.51100000000000001"/>
    <n v="0.34375"/>
    <n v="0.19800000000000001"/>
    <n v="16.352941176470587"/>
    <n v="0.159"/>
    <n v="0.3125"/>
  </r>
  <r>
    <x v="2"/>
    <d v="2017-08-15T00:00:00"/>
    <x v="12"/>
    <x v="12"/>
    <x v="1"/>
    <x v="0"/>
    <n v="31"/>
    <n v="25071"/>
    <n v="7"/>
    <n v="28"/>
    <n v="20"/>
    <n v="13"/>
    <n v="3"/>
    <n v="1992"/>
    <n v="665"/>
    <n v="808.74193548387098"/>
    <n v="775"/>
    <n v="7.4999999999999997E-2"/>
    <n v="9.67741935483871"/>
    <n v="129.03225806451613"/>
    <n v="250"/>
    <n v="0.90322580645161288"/>
    <n v="0.7142857142857143"/>
    <n v="0.65"/>
    <n v="0.51100000000000001"/>
    <n v="0.41935483870967744"/>
    <n v="0.19800000000000001"/>
    <n v="19.350000000000001"/>
    <n v="0.159"/>
    <n v="0.22580645161290322"/>
  </r>
  <r>
    <x v="2"/>
    <d v="2017-08-15T00:00:00"/>
    <x v="13"/>
    <x v="13"/>
    <x v="1"/>
    <x v="0"/>
    <n v="32"/>
    <n v="24959"/>
    <n v="7"/>
    <n v="28"/>
    <n v="19"/>
    <n v="10"/>
    <n v="4"/>
    <n v="1939"/>
    <n v="666"/>
    <n v="779.96875"/>
    <n v="775"/>
    <n v="7.4999999999999997E-2"/>
    <n v="12.5"/>
    <n v="166.66666666666669"/>
    <n v="250"/>
    <n v="0.875"/>
    <n v="0.6785714285714286"/>
    <n v="0.52631578947368418"/>
    <n v="0.51100000000000001"/>
    <n v="0.3125"/>
    <n v="0.19800000000000001"/>
    <n v="18.473684210526315"/>
    <n v="0.159"/>
    <n v="0.21875"/>
  </r>
  <r>
    <x v="2"/>
    <d v="2017-08-15T00:00:00"/>
    <x v="14"/>
    <x v="14"/>
    <x v="1"/>
    <x v="0"/>
    <n v="33"/>
    <n v="25901"/>
    <n v="8"/>
    <n v="29"/>
    <n v="18"/>
    <n v="11"/>
    <n v="4"/>
    <n v="2000"/>
    <n v="665"/>
    <n v="784.87878787878788"/>
    <n v="775"/>
    <n v="7.4999999999999997E-2"/>
    <n v="12.121212121212121"/>
    <n v="161.61616161616163"/>
    <n v="250"/>
    <n v="0.87878787878787878"/>
    <n v="0.62068965517241381"/>
    <n v="0.61111111111111116"/>
    <n v="0.51100000000000001"/>
    <n v="0.33333333333333331"/>
    <n v="0.19800000000000001"/>
    <n v="17.388888888888889"/>
    <n v="0.159"/>
    <n v="0.24242424242424243"/>
  </r>
  <r>
    <x v="2"/>
    <d v="2017-08-15T00:00:00"/>
    <x v="15"/>
    <x v="15"/>
    <x v="1"/>
    <x v="0"/>
    <n v="33"/>
    <n v="25624"/>
    <n v="8"/>
    <n v="29"/>
    <n v="22"/>
    <n v="15"/>
    <n v="3"/>
    <n v="1858"/>
    <n v="697"/>
    <n v="776.4848484848485"/>
    <n v="775"/>
    <n v="7.4999999999999997E-2"/>
    <n v="9.0909090909090917"/>
    <n v="121.21212121212123"/>
    <n v="250"/>
    <n v="0.87878787878787878"/>
    <n v="0.75862068965517238"/>
    <n v="0.68181818181818177"/>
    <n v="0.51100000000000001"/>
    <n v="0.45454545454545453"/>
    <n v="0.19800000000000001"/>
    <n v="21.318181818181817"/>
    <n v="0.159"/>
    <n v="0.24242424242424243"/>
  </r>
  <r>
    <x v="2"/>
    <d v="2017-08-15T00:00:00"/>
    <x v="25"/>
    <x v="23"/>
    <x v="1"/>
    <x v="0"/>
    <n v="29"/>
    <n v="25154"/>
    <n v="8"/>
    <n v="25"/>
    <n v="17"/>
    <n v="10"/>
    <n v="4"/>
    <n v="1507"/>
    <n v="455"/>
    <n v="867.37931034482756"/>
    <n v="775"/>
    <n v="7.4999999999999997E-2"/>
    <n v="13.793103448275861"/>
    <n v="183.90804597701148"/>
    <n v="250"/>
    <n v="0.86206896551724133"/>
    <n v="0.68"/>
    <n v="0.58823529411764708"/>
    <n v="0.51100000000000001"/>
    <n v="0.34482758620689657"/>
    <n v="0.19800000000000001"/>
    <n v="16.411764705882351"/>
    <n v="0.159"/>
    <n v="0.27586206896551724"/>
  </r>
  <r>
    <x v="2"/>
    <d v="2017-08-16T00:00:00"/>
    <x v="16"/>
    <x v="16"/>
    <x v="2"/>
    <x v="0"/>
    <n v="35"/>
    <n v="25805"/>
    <n v="9"/>
    <n v="32"/>
    <n v="26"/>
    <n v="16"/>
    <n v="2"/>
    <n v="2093"/>
    <n v="730"/>
    <n v="737.28571428571433"/>
    <n v="775"/>
    <n v="7.4999999999999997E-2"/>
    <n v="5.7142857142857144"/>
    <n v="76.19047619047619"/>
    <n v="0"/>
    <n v="0.91428571428571426"/>
    <n v="0.8125"/>
    <n v="0.61538461538461542"/>
    <n v="0.51100000000000001"/>
    <n v="0.45714285714285713"/>
    <n v="0.19800000000000001"/>
    <n v="25.384615384615383"/>
    <n v="0.159"/>
    <n v="0.25714285714285712"/>
  </r>
  <r>
    <x v="2"/>
    <d v="2017-08-16T00:00:00"/>
    <x v="17"/>
    <x v="17"/>
    <x v="2"/>
    <x v="0"/>
    <n v="35"/>
    <n v="25362"/>
    <n v="6"/>
    <n v="31"/>
    <n v="22"/>
    <n v="15"/>
    <n v="2"/>
    <n v="2135"/>
    <n v="730"/>
    <n v="724.62857142857138"/>
    <n v="775"/>
    <n v="7.4999999999999997E-2"/>
    <n v="5.7142857142857144"/>
    <n v="76.19047619047619"/>
    <n v="0"/>
    <n v="0.88571428571428568"/>
    <n v="0.70967741935483875"/>
    <n v="0.68181818181818177"/>
    <n v="0.51100000000000001"/>
    <n v="0.42857142857142855"/>
    <n v="0.19800000000000001"/>
    <n v="21.318181818181817"/>
    <n v="0.159"/>
    <n v="0.17142857142857143"/>
  </r>
  <r>
    <x v="2"/>
    <d v="2017-08-16T00:00:00"/>
    <x v="18"/>
    <x v="18"/>
    <x v="2"/>
    <x v="0"/>
    <n v="36"/>
    <n v="24163"/>
    <n v="8"/>
    <n v="33"/>
    <n v="24"/>
    <n v="16"/>
    <n v="3"/>
    <n v="2135"/>
    <n v="723"/>
    <n v="671.19444444444446"/>
    <n v="775"/>
    <n v="7.4999999999999997E-2"/>
    <n v="8.3333333333333321"/>
    <n v="111.1111111111111"/>
    <n v="150"/>
    <n v="0.91666666666666663"/>
    <n v="0.72727272727272729"/>
    <n v="0.66666666666666663"/>
    <n v="0.51100000000000001"/>
    <n v="0.44444444444444442"/>
    <n v="0.19800000000000001"/>
    <n v="23.333333333333332"/>
    <n v="0.159"/>
    <n v="0.22222222222222221"/>
  </r>
  <r>
    <x v="2"/>
    <d v="2017-08-16T00:00:00"/>
    <x v="19"/>
    <x v="19"/>
    <x v="2"/>
    <x v="0"/>
    <n v="30"/>
    <n v="25718"/>
    <n v="5"/>
    <n v="28"/>
    <n v="20"/>
    <n v="15"/>
    <n v="2"/>
    <n v="2065"/>
    <n v="717"/>
    <n v="857.26666666666665"/>
    <n v="775"/>
    <n v="7.4999999999999997E-2"/>
    <n v="6.666666666666667"/>
    <n v="88.8888888888889"/>
    <n v="0"/>
    <n v="0.93333333333333335"/>
    <n v="0.7142857142857143"/>
    <n v="0.75"/>
    <n v="0.51100000000000001"/>
    <n v="0.5"/>
    <n v="0.19800000000000001"/>
    <n v="19.25"/>
    <n v="0.159"/>
    <n v="0.16666666666666666"/>
  </r>
  <r>
    <x v="2"/>
    <d v="2017-08-16T00:00:00"/>
    <x v="20"/>
    <x v="20"/>
    <x v="2"/>
    <x v="0"/>
    <n v="30"/>
    <n v="25880"/>
    <n v="6"/>
    <n v="28"/>
    <n v="22"/>
    <n v="14"/>
    <n v="2"/>
    <n v="1978"/>
    <n v="621"/>
    <n v="862.66666666666663"/>
    <n v="775"/>
    <n v="7.4999999999999997E-2"/>
    <n v="6.666666666666667"/>
    <n v="88.8888888888889"/>
    <n v="0"/>
    <n v="0.93333333333333335"/>
    <n v="0.7857142857142857"/>
    <n v="0.63636363636363635"/>
    <n v="0.51100000000000001"/>
    <n v="0.46666666666666667"/>
    <n v="0.19800000000000001"/>
    <n v="21.363636363636363"/>
    <n v="0.159"/>
    <n v="0.2"/>
  </r>
  <r>
    <x v="2"/>
    <d v="2017-08-16T00:00:00"/>
    <x v="21"/>
    <x v="21"/>
    <x v="2"/>
    <x v="0"/>
    <n v="31"/>
    <n v="24136"/>
    <n v="7"/>
    <n v="28"/>
    <n v="23"/>
    <n v="15"/>
    <n v="2"/>
    <n v="1999"/>
    <n v="626"/>
    <n v="778.58064516129036"/>
    <n v="775"/>
    <n v="7.4999999999999997E-2"/>
    <n v="6.4516129032258061"/>
    <n v="86.021505376344081"/>
    <n v="0"/>
    <n v="0.90322580645161288"/>
    <n v="0.8214285714285714"/>
    <n v="0.65217391304347827"/>
    <n v="0.51100000000000001"/>
    <n v="0.4838709677419355"/>
    <n v="0.19800000000000001"/>
    <n v="22.347826086956523"/>
    <n v="0.159"/>
    <n v="0.22580645161290322"/>
  </r>
  <r>
    <x v="2"/>
    <d v="2017-08-16T00:00:00"/>
    <x v="22"/>
    <x v="22"/>
    <x v="2"/>
    <x v="0"/>
    <n v="33"/>
    <n v="24266"/>
    <n v="6"/>
    <n v="28"/>
    <n v="21"/>
    <n v="14"/>
    <n v="2"/>
    <n v="1969"/>
    <n v="727"/>
    <n v="735.33333333333337"/>
    <n v="775"/>
    <n v="7.4999999999999997E-2"/>
    <n v="6.0606060606060606"/>
    <n v="80.808080808080817"/>
    <n v="0"/>
    <n v="0.84848484848484851"/>
    <n v="0.75"/>
    <n v="0.66666666666666663"/>
    <n v="0.51100000000000001"/>
    <n v="0.42424242424242425"/>
    <n v="0.19800000000000001"/>
    <n v="20.333333333333332"/>
    <n v="0.159"/>
    <n v="0.18181818181818182"/>
  </r>
  <r>
    <x v="2"/>
    <d v="2017-08-16T00:00:00"/>
    <x v="24"/>
    <x v="24"/>
    <x v="2"/>
    <x v="0"/>
    <n v="36"/>
    <n v="24325"/>
    <n v="8"/>
    <n v="32"/>
    <n v="22"/>
    <n v="14"/>
    <n v="2"/>
    <n v="1090"/>
    <n v="697"/>
    <n v="675.69444444444446"/>
    <n v="775"/>
    <n v="7.4999999999999997E-2"/>
    <n v="5.5555555555555554"/>
    <n v="74.074074074074076"/>
    <n v="0"/>
    <n v="0.88888888888888884"/>
    <n v="0.6875"/>
    <n v="0.63636363636363635"/>
    <n v="0.51100000000000001"/>
    <n v="0.3888888888888889"/>
    <n v="0.19800000000000001"/>
    <n v="21.363636363636363"/>
    <n v="0.159"/>
    <n v="0.22222222222222221"/>
  </r>
  <r>
    <x v="2"/>
    <d v="2017-08-16T00:00:00"/>
    <x v="8"/>
    <x v="8"/>
    <x v="1"/>
    <x v="0"/>
    <n v="28"/>
    <n v="24668"/>
    <n v="6"/>
    <n v="27"/>
    <n v="16"/>
    <n v="10"/>
    <n v="4"/>
    <n v="1764"/>
    <n v="663"/>
    <n v="881"/>
    <n v="775"/>
    <n v="7.4999999999999997E-2"/>
    <n v="14.285714285714285"/>
    <n v="190.47619047619048"/>
    <n v="250"/>
    <n v="0.9642857142857143"/>
    <n v="0.59259259259259256"/>
    <n v="0.625"/>
    <n v="0.51100000000000001"/>
    <n v="0.35714285714285715"/>
    <n v="0.19800000000000001"/>
    <n v="15.375"/>
    <n v="0.159"/>
    <n v="0.21428571428571427"/>
  </r>
  <r>
    <x v="2"/>
    <d v="2017-08-16T00:00:00"/>
    <x v="9"/>
    <x v="9"/>
    <x v="1"/>
    <x v="0"/>
    <n v="28"/>
    <n v="25079"/>
    <n v="6"/>
    <n v="27"/>
    <n v="17"/>
    <n v="10"/>
    <n v="4"/>
    <n v="1918"/>
    <n v="660"/>
    <n v="895.67857142857144"/>
    <n v="775"/>
    <n v="7.4999999999999997E-2"/>
    <n v="14.285714285714285"/>
    <n v="190.47619047619048"/>
    <n v="250"/>
    <n v="0.9642857142857143"/>
    <n v="0.62962962962962965"/>
    <n v="0.58823529411764708"/>
    <n v="0.51100000000000001"/>
    <n v="0.35714285714285715"/>
    <n v="0.19800000000000001"/>
    <n v="16.411764705882351"/>
    <n v="0.159"/>
    <n v="0.21428571428571427"/>
  </r>
  <r>
    <x v="2"/>
    <d v="2017-08-16T00:00:00"/>
    <x v="10"/>
    <x v="10"/>
    <x v="1"/>
    <x v="0"/>
    <n v="29"/>
    <n v="25523"/>
    <n v="7"/>
    <n v="27"/>
    <n v="17"/>
    <n v="10"/>
    <n v="4"/>
    <n v="1913"/>
    <n v="666"/>
    <n v="880.10344827586209"/>
    <n v="775"/>
    <n v="7.4999999999999997E-2"/>
    <n v="13.793103448275861"/>
    <n v="183.90804597701148"/>
    <n v="250"/>
    <n v="0.93103448275862066"/>
    <n v="0.62962962962962965"/>
    <n v="0.58823529411764708"/>
    <n v="0.51100000000000001"/>
    <n v="0.34482758620689657"/>
    <n v="0.19800000000000001"/>
    <n v="16.411764705882351"/>
    <n v="0.159"/>
    <n v="0.2413793103448276"/>
  </r>
  <r>
    <x v="2"/>
    <d v="2017-08-16T00:00:00"/>
    <x v="11"/>
    <x v="11"/>
    <x v="1"/>
    <x v="0"/>
    <n v="33"/>
    <n v="24281"/>
    <n v="7"/>
    <n v="30"/>
    <n v="19"/>
    <n v="11"/>
    <n v="3"/>
    <n v="1894"/>
    <n v="640"/>
    <n v="735.78787878787875"/>
    <n v="775"/>
    <n v="7.4999999999999997E-2"/>
    <n v="9.0909090909090917"/>
    <n v="121.21212121212123"/>
    <n v="250"/>
    <n v="0.90909090909090906"/>
    <n v="0.6333333333333333"/>
    <n v="0.57894736842105265"/>
    <n v="0.51100000000000001"/>
    <n v="0.33333333333333331"/>
    <n v="0.19800000000000001"/>
    <n v="18.421052631578949"/>
    <n v="0.159"/>
    <n v="0.21212121212121213"/>
  </r>
  <r>
    <x v="2"/>
    <d v="2017-08-16T00:00:00"/>
    <x v="12"/>
    <x v="12"/>
    <x v="1"/>
    <x v="0"/>
    <n v="29"/>
    <n v="25524"/>
    <n v="6"/>
    <n v="25"/>
    <n v="17"/>
    <n v="12"/>
    <n v="3"/>
    <n v="1992"/>
    <n v="665"/>
    <n v="880.13793103448279"/>
    <n v="775"/>
    <n v="7.4999999999999997E-2"/>
    <n v="10.344827586206897"/>
    <n v="137.93103448275863"/>
    <n v="250"/>
    <n v="0.86206896551724133"/>
    <n v="0.68"/>
    <n v="0.70588235294117652"/>
    <n v="0.51100000000000001"/>
    <n v="0.41379310344827586"/>
    <n v="0.19800000000000001"/>
    <n v="16.294117647058822"/>
    <n v="0.159"/>
    <n v="0.20689655172413793"/>
  </r>
  <r>
    <x v="2"/>
    <d v="2017-08-16T00:00:00"/>
    <x v="13"/>
    <x v="13"/>
    <x v="1"/>
    <x v="0"/>
    <n v="32"/>
    <n v="24846"/>
    <n v="6"/>
    <n v="29"/>
    <n v="18"/>
    <n v="13"/>
    <n v="3"/>
    <n v="1939"/>
    <n v="666"/>
    <n v="776.4375"/>
    <n v="775"/>
    <n v="7.4999999999999997E-2"/>
    <n v="9.375"/>
    <n v="125"/>
    <n v="250"/>
    <n v="0.90625"/>
    <n v="0.62068965517241381"/>
    <n v="0.72222222222222221"/>
    <n v="0.51100000000000001"/>
    <n v="0.40625"/>
    <n v="0.19800000000000001"/>
    <n v="17.277777777777779"/>
    <n v="0.159"/>
    <n v="0.1875"/>
  </r>
  <r>
    <x v="2"/>
    <d v="2017-08-16T00:00:00"/>
    <x v="14"/>
    <x v="14"/>
    <x v="1"/>
    <x v="0"/>
    <n v="28"/>
    <n v="24651"/>
    <n v="6"/>
    <n v="24"/>
    <n v="17"/>
    <n v="10"/>
    <n v="3"/>
    <n v="2000"/>
    <n v="665"/>
    <n v="880.39285714285711"/>
    <n v="775"/>
    <n v="7.4999999999999997E-2"/>
    <n v="10.714285714285714"/>
    <n v="142.85714285714286"/>
    <n v="250"/>
    <n v="0.8571428571428571"/>
    <n v="0.70833333333333337"/>
    <n v="0.58823529411764708"/>
    <n v="0.51100000000000001"/>
    <n v="0.35714285714285715"/>
    <n v="0.19800000000000001"/>
    <n v="16.411764705882351"/>
    <n v="0.159"/>
    <n v="0.21428571428571427"/>
  </r>
  <r>
    <x v="2"/>
    <d v="2017-08-16T00:00:00"/>
    <x v="15"/>
    <x v="15"/>
    <x v="1"/>
    <x v="0"/>
    <n v="31"/>
    <n v="24573"/>
    <n v="7"/>
    <n v="29"/>
    <n v="22"/>
    <n v="13"/>
    <n v="3"/>
    <n v="1858"/>
    <n v="697"/>
    <n v="792.67741935483866"/>
    <n v="775"/>
    <n v="7.4999999999999997E-2"/>
    <n v="9.67741935483871"/>
    <n v="129.03225806451613"/>
    <n v="250"/>
    <n v="0.93548387096774188"/>
    <n v="0.75862068965517238"/>
    <n v="0.59090909090909094"/>
    <n v="0.51100000000000001"/>
    <n v="0.41935483870967744"/>
    <n v="0.19800000000000001"/>
    <n v="21.40909090909091"/>
    <n v="0.159"/>
    <n v="0.22580645161290322"/>
  </r>
  <r>
    <x v="2"/>
    <d v="2017-08-16T00:00:00"/>
    <x v="25"/>
    <x v="23"/>
    <x v="1"/>
    <x v="0"/>
    <n v="32"/>
    <n v="25345"/>
    <n v="7"/>
    <n v="30"/>
    <n v="20"/>
    <n v="14"/>
    <n v="4"/>
    <n v="1507"/>
    <n v="455"/>
    <n v="792.03125"/>
    <n v="775"/>
    <n v="7.4999999999999997E-2"/>
    <n v="12.5"/>
    <n v="166.66666666666669"/>
    <n v="250"/>
    <n v="0.9375"/>
    <n v="0.66666666666666663"/>
    <n v="0.7"/>
    <n v="0.51100000000000001"/>
    <n v="0.4375"/>
    <n v="0.19800000000000001"/>
    <n v="19.3"/>
    <n v="0.159"/>
    <n v="0.21875"/>
  </r>
  <r>
    <x v="2"/>
    <d v="2017-08-17T00:00:00"/>
    <x v="0"/>
    <x v="0"/>
    <x v="0"/>
    <x v="0"/>
    <n v="36"/>
    <n v="25813"/>
    <n v="5"/>
    <n v="36"/>
    <n v="32"/>
    <n v="29"/>
    <n v="1"/>
    <n v="2149"/>
    <n v="751"/>
    <n v="717.02777777777783"/>
    <n v="775"/>
    <n v="7.4999999999999997E-2"/>
    <n v="2.7777777777777777"/>
    <n v="37.037037037037038"/>
    <n v="0"/>
    <n v="1"/>
    <n v="0.88888888888888884"/>
    <n v="0.90625"/>
    <n v="0.51100000000000001"/>
    <n v="0.80555555555555558"/>
    <n v="0.19800000000000001"/>
    <n v="31.09375"/>
    <n v="0.159"/>
    <n v="0.1388888888888889"/>
  </r>
  <r>
    <x v="2"/>
    <d v="2017-08-17T00:00:00"/>
    <x v="1"/>
    <x v="1"/>
    <x v="0"/>
    <x v="0"/>
    <n v="38"/>
    <n v="24236"/>
    <n v="5"/>
    <n v="36"/>
    <n v="28"/>
    <n v="20"/>
    <n v="2"/>
    <n v="2347"/>
    <n v="803"/>
    <n v="637.78947368421052"/>
    <n v="775"/>
    <n v="7.4999999999999997E-2"/>
    <n v="5.2631578947368416"/>
    <n v="70.175438596491219"/>
    <n v="0"/>
    <n v="0.94736842105263153"/>
    <n v="0.77777777777777779"/>
    <n v="0.7142857142857143"/>
    <n v="0.51100000000000001"/>
    <n v="0.52631578947368418"/>
    <n v="0.19800000000000001"/>
    <n v="27.285714285714285"/>
    <n v="0.159"/>
    <n v="0.13157894736842105"/>
  </r>
  <r>
    <x v="2"/>
    <d v="2017-08-17T00:00:00"/>
    <x v="2"/>
    <x v="2"/>
    <x v="0"/>
    <x v="0"/>
    <n v="34"/>
    <n v="24189"/>
    <n v="3"/>
    <n v="31"/>
    <n v="24"/>
    <n v="20"/>
    <n v="1"/>
    <n v="2319"/>
    <n v="800"/>
    <n v="711.44117647058829"/>
    <n v="775"/>
    <n v="7.4999999999999997E-2"/>
    <n v="2.9411764705882351"/>
    <n v="39.2156862745098"/>
    <n v="0"/>
    <n v="0.91176470588235292"/>
    <n v="0.77419354838709675"/>
    <n v="0.83333333333333337"/>
    <n v="0.51100000000000001"/>
    <n v="0.58823529411764708"/>
    <n v="0.19800000000000001"/>
    <n v="23.166666666666668"/>
    <n v="0.159"/>
    <n v="8.8235294117647065E-2"/>
  </r>
  <r>
    <x v="2"/>
    <d v="2017-08-17T00:00:00"/>
    <x v="3"/>
    <x v="3"/>
    <x v="0"/>
    <x v="0"/>
    <n v="35"/>
    <n v="25140"/>
    <n v="5"/>
    <n v="32"/>
    <n v="23"/>
    <n v="21"/>
    <n v="2"/>
    <n v="2282"/>
    <n v="790"/>
    <n v="718.28571428571433"/>
    <n v="775"/>
    <n v="7.4999999999999997E-2"/>
    <n v="5.7142857142857144"/>
    <n v="76.19047619047619"/>
    <n v="0"/>
    <n v="0.91428571428571426"/>
    <n v="0.71875"/>
    <n v="0.91304347826086951"/>
    <n v="0.51100000000000001"/>
    <n v="0.6"/>
    <n v="0.19800000000000001"/>
    <n v="22.086956521739129"/>
    <n v="0.159"/>
    <n v="0.14285714285714285"/>
  </r>
  <r>
    <x v="2"/>
    <d v="2017-08-17T00:00:00"/>
    <x v="4"/>
    <x v="4"/>
    <x v="0"/>
    <x v="0"/>
    <n v="34"/>
    <n v="25528"/>
    <n v="4"/>
    <n v="31"/>
    <n v="25"/>
    <n v="19"/>
    <n v="1"/>
    <n v="2288"/>
    <n v="715"/>
    <n v="750.82352941176475"/>
    <n v="775"/>
    <n v="7.4999999999999997E-2"/>
    <n v="2.9411764705882351"/>
    <n v="39.2156862745098"/>
    <n v="0"/>
    <n v="0.91176470588235292"/>
    <n v="0.80645161290322576"/>
    <n v="0.76"/>
    <n v="0.51100000000000001"/>
    <n v="0.55882352941176472"/>
    <n v="0.19800000000000001"/>
    <n v="24.24"/>
    <n v="0.159"/>
    <n v="0.11764705882352941"/>
  </r>
  <r>
    <x v="2"/>
    <d v="2017-08-17T00:00:00"/>
    <x v="5"/>
    <x v="5"/>
    <x v="0"/>
    <x v="0"/>
    <n v="32"/>
    <n v="25579"/>
    <n v="4"/>
    <n v="29"/>
    <n v="23"/>
    <n v="18"/>
    <n v="2"/>
    <n v="2312"/>
    <n v="796"/>
    <n v="799.34375"/>
    <n v="775"/>
    <n v="7.4999999999999997E-2"/>
    <n v="6.25"/>
    <n v="83.333333333333343"/>
    <n v="0"/>
    <n v="0.90625"/>
    <n v="0.7931034482758621"/>
    <n v="0.78260869565217395"/>
    <n v="0.51100000000000001"/>
    <n v="0.5625"/>
    <n v="0.19800000000000001"/>
    <n v="22.217391304347824"/>
    <n v="0.159"/>
    <n v="0.125"/>
  </r>
  <r>
    <x v="2"/>
    <d v="2017-08-17T00:00:00"/>
    <x v="6"/>
    <x v="6"/>
    <x v="0"/>
    <x v="0"/>
    <n v="37"/>
    <n v="24265"/>
    <n v="7"/>
    <n v="36"/>
    <n v="31"/>
    <n v="26"/>
    <n v="1"/>
    <n v="2402"/>
    <n v="793"/>
    <n v="655.81081081081084"/>
    <n v="775"/>
    <n v="7.4999999999999997E-2"/>
    <n v="2.7027027027027026"/>
    <n v="36.036036036036037"/>
    <n v="0"/>
    <n v="0.97297297297297303"/>
    <n v="0.86111111111111116"/>
    <n v="0.83870967741935487"/>
    <n v="0.51100000000000001"/>
    <n v="0.70270270270270274"/>
    <n v="0.19800000000000001"/>
    <n v="30.161290322580644"/>
    <n v="0.159"/>
    <n v="0.1891891891891892"/>
  </r>
  <r>
    <x v="2"/>
    <d v="2017-08-17T00:00:00"/>
    <x v="7"/>
    <x v="7"/>
    <x v="0"/>
    <x v="0"/>
    <n v="37"/>
    <n v="25687"/>
    <n v="6"/>
    <n v="35"/>
    <n v="27"/>
    <n v="22"/>
    <n v="1"/>
    <n v="2134"/>
    <n v="777"/>
    <n v="694.24324324324323"/>
    <n v="775"/>
    <n v="7.4999999999999997E-2"/>
    <n v="2.7027027027027026"/>
    <n v="36.036036036036037"/>
    <n v="0"/>
    <n v="0.94594594594594594"/>
    <n v="0.77142857142857146"/>
    <n v="0.81481481481481477"/>
    <n v="0.51100000000000001"/>
    <n v="0.59459459459459463"/>
    <n v="0.19800000000000001"/>
    <n v="26.185185185185187"/>
    <n v="0.159"/>
    <n v="0.16216216216216217"/>
  </r>
  <r>
    <x v="2"/>
    <d v="2017-08-17T00:00:00"/>
    <x v="8"/>
    <x v="8"/>
    <x v="1"/>
    <x v="0"/>
    <n v="28"/>
    <n v="25791"/>
    <n v="7"/>
    <n v="25"/>
    <n v="16"/>
    <n v="10"/>
    <n v="3"/>
    <n v="1764"/>
    <n v="663"/>
    <n v="921.10714285714289"/>
    <n v="775"/>
    <n v="7.4999999999999997E-2"/>
    <n v="10.714285714285714"/>
    <n v="142.85714285714286"/>
    <n v="250"/>
    <n v="0.8928571428571429"/>
    <n v="0.64"/>
    <n v="0.625"/>
    <n v="0.51100000000000001"/>
    <n v="0.35714285714285715"/>
    <n v="0.19800000000000001"/>
    <n v="15.375"/>
    <n v="0.159"/>
    <n v="0.25"/>
  </r>
  <r>
    <x v="2"/>
    <d v="2017-08-17T00:00:00"/>
    <x v="9"/>
    <x v="9"/>
    <x v="1"/>
    <x v="0"/>
    <n v="30"/>
    <n v="24669"/>
    <n v="6"/>
    <n v="27"/>
    <n v="17"/>
    <n v="10"/>
    <n v="3"/>
    <n v="1918"/>
    <n v="660"/>
    <n v="822.3"/>
    <n v="775"/>
    <n v="7.4999999999999997E-2"/>
    <n v="10"/>
    <n v="133.33333333333334"/>
    <n v="250"/>
    <n v="0.9"/>
    <n v="0.62962962962962965"/>
    <n v="0.58823529411764708"/>
    <n v="0.51100000000000001"/>
    <n v="0.33333333333333331"/>
    <n v="0.19800000000000001"/>
    <n v="16.411764705882351"/>
    <n v="0.159"/>
    <n v="0.2"/>
  </r>
  <r>
    <x v="2"/>
    <d v="2017-08-17T00:00:00"/>
    <x v="10"/>
    <x v="10"/>
    <x v="1"/>
    <x v="0"/>
    <n v="33"/>
    <n v="25322"/>
    <n v="7"/>
    <n v="31"/>
    <n v="19"/>
    <n v="12"/>
    <n v="3"/>
    <n v="1913"/>
    <n v="666"/>
    <n v="767.33333333333337"/>
    <n v="775"/>
    <n v="7.4999999999999997E-2"/>
    <n v="9.0909090909090917"/>
    <n v="121.21212121212123"/>
    <n v="250"/>
    <n v="0.93939393939393945"/>
    <n v="0.61290322580645162"/>
    <n v="0.63157894736842102"/>
    <n v="0.51100000000000001"/>
    <n v="0.36363636363636365"/>
    <n v="0.19800000000000001"/>
    <n v="18.368421052631579"/>
    <n v="0.159"/>
    <n v="0.21212121212121213"/>
  </r>
  <r>
    <x v="2"/>
    <d v="2017-08-17T00:00:00"/>
    <x v="11"/>
    <x v="11"/>
    <x v="1"/>
    <x v="0"/>
    <n v="29"/>
    <n v="25147"/>
    <n v="6"/>
    <n v="27"/>
    <n v="19"/>
    <n v="10"/>
    <n v="3"/>
    <n v="1894"/>
    <n v="640"/>
    <n v="867.13793103448279"/>
    <n v="775"/>
    <n v="7.4999999999999997E-2"/>
    <n v="10.344827586206897"/>
    <n v="137.93103448275863"/>
    <n v="250"/>
    <n v="0.93103448275862066"/>
    <n v="0.70370370370370372"/>
    <n v="0.52631578947368418"/>
    <n v="0.51100000000000001"/>
    <n v="0.34482758620689657"/>
    <n v="0.19800000000000001"/>
    <n v="18.473684210526315"/>
    <n v="0.159"/>
    <n v="0.20689655172413793"/>
  </r>
  <r>
    <x v="2"/>
    <d v="2017-08-17T00:00:00"/>
    <x v="12"/>
    <x v="12"/>
    <x v="1"/>
    <x v="0"/>
    <n v="31"/>
    <n v="24094"/>
    <n v="8"/>
    <n v="29"/>
    <n v="18"/>
    <n v="11"/>
    <n v="3"/>
    <n v="1992"/>
    <n v="665"/>
    <n v="777.22580645161293"/>
    <n v="775"/>
    <n v="7.4999999999999997E-2"/>
    <n v="9.67741935483871"/>
    <n v="129.03225806451613"/>
    <n v="250"/>
    <n v="0.93548387096774188"/>
    <n v="0.62068965517241381"/>
    <n v="0.61111111111111116"/>
    <n v="0.51100000000000001"/>
    <n v="0.35483870967741937"/>
    <n v="0.19800000000000001"/>
    <n v="17.388888888888889"/>
    <n v="0.159"/>
    <n v="0.25806451612903225"/>
  </r>
  <r>
    <x v="2"/>
    <d v="2017-08-17T00:00:00"/>
    <x v="13"/>
    <x v="13"/>
    <x v="1"/>
    <x v="0"/>
    <n v="31"/>
    <n v="25636"/>
    <n v="7"/>
    <n v="26"/>
    <n v="16"/>
    <n v="9"/>
    <n v="4"/>
    <n v="1939"/>
    <n v="666"/>
    <n v="826.9677419354839"/>
    <n v="775"/>
    <n v="7.4999999999999997E-2"/>
    <n v="12.903225806451612"/>
    <n v="172.04301075268816"/>
    <n v="250"/>
    <n v="0.83870967741935487"/>
    <n v="0.61538461538461542"/>
    <n v="0.5625"/>
    <n v="0.51100000000000001"/>
    <n v="0.29032258064516131"/>
    <n v="0.19800000000000001"/>
    <n v="15.4375"/>
    <n v="0.159"/>
    <n v="0.22580645161290322"/>
  </r>
  <r>
    <x v="2"/>
    <d v="2017-08-17T00:00:00"/>
    <x v="14"/>
    <x v="14"/>
    <x v="1"/>
    <x v="0"/>
    <n v="29"/>
    <n v="25270"/>
    <n v="8"/>
    <n v="25"/>
    <n v="20"/>
    <n v="13"/>
    <n v="3"/>
    <n v="2000"/>
    <n v="665"/>
    <n v="871.37931034482756"/>
    <n v="775"/>
    <n v="7.4999999999999997E-2"/>
    <n v="10.344827586206897"/>
    <n v="137.93103448275863"/>
    <n v="250"/>
    <n v="0.86206896551724133"/>
    <n v="0.8"/>
    <n v="0.65"/>
    <n v="0.51100000000000001"/>
    <n v="0.44827586206896552"/>
    <n v="0.19800000000000001"/>
    <n v="19.350000000000001"/>
    <n v="0.159"/>
    <n v="0.27586206896551724"/>
  </r>
  <r>
    <x v="2"/>
    <d v="2017-08-17T00:00:00"/>
    <x v="15"/>
    <x v="15"/>
    <x v="1"/>
    <x v="0"/>
    <n v="33"/>
    <n v="24377"/>
    <n v="7"/>
    <n v="30"/>
    <n v="23"/>
    <n v="12"/>
    <n v="4"/>
    <n v="1858"/>
    <n v="697"/>
    <n v="738.69696969696975"/>
    <n v="775"/>
    <n v="7.4999999999999997E-2"/>
    <n v="12.121212121212121"/>
    <n v="161.61616161616163"/>
    <n v="250"/>
    <n v="0.90909090909090906"/>
    <n v="0.76666666666666672"/>
    <n v="0.52173913043478259"/>
    <n v="0.51100000000000001"/>
    <n v="0.36363636363636365"/>
    <n v="0.19800000000000001"/>
    <n v="22.478260869565219"/>
    <n v="0.159"/>
    <n v="0.21212121212121213"/>
  </r>
  <r>
    <x v="2"/>
    <d v="2017-08-18T00:00:00"/>
    <x v="0"/>
    <x v="0"/>
    <x v="0"/>
    <x v="0"/>
    <n v="38"/>
    <n v="24806"/>
    <n v="6"/>
    <n v="36"/>
    <n v="26"/>
    <n v="23"/>
    <n v="2"/>
    <n v="2149"/>
    <n v="751"/>
    <n v="652.78947368421052"/>
    <n v="775"/>
    <n v="7.4999999999999997E-2"/>
    <n v="5.2631578947368416"/>
    <n v="70.175438596491219"/>
    <n v="0"/>
    <n v="0.94736842105263153"/>
    <n v="0.72222222222222221"/>
    <n v="0.88461538461538458"/>
    <n v="0.51100000000000001"/>
    <n v="0.60526315789473684"/>
    <n v="0.19800000000000001"/>
    <n v="25.115384615384617"/>
    <n v="0.159"/>
    <n v="0.15789473684210525"/>
  </r>
  <r>
    <x v="2"/>
    <d v="2017-08-18T00:00:00"/>
    <x v="1"/>
    <x v="1"/>
    <x v="0"/>
    <x v="0"/>
    <n v="34"/>
    <n v="24023"/>
    <n v="6"/>
    <n v="32"/>
    <n v="29"/>
    <n v="23"/>
    <n v="1"/>
    <n v="2347"/>
    <n v="803"/>
    <n v="706.55882352941171"/>
    <n v="775"/>
    <n v="7.4999999999999997E-2"/>
    <n v="2.9411764705882351"/>
    <n v="39.2156862745098"/>
    <n v="0"/>
    <n v="0.94117647058823528"/>
    <n v="0.90625"/>
    <n v="0.7931034482758621"/>
    <n v="0.51100000000000001"/>
    <n v="0.67647058823529416"/>
    <n v="0.19800000000000001"/>
    <n v="28.206896551724139"/>
    <n v="0.159"/>
    <n v="0.17647058823529413"/>
  </r>
  <r>
    <x v="2"/>
    <d v="2017-08-18T00:00:00"/>
    <x v="2"/>
    <x v="2"/>
    <x v="0"/>
    <x v="0"/>
    <n v="32"/>
    <n v="25525"/>
    <n v="4"/>
    <n v="31"/>
    <n v="23"/>
    <n v="21"/>
    <n v="1"/>
    <n v="2319"/>
    <n v="800"/>
    <n v="797.65625"/>
    <n v="775"/>
    <n v="7.4999999999999997E-2"/>
    <n v="3.125"/>
    <n v="41.666666666666671"/>
    <n v="0"/>
    <n v="0.96875"/>
    <n v="0.74193548387096775"/>
    <n v="0.91304347826086951"/>
    <n v="0.51100000000000001"/>
    <n v="0.65625"/>
    <n v="0.19800000000000001"/>
    <n v="22.086956521739129"/>
    <n v="0.159"/>
    <n v="0.125"/>
  </r>
  <r>
    <x v="2"/>
    <d v="2017-08-18T00:00:00"/>
    <x v="3"/>
    <x v="3"/>
    <x v="0"/>
    <x v="0"/>
    <n v="34"/>
    <n v="25442"/>
    <n v="6"/>
    <n v="31"/>
    <n v="22"/>
    <n v="17"/>
    <n v="1"/>
    <n v="2282"/>
    <n v="790"/>
    <n v="748.29411764705878"/>
    <n v="775"/>
    <n v="7.4999999999999997E-2"/>
    <n v="2.9411764705882351"/>
    <n v="39.2156862745098"/>
    <n v="0"/>
    <n v="0.91176470588235292"/>
    <n v="0.70967741935483875"/>
    <n v="0.77272727272727271"/>
    <n v="0.51100000000000001"/>
    <n v="0.5"/>
    <n v="0.19800000000000001"/>
    <n v="21.227272727272727"/>
    <n v="0.159"/>
    <n v="0.17647058823529413"/>
  </r>
  <r>
    <x v="2"/>
    <d v="2017-08-18T00:00:00"/>
    <x v="4"/>
    <x v="4"/>
    <x v="0"/>
    <x v="0"/>
    <n v="35"/>
    <n v="25867"/>
    <n v="4"/>
    <n v="32"/>
    <n v="25"/>
    <n v="21"/>
    <n v="1"/>
    <n v="2288"/>
    <n v="715"/>
    <n v="739.05714285714282"/>
    <n v="775"/>
    <n v="7.4999999999999997E-2"/>
    <n v="2.8571428571428572"/>
    <n v="38.095238095238095"/>
    <n v="0"/>
    <n v="0.91428571428571426"/>
    <n v="0.78125"/>
    <n v="0.84"/>
    <n v="0.51100000000000001"/>
    <n v="0.6"/>
    <n v="0.19800000000000001"/>
    <n v="24.16"/>
    <n v="0.159"/>
    <n v="0.11428571428571428"/>
  </r>
  <r>
    <x v="2"/>
    <d v="2017-08-18T00:00:00"/>
    <x v="5"/>
    <x v="5"/>
    <x v="0"/>
    <x v="0"/>
    <n v="38"/>
    <n v="24133"/>
    <n v="7"/>
    <n v="37"/>
    <n v="27"/>
    <n v="24"/>
    <n v="2"/>
    <n v="2312"/>
    <n v="796"/>
    <n v="635.07894736842104"/>
    <n v="775"/>
    <n v="7.4999999999999997E-2"/>
    <n v="5.2631578947368416"/>
    <n v="70.175438596491219"/>
    <n v="0"/>
    <n v="0.97368421052631582"/>
    <n v="0.72972972972972971"/>
    <n v="0.88888888888888884"/>
    <n v="0.51100000000000001"/>
    <n v="0.63157894736842102"/>
    <n v="0.19800000000000001"/>
    <n v="26.111111111111111"/>
    <n v="0.159"/>
    <n v="0.18421052631578946"/>
  </r>
  <r>
    <x v="2"/>
    <d v="2017-08-18T00:00:00"/>
    <x v="6"/>
    <x v="6"/>
    <x v="0"/>
    <x v="0"/>
    <n v="38"/>
    <n v="25741"/>
    <n v="5"/>
    <n v="38"/>
    <n v="27"/>
    <n v="21"/>
    <n v="1"/>
    <n v="2402"/>
    <n v="793"/>
    <n v="677.39473684210532"/>
    <n v="775"/>
    <n v="7.4999999999999997E-2"/>
    <n v="2.6315789473684208"/>
    <n v="35.087719298245609"/>
    <n v="0"/>
    <n v="1"/>
    <n v="0.71052631578947367"/>
    <n v="0.77777777777777779"/>
    <n v="0.51100000000000001"/>
    <n v="0.55263157894736847"/>
    <n v="0.19800000000000001"/>
    <n v="26.222222222222221"/>
    <n v="0.159"/>
    <n v="0.13157894736842105"/>
  </r>
  <r>
    <x v="2"/>
    <d v="2017-08-18T00:00:00"/>
    <x v="7"/>
    <x v="7"/>
    <x v="0"/>
    <x v="0"/>
    <n v="40"/>
    <n v="24179"/>
    <n v="7"/>
    <n v="40"/>
    <n v="32"/>
    <n v="26"/>
    <n v="1"/>
    <n v="2134"/>
    <n v="777"/>
    <n v="604.47500000000002"/>
    <n v="775"/>
    <n v="7.4999999999999997E-2"/>
    <n v="2.5"/>
    <n v="33.333333333333336"/>
    <n v="0"/>
    <n v="1"/>
    <n v="0.8"/>
    <n v="0.8125"/>
    <n v="0.51100000000000001"/>
    <n v="0.65"/>
    <n v="0.19800000000000001"/>
    <n v="31.1875"/>
    <n v="0.159"/>
    <n v="0.17499999999999999"/>
  </r>
  <r>
    <x v="2"/>
    <d v="2017-08-18T00:00:00"/>
    <x v="16"/>
    <x v="16"/>
    <x v="2"/>
    <x v="0"/>
    <n v="32"/>
    <n v="24729"/>
    <n v="6"/>
    <n v="30"/>
    <n v="22"/>
    <n v="16"/>
    <n v="2"/>
    <n v="2093"/>
    <n v="730"/>
    <n v="772.78125"/>
    <n v="775"/>
    <n v="7.4999999999999997E-2"/>
    <n v="6.25"/>
    <n v="83.333333333333343"/>
    <n v="0"/>
    <n v="0.9375"/>
    <n v="0.73333333333333328"/>
    <n v="0.72727272727272729"/>
    <n v="0.51100000000000001"/>
    <n v="0.5"/>
    <n v="0.19800000000000001"/>
    <n v="21.272727272727273"/>
    <n v="0.159"/>
    <n v="0.1875"/>
  </r>
  <r>
    <x v="2"/>
    <d v="2017-08-18T00:00:00"/>
    <x v="17"/>
    <x v="17"/>
    <x v="2"/>
    <x v="0"/>
    <n v="36"/>
    <n v="24825"/>
    <n v="5"/>
    <n v="33"/>
    <n v="22"/>
    <n v="17"/>
    <n v="3"/>
    <n v="2135"/>
    <n v="730"/>
    <n v="689.58333333333337"/>
    <n v="775"/>
    <n v="7.4999999999999997E-2"/>
    <n v="8.3333333333333321"/>
    <n v="111.1111111111111"/>
    <n v="150"/>
    <n v="0.91666666666666663"/>
    <n v="0.66666666666666663"/>
    <n v="0.77272727272727271"/>
    <n v="0.51100000000000001"/>
    <n v="0.47222222222222221"/>
    <n v="0.19800000000000001"/>
    <n v="21.227272727272727"/>
    <n v="0.159"/>
    <n v="0.1388888888888889"/>
  </r>
  <r>
    <x v="2"/>
    <d v="2017-08-18T00:00:00"/>
    <x v="18"/>
    <x v="18"/>
    <x v="2"/>
    <x v="0"/>
    <n v="33"/>
    <n v="24412"/>
    <n v="6"/>
    <n v="32"/>
    <n v="23"/>
    <n v="15"/>
    <n v="2"/>
    <n v="2135"/>
    <n v="723"/>
    <n v="739.75757575757575"/>
    <n v="775"/>
    <n v="7.4999999999999997E-2"/>
    <n v="6.0606060606060606"/>
    <n v="80.808080808080817"/>
    <n v="0"/>
    <n v="0.96969696969696972"/>
    <n v="0.71875"/>
    <n v="0.65217391304347827"/>
    <n v="0.51100000000000001"/>
    <n v="0.45454545454545453"/>
    <n v="0.19800000000000001"/>
    <n v="22.347826086956523"/>
    <n v="0.159"/>
    <n v="0.18181818181818182"/>
  </r>
  <r>
    <x v="2"/>
    <d v="2017-08-18T00:00:00"/>
    <x v="19"/>
    <x v="19"/>
    <x v="2"/>
    <x v="0"/>
    <n v="33"/>
    <n v="24024"/>
    <n v="6"/>
    <n v="31"/>
    <n v="26"/>
    <n v="20"/>
    <n v="2"/>
    <n v="2065"/>
    <n v="717"/>
    <n v="728"/>
    <n v="775"/>
    <n v="7.4999999999999997E-2"/>
    <n v="6.0606060606060606"/>
    <n v="80.808080808080817"/>
    <n v="0"/>
    <n v="0.93939393939393945"/>
    <n v="0.83870967741935487"/>
    <n v="0.76923076923076927"/>
    <n v="0.51100000000000001"/>
    <n v="0.60606060606060608"/>
    <n v="0.19800000000000001"/>
    <n v="25.23076923076923"/>
    <n v="0.159"/>
    <n v="0.18181818181818182"/>
  </r>
  <r>
    <x v="2"/>
    <d v="2017-08-18T00:00:00"/>
    <x v="20"/>
    <x v="20"/>
    <x v="2"/>
    <x v="0"/>
    <n v="36"/>
    <n v="24506"/>
    <n v="8"/>
    <n v="33"/>
    <n v="28"/>
    <n v="22"/>
    <n v="2"/>
    <n v="1978"/>
    <n v="621"/>
    <n v="680.72222222222217"/>
    <n v="775"/>
    <n v="7.4999999999999997E-2"/>
    <n v="5.5555555555555554"/>
    <n v="74.074074074074076"/>
    <n v="0"/>
    <n v="0.91666666666666663"/>
    <n v="0.84848484848484851"/>
    <n v="0.7857142857142857"/>
    <n v="0.51100000000000001"/>
    <n v="0.61111111111111116"/>
    <n v="0.19800000000000001"/>
    <n v="27.214285714285715"/>
    <n v="0.159"/>
    <n v="0.22222222222222221"/>
  </r>
  <r>
    <x v="2"/>
    <d v="2017-08-18T00:00:00"/>
    <x v="21"/>
    <x v="21"/>
    <x v="2"/>
    <x v="0"/>
    <n v="35"/>
    <n v="24559"/>
    <n v="9"/>
    <n v="33"/>
    <n v="22"/>
    <n v="17"/>
    <n v="2"/>
    <n v="1999"/>
    <n v="626"/>
    <n v="701.68571428571431"/>
    <n v="775"/>
    <n v="7.4999999999999997E-2"/>
    <n v="5.7142857142857144"/>
    <n v="76.19047619047619"/>
    <n v="0"/>
    <n v="0.94285714285714284"/>
    <n v="0.66666666666666663"/>
    <n v="0.77272727272727271"/>
    <n v="0.51100000000000001"/>
    <n v="0.48571428571428571"/>
    <n v="0.19800000000000001"/>
    <n v="21.227272727272727"/>
    <n v="0.159"/>
    <n v="0.25714285714285712"/>
  </r>
  <r>
    <x v="2"/>
    <d v="2017-08-18T00:00:00"/>
    <x v="22"/>
    <x v="22"/>
    <x v="2"/>
    <x v="0"/>
    <n v="35"/>
    <n v="24308"/>
    <n v="8"/>
    <n v="35"/>
    <n v="25"/>
    <n v="17"/>
    <n v="2"/>
    <n v="1969"/>
    <n v="727"/>
    <n v="694.51428571428573"/>
    <n v="775"/>
    <n v="7.4999999999999997E-2"/>
    <n v="5.7142857142857144"/>
    <n v="76.19047619047619"/>
    <n v="0"/>
    <n v="1"/>
    <n v="0.7142857142857143"/>
    <n v="0.68"/>
    <n v="0.51100000000000001"/>
    <n v="0.48571428571428571"/>
    <n v="0.19800000000000001"/>
    <n v="24.32"/>
    <n v="0.159"/>
    <n v="0.22857142857142856"/>
  </r>
  <r>
    <x v="2"/>
    <d v="2017-08-18T00:00:00"/>
    <x v="24"/>
    <x v="24"/>
    <x v="2"/>
    <x v="0"/>
    <n v="31"/>
    <n v="24971"/>
    <n v="7"/>
    <n v="28"/>
    <n v="23"/>
    <n v="16"/>
    <n v="2"/>
    <n v="1090"/>
    <n v="697"/>
    <n v="805.51612903225805"/>
    <n v="775"/>
    <n v="7.4999999999999997E-2"/>
    <n v="6.4516129032258061"/>
    <n v="86.021505376344081"/>
    <n v="0"/>
    <n v="0.90322580645161288"/>
    <n v="0.8214285714285714"/>
    <n v="0.69565217391304346"/>
    <n v="0.51100000000000001"/>
    <n v="0.5161290322580645"/>
    <n v="0.19800000000000001"/>
    <n v="22.304347826086957"/>
    <n v="0.159"/>
    <n v="0.22580645161290322"/>
  </r>
  <r>
    <x v="2"/>
    <d v="2017-08-19T00:00:00"/>
    <x v="16"/>
    <x v="16"/>
    <x v="2"/>
    <x v="0"/>
    <n v="36"/>
    <n v="24909"/>
    <n v="9"/>
    <n v="33"/>
    <n v="26"/>
    <n v="18"/>
    <n v="2"/>
    <n v="2093"/>
    <n v="730"/>
    <n v="691.91666666666663"/>
    <n v="775"/>
    <n v="7.4999999999999997E-2"/>
    <n v="5.5555555555555554"/>
    <n v="74.074074074074076"/>
    <n v="0"/>
    <n v="0.91666666666666663"/>
    <n v="0.78787878787878785"/>
    <n v="0.69230769230769229"/>
    <n v="0.51100000000000001"/>
    <n v="0.5"/>
    <n v="0.19800000000000001"/>
    <n v="25.307692307692307"/>
    <n v="0.159"/>
    <n v="0.25"/>
  </r>
  <r>
    <x v="2"/>
    <d v="2017-08-19T00:00:00"/>
    <x v="17"/>
    <x v="17"/>
    <x v="2"/>
    <x v="0"/>
    <n v="33"/>
    <n v="25863"/>
    <n v="6"/>
    <n v="29"/>
    <n v="23"/>
    <n v="16"/>
    <n v="2"/>
    <n v="2135"/>
    <n v="730"/>
    <n v="783.72727272727275"/>
    <n v="775"/>
    <n v="7.4999999999999997E-2"/>
    <n v="6.0606060606060606"/>
    <n v="80.808080808080817"/>
    <n v="0"/>
    <n v="0.87878787878787878"/>
    <n v="0.7931034482758621"/>
    <n v="0.69565217391304346"/>
    <n v="0.51100000000000001"/>
    <n v="0.48484848484848486"/>
    <n v="0.19800000000000001"/>
    <n v="22.304347826086957"/>
    <n v="0.159"/>
    <n v="0.18181818181818182"/>
  </r>
  <r>
    <x v="2"/>
    <d v="2017-08-19T00:00:00"/>
    <x v="18"/>
    <x v="18"/>
    <x v="2"/>
    <x v="0"/>
    <n v="33"/>
    <n v="25306"/>
    <n v="6"/>
    <n v="28"/>
    <n v="21"/>
    <n v="16"/>
    <n v="2"/>
    <n v="2135"/>
    <n v="723"/>
    <n v="766.84848484848487"/>
    <n v="775"/>
    <n v="7.4999999999999997E-2"/>
    <n v="6.0606060606060606"/>
    <n v="80.808080808080817"/>
    <n v="0"/>
    <n v="0.84848484848484851"/>
    <n v="0.75"/>
    <n v="0.76190476190476186"/>
    <n v="0.51100000000000001"/>
    <n v="0.48484848484848486"/>
    <n v="0.19800000000000001"/>
    <n v="20.238095238095237"/>
    <n v="0.159"/>
    <n v="0.18181818181818182"/>
  </r>
  <r>
    <x v="2"/>
    <d v="2017-08-19T00:00:00"/>
    <x v="19"/>
    <x v="19"/>
    <x v="2"/>
    <x v="0"/>
    <n v="30"/>
    <n v="25283"/>
    <n v="7"/>
    <n v="27"/>
    <n v="21"/>
    <n v="15"/>
    <n v="2"/>
    <n v="2065"/>
    <n v="717"/>
    <n v="842.76666666666665"/>
    <n v="775"/>
    <n v="7.4999999999999997E-2"/>
    <n v="6.666666666666667"/>
    <n v="88.8888888888889"/>
    <n v="0"/>
    <n v="0.9"/>
    <n v="0.77777777777777779"/>
    <n v="0.7142857142857143"/>
    <n v="0.51100000000000001"/>
    <n v="0.5"/>
    <n v="0.19800000000000001"/>
    <n v="20.285714285714285"/>
    <n v="0.159"/>
    <n v="0.23333333333333334"/>
  </r>
  <r>
    <x v="2"/>
    <d v="2017-08-19T00:00:00"/>
    <x v="20"/>
    <x v="20"/>
    <x v="2"/>
    <x v="0"/>
    <n v="31"/>
    <n v="25385"/>
    <n v="6"/>
    <n v="26"/>
    <n v="20"/>
    <n v="15"/>
    <n v="2"/>
    <n v="1978"/>
    <n v="621"/>
    <n v="818.87096774193549"/>
    <n v="775"/>
    <n v="7.4999999999999997E-2"/>
    <n v="6.4516129032258061"/>
    <n v="86.021505376344081"/>
    <n v="0"/>
    <n v="0.83870967741935487"/>
    <n v="0.76923076923076927"/>
    <n v="0.75"/>
    <n v="0.51100000000000001"/>
    <n v="0.4838709677419355"/>
    <n v="0.19800000000000001"/>
    <n v="19.25"/>
    <n v="0.159"/>
    <n v="0.19354838709677419"/>
  </r>
  <r>
    <x v="2"/>
    <d v="2017-08-19T00:00:00"/>
    <x v="21"/>
    <x v="21"/>
    <x v="2"/>
    <x v="0"/>
    <n v="36"/>
    <n v="25256"/>
    <n v="9"/>
    <n v="36"/>
    <n v="26"/>
    <n v="21"/>
    <n v="2"/>
    <n v="1999"/>
    <n v="626"/>
    <n v="701.55555555555554"/>
    <n v="775"/>
    <n v="7.4999999999999997E-2"/>
    <n v="5.5555555555555554"/>
    <n v="74.074074074074076"/>
    <n v="0"/>
    <n v="1"/>
    <n v="0.72222222222222221"/>
    <n v="0.80769230769230771"/>
    <n v="0.51100000000000001"/>
    <n v="0.58333333333333337"/>
    <n v="0.19800000000000001"/>
    <n v="25.192307692307693"/>
    <n v="0.159"/>
    <n v="0.25"/>
  </r>
  <r>
    <x v="2"/>
    <d v="2017-08-19T00:00:00"/>
    <x v="22"/>
    <x v="22"/>
    <x v="2"/>
    <x v="0"/>
    <n v="31"/>
    <n v="24587"/>
    <n v="6"/>
    <n v="29"/>
    <n v="21"/>
    <n v="14"/>
    <n v="2"/>
    <n v="1969"/>
    <n v="727"/>
    <n v="793.12903225806451"/>
    <n v="775"/>
    <n v="7.4999999999999997E-2"/>
    <n v="6.4516129032258061"/>
    <n v="86.021505376344081"/>
    <n v="0"/>
    <n v="0.93548387096774188"/>
    <n v="0.72413793103448276"/>
    <n v="0.66666666666666663"/>
    <n v="0.51100000000000001"/>
    <n v="0.45161290322580644"/>
    <n v="0.19800000000000001"/>
    <n v="20.333333333333332"/>
    <n v="0.159"/>
    <n v="0.19354838709677419"/>
  </r>
  <r>
    <x v="2"/>
    <d v="2017-08-19T00:00:00"/>
    <x v="24"/>
    <x v="24"/>
    <x v="2"/>
    <x v="0"/>
    <n v="33"/>
    <n v="25657"/>
    <n v="6"/>
    <n v="30"/>
    <n v="22"/>
    <n v="17"/>
    <n v="2"/>
    <n v="1090"/>
    <n v="697"/>
    <n v="777.4848484848485"/>
    <n v="775"/>
    <n v="7.4999999999999997E-2"/>
    <n v="6.0606060606060606"/>
    <n v="80.808080808080817"/>
    <n v="0"/>
    <n v="0.90909090909090906"/>
    <n v="0.73333333333333328"/>
    <n v="0.77272727272727271"/>
    <n v="0.51100000000000001"/>
    <n v="0.51515151515151514"/>
    <n v="0.19800000000000001"/>
    <n v="21.227272727272727"/>
    <n v="0.159"/>
    <n v="0.18181818181818182"/>
  </r>
  <r>
    <x v="2"/>
    <d v="2017-08-19T00:00:00"/>
    <x v="8"/>
    <x v="8"/>
    <x v="1"/>
    <x v="0"/>
    <n v="32"/>
    <n v="24189"/>
    <n v="6"/>
    <n v="27"/>
    <n v="21"/>
    <n v="13"/>
    <n v="4"/>
    <n v="1764"/>
    <n v="663"/>
    <n v="755.90625"/>
    <n v="775"/>
    <n v="7.4999999999999997E-2"/>
    <n v="12.5"/>
    <n v="166.66666666666669"/>
    <n v="250"/>
    <n v="0.84375"/>
    <n v="0.77777777777777779"/>
    <n v="0.61904761904761907"/>
    <n v="0.51100000000000001"/>
    <n v="0.40625"/>
    <n v="0.19800000000000001"/>
    <n v="20.38095238095238"/>
    <n v="0.159"/>
    <n v="0.1875"/>
  </r>
  <r>
    <x v="2"/>
    <d v="2017-08-19T00:00:00"/>
    <x v="9"/>
    <x v="9"/>
    <x v="1"/>
    <x v="0"/>
    <n v="29"/>
    <n v="24732"/>
    <n v="7"/>
    <n v="26"/>
    <n v="20"/>
    <n v="11"/>
    <n v="3"/>
    <n v="1918"/>
    <n v="660"/>
    <n v="852.82758620689651"/>
    <n v="775"/>
    <n v="7.4999999999999997E-2"/>
    <n v="10.344827586206897"/>
    <n v="137.93103448275863"/>
    <n v="250"/>
    <n v="0.89655172413793105"/>
    <n v="0.76923076923076927"/>
    <n v="0.55000000000000004"/>
    <n v="0.51100000000000001"/>
    <n v="0.37931034482758619"/>
    <n v="0.19800000000000001"/>
    <n v="19.45"/>
    <n v="0.159"/>
    <n v="0.2413793103448276"/>
  </r>
  <r>
    <x v="2"/>
    <d v="2017-08-19T00:00:00"/>
    <x v="10"/>
    <x v="10"/>
    <x v="1"/>
    <x v="0"/>
    <n v="29"/>
    <n v="24077"/>
    <n v="6"/>
    <n v="27"/>
    <n v="18"/>
    <n v="13"/>
    <n v="4"/>
    <n v="1913"/>
    <n v="666"/>
    <n v="830.24137931034488"/>
    <n v="775"/>
    <n v="7.4999999999999997E-2"/>
    <n v="13.793103448275861"/>
    <n v="183.90804597701148"/>
    <n v="250"/>
    <n v="0.93103448275862066"/>
    <n v="0.66666666666666663"/>
    <n v="0.72222222222222221"/>
    <n v="0.51100000000000001"/>
    <n v="0.44827586206896552"/>
    <n v="0.19800000000000001"/>
    <n v="17.277777777777779"/>
    <n v="0.159"/>
    <n v="0.20689655172413793"/>
  </r>
  <r>
    <x v="2"/>
    <d v="2017-08-19T00:00:00"/>
    <x v="11"/>
    <x v="11"/>
    <x v="1"/>
    <x v="0"/>
    <n v="32"/>
    <n v="25762"/>
    <n v="8"/>
    <n v="28"/>
    <n v="21"/>
    <n v="12"/>
    <n v="4"/>
    <n v="1894"/>
    <n v="640"/>
    <n v="805.0625"/>
    <n v="775"/>
    <n v="7.4999999999999997E-2"/>
    <n v="12.5"/>
    <n v="166.66666666666669"/>
    <n v="250"/>
    <n v="0.875"/>
    <n v="0.75"/>
    <n v="0.5714285714285714"/>
    <n v="0.51100000000000001"/>
    <n v="0.375"/>
    <n v="0.19800000000000001"/>
    <n v="20.428571428571427"/>
    <n v="0.159"/>
    <n v="0.25"/>
  </r>
  <r>
    <x v="2"/>
    <d v="2017-08-19T00:00:00"/>
    <x v="12"/>
    <x v="12"/>
    <x v="1"/>
    <x v="0"/>
    <n v="30"/>
    <n v="24036"/>
    <n v="8"/>
    <n v="26"/>
    <n v="20"/>
    <n v="13"/>
    <n v="3"/>
    <n v="1992"/>
    <n v="665"/>
    <n v="801.2"/>
    <n v="775"/>
    <n v="7.4999999999999997E-2"/>
    <n v="10"/>
    <n v="133.33333333333334"/>
    <n v="250"/>
    <n v="0.8666666666666667"/>
    <n v="0.76923076923076927"/>
    <n v="0.65"/>
    <n v="0.51100000000000001"/>
    <n v="0.43333333333333335"/>
    <n v="0.19800000000000001"/>
    <n v="19.350000000000001"/>
    <n v="0.159"/>
    <n v="0.26666666666666666"/>
  </r>
  <r>
    <x v="2"/>
    <d v="2017-08-19T00:00:00"/>
    <x v="13"/>
    <x v="13"/>
    <x v="1"/>
    <x v="0"/>
    <n v="30"/>
    <n v="25133"/>
    <n v="8"/>
    <n v="28"/>
    <n v="19"/>
    <n v="11"/>
    <n v="3"/>
    <n v="1939"/>
    <n v="666"/>
    <n v="837.76666666666665"/>
    <n v="775"/>
    <n v="7.4999999999999997E-2"/>
    <n v="10"/>
    <n v="133.33333333333334"/>
    <n v="250"/>
    <n v="0.93333333333333335"/>
    <n v="0.6785714285714286"/>
    <n v="0.57894736842105265"/>
    <n v="0.51100000000000001"/>
    <n v="0.36666666666666664"/>
    <n v="0.19800000000000001"/>
    <n v="18.421052631578949"/>
    <n v="0.159"/>
    <n v="0.26666666666666666"/>
  </r>
  <r>
    <x v="2"/>
    <d v="2017-08-19T00:00:00"/>
    <x v="14"/>
    <x v="14"/>
    <x v="1"/>
    <x v="0"/>
    <n v="30"/>
    <n v="25533"/>
    <n v="8"/>
    <n v="29"/>
    <n v="19"/>
    <n v="12"/>
    <n v="3"/>
    <n v="2000"/>
    <n v="665"/>
    <n v="851.1"/>
    <n v="775"/>
    <n v="7.4999999999999997E-2"/>
    <n v="10"/>
    <n v="133.33333333333334"/>
    <n v="250"/>
    <n v="0.96666666666666667"/>
    <n v="0.65517241379310343"/>
    <n v="0.63157894736842102"/>
    <n v="0.51100000000000001"/>
    <n v="0.4"/>
    <n v="0.19800000000000001"/>
    <n v="18.368421052631579"/>
    <n v="0.159"/>
    <n v="0.26666666666666666"/>
  </r>
  <r>
    <x v="2"/>
    <d v="2017-08-19T00:00:00"/>
    <x v="15"/>
    <x v="15"/>
    <x v="1"/>
    <x v="0"/>
    <n v="28"/>
    <n v="25292"/>
    <n v="8"/>
    <n v="24"/>
    <n v="14"/>
    <n v="9"/>
    <n v="3"/>
    <n v="1858"/>
    <n v="697"/>
    <n v="903.28571428571433"/>
    <n v="775"/>
    <n v="7.4999999999999997E-2"/>
    <n v="10.714285714285714"/>
    <n v="142.85714285714286"/>
    <n v="250"/>
    <n v="0.8571428571428571"/>
    <n v="0.58333333333333337"/>
    <n v="0.6428571428571429"/>
    <n v="0.51100000000000001"/>
    <n v="0.32142857142857145"/>
    <n v="0.19800000000000001"/>
    <n v="13.357142857142858"/>
    <n v="0.159"/>
    <n v="0.2857142857142857"/>
  </r>
  <r>
    <x v="2"/>
    <d v="2017-08-20T00:00:00"/>
    <x v="0"/>
    <x v="0"/>
    <x v="0"/>
    <x v="0"/>
    <n v="35"/>
    <n v="25255"/>
    <n v="6"/>
    <n v="34"/>
    <n v="29"/>
    <n v="26"/>
    <n v="2"/>
    <n v="2149"/>
    <n v="751"/>
    <n v="721.57142857142856"/>
    <n v="775"/>
    <n v="7.4999999999999997E-2"/>
    <n v="5.7142857142857144"/>
    <n v="76.19047619047619"/>
    <n v="0"/>
    <n v="0.97142857142857142"/>
    <n v="0.8529411764705882"/>
    <n v="0.89655172413793105"/>
    <n v="0.51100000000000001"/>
    <n v="0.74285714285714288"/>
    <n v="0.19800000000000001"/>
    <n v="28.103448275862068"/>
    <n v="0.159"/>
    <n v="0.17142857142857143"/>
  </r>
  <r>
    <x v="2"/>
    <d v="2017-08-20T00:00:00"/>
    <x v="1"/>
    <x v="1"/>
    <x v="0"/>
    <x v="0"/>
    <n v="33"/>
    <n v="24791"/>
    <n v="6"/>
    <n v="30"/>
    <n v="26"/>
    <n v="19"/>
    <n v="1"/>
    <n v="2347"/>
    <n v="803"/>
    <n v="751.24242424242425"/>
    <n v="775"/>
    <n v="7.4999999999999997E-2"/>
    <n v="3.0303030303030303"/>
    <n v="40.404040404040408"/>
    <n v="0"/>
    <n v="0.90909090909090906"/>
    <n v="0.8666666666666667"/>
    <n v="0.73076923076923073"/>
    <n v="0.51100000000000001"/>
    <n v="0.5757575757575758"/>
    <n v="0.19800000000000001"/>
    <n v="25.26923076923077"/>
    <n v="0.159"/>
    <n v="0.18181818181818182"/>
  </r>
  <r>
    <x v="2"/>
    <d v="2017-08-20T00:00:00"/>
    <x v="2"/>
    <x v="2"/>
    <x v="0"/>
    <x v="0"/>
    <n v="39"/>
    <n v="24264"/>
    <n v="4"/>
    <n v="38"/>
    <n v="29"/>
    <n v="23"/>
    <n v="2"/>
    <n v="2319"/>
    <n v="800"/>
    <n v="622.15384615384619"/>
    <n v="775"/>
    <n v="7.4999999999999997E-2"/>
    <n v="5.1282051282051277"/>
    <n v="68.376068376068375"/>
    <n v="0"/>
    <n v="0.97435897435897434"/>
    <n v="0.76315789473684215"/>
    <n v="0.7931034482758621"/>
    <n v="0.51100000000000001"/>
    <n v="0.58974358974358976"/>
    <n v="0.19800000000000001"/>
    <n v="28.206896551724139"/>
    <n v="0.159"/>
    <n v="0.10256410256410256"/>
  </r>
  <r>
    <x v="2"/>
    <d v="2017-08-20T00:00:00"/>
    <x v="3"/>
    <x v="3"/>
    <x v="0"/>
    <x v="0"/>
    <n v="32"/>
    <n v="24375"/>
    <n v="4"/>
    <n v="30"/>
    <n v="22"/>
    <n v="17"/>
    <n v="2"/>
    <n v="2282"/>
    <n v="790"/>
    <n v="761.71875"/>
    <n v="775"/>
    <n v="7.4999999999999997E-2"/>
    <n v="6.25"/>
    <n v="83.333333333333343"/>
    <n v="0"/>
    <n v="0.9375"/>
    <n v="0.73333333333333328"/>
    <n v="0.77272727272727271"/>
    <n v="0.51100000000000001"/>
    <n v="0.53125"/>
    <n v="0.19800000000000001"/>
    <n v="21.227272727272727"/>
    <n v="0.159"/>
    <n v="0.125"/>
  </r>
  <r>
    <x v="2"/>
    <d v="2017-08-20T00:00:00"/>
    <x v="4"/>
    <x v="4"/>
    <x v="0"/>
    <x v="0"/>
    <n v="36"/>
    <n v="24475"/>
    <n v="7"/>
    <n v="36"/>
    <n v="27"/>
    <n v="22"/>
    <n v="1"/>
    <n v="2288"/>
    <n v="715"/>
    <n v="679.86111111111109"/>
    <n v="775"/>
    <n v="7.4999999999999997E-2"/>
    <n v="2.7777777777777777"/>
    <n v="37.037037037037038"/>
    <n v="0"/>
    <n v="1"/>
    <n v="0.75"/>
    <n v="0.81481481481481477"/>
    <n v="0.51100000000000001"/>
    <n v="0.61111111111111116"/>
    <n v="0.19800000000000001"/>
    <n v="26.185185185185187"/>
    <n v="0.159"/>
    <n v="0.19444444444444445"/>
  </r>
  <r>
    <x v="2"/>
    <d v="2017-08-20T00:00:00"/>
    <x v="5"/>
    <x v="5"/>
    <x v="0"/>
    <x v="0"/>
    <n v="39"/>
    <n v="25930"/>
    <n v="7"/>
    <n v="35"/>
    <n v="28"/>
    <n v="25"/>
    <n v="1"/>
    <n v="2312"/>
    <n v="796"/>
    <n v="664.87179487179492"/>
    <n v="775"/>
    <n v="7.4999999999999997E-2"/>
    <n v="2.5641025641025639"/>
    <n v="34.188034188034187"/>
    <n v="0"/>
    <n v="0.89743589743589747"/>
    <n v="0.8"/>
    <n v="0.8928571428571429"/>
    <n v="0.51100000000000001"/>
    <n v="0.64102564102564108"/>
    <n v="0.19800000000000001"/>
    <n v="27.107142857142858"/>
    <n v="0.159"/>
    <n v="0.17948717948717949"/>
  </r>
  <r>
    <x v="2"/>
    <d v="2017-08-20T00:00:00"/>
    <x v="6"/>
    <x v="6"/>
    <x v="0"/>
    <x v="0"/>
    <n v="36"/>
    <n v="24603"/>
    <n v="5"/>
    <n v="33"/>
    <n v="24"/>
    <n v="19"/>
    <n v="1"/>
    <n v="2402"/>
    <n v="793"/>
    <n v="683.41666666666663"/>
    <n v="775"/>
    <n v="7.4999999999999997E-2"/>
    <n v="2.7777777777777777"/>
    <n v="37.037037037037038"/>
    <n v="0"/>
    <n v="0.91666666666666663"/>
    <n v="0.72727272727272729"/>
    <n v="0.79166666666666663"/>
    <n v="0.51100000000000001"/>
    <n v="0.52777777777777779"/>
    <n v="0.19800000000000001"/>
    <n v="23.208333333333332"/>
    <n v="0.159"/>
    <n v="0.1388888888888889"/>
  </r>
  <r>
    <x v="2"/>
    <d v="2017-08-20T00:00:00"/>
    <x v="7"/>
    <x v="7"/>
    <x v="0"/>
    <x v="0"/>
    <n v="32"/>
    <n v="24674"/>
    <n v="4"/>
    <n v="29"/>
    <n v="24"/>
    <n v="17"/>
    <n v="1"/>
    <n v="2134"/>
    <n v="777"/>
    <n v="771.0625"/>
    <n v="775"/>
    <n v="7.4999999999999997E-2"/>
    <n v="3.125"/>
    <n v="41.666666666666671"/>
    <n v="0"/>
    <n v="0.90625"/>
    <n v="0.82758620689655171"/>
    <n v="0.70833333333333337"/>
    <n v="0.51100000000000001"/>
    <n v="0.53125"/>
    <n v="0.19800000000000001"/>
    <n v="23.291666666666668"/>
    <n v="0.159"/>
    <n v="0.125"/>
  </r>
  <r>
    <x v="2"/>
    <d v="2017-08-21T00:00:00"/>
    <x v="0"/>
    <x v="0"/>
    <x v="0"/>
    <x v="0"/>
    <n v="39"/>
    <n v="24779"/>
    <n v="8"/>
    <n v="37"/>
    <n v="33"/>
    <n v="24"/>
    <n v="1"/>
    <n v="2149"/>
    <n v="751"/>
    <n v="635.35897435897436"/>
    <n v="775"/>
    <n v="7.4999999999999997E-2"/>
    <n v="2.5641025641025639"/>
    <n v="34.188034188034187"/>
    <n v="0"/>
    <n v="0.94871794871794868"/>
    <n v="0.89189189189189189"/>
    <n v="0.72727272727272729"/>
    <n v="0.51100000000000001"/>
    <n v="0.61538461538461542"/>
    <n v="0.19800000000000001"/>
    <n v="32.272727272727273"/>
    <n v="0.159"/>
    <n v="0.20512820512820512"/>
  </r>
  <r>
    <x v="2"/>
    <d v="2017-08-21T00:00:00"/>
    <x v="1"/>
    <x v="1"/>
    <x v="0"/>
    <x v="0"/>
    <n v="35"/>
    <n v="25598"/>
    <n v="4"/>
    <n v="32"/>
    <n v="28"/>
    <n v="24"/>
    <n v="1"/>
    <n v="2347"/>
    <n v="803"/>
    <n v="731.37142857142862"/>
    <n v="775"/>
    <n v="7.4999999999999997E-2"/>
    <n v="2.8571428571428572"/>
    <n v="38.095238095238095"/>
    <n v="0"/>
    <n v="0.91428571428571426"/>
    <n v="0.875"/>
    <n v="0.8571428571428571"/>
    <n v="0.51100000000000001"/>
    <n v="0.68571428571428572"/>
    <n v="0.19800000000000001"/>
    <n v="27.142857142857142"/>
    <n v="0.159"/>
    <n v="0.11428571428571428"/>
  </r>
  <r>
    <x v="2"/>
    <d v="2017-08-21T00:00:00"/>
    <x v="2"/>
    <x v="2"/>
    <x v="0"/>
    <x v="0"/>
    <n v="35"/>
    <n v="25621"/>
    <n v="4"/>
    <n v="34"/>
    <n v="28"/>
    <n v="21"/>
    <n v="1"/>
    <n v="2319"/>
    <n v="800"/>
    <n v="732.02857142857147"/>
    <n v="775"/>
    <n v="7.4999999999999997E-2"/>
    <n v="2.8571428571428572"/>
    <n v="38.095238095238095"/>
    <n v="0"/>
    <n v="0.97142857142857142"/>
    <n v="0.82352941176470584"/>
    <n v="0.75"/>
    <n v="0.51100000000000001"/>
    <n v="0.6"/>
    <n v="0.19800000000000001"/>
    <n v="27.25"/>
    <n v="0.159"/>
    <n v="0.11428571428571428"/>
  </r>
  <r>
    <x v="2"/>
    <d v="2017-08-21T00:00:00"/>
    <x v="3"/>
    <x v="3"/>
    <x v="0"/>
    <x v="0"/>
    <n v="39"/>
    <n v="25486"/>
    <n v="5"/>
    <n v="36"/>
    <n v="25"/>
    <n v="19"/>
    <n v="2"/>
    <n v="2282"/>
    <n v="790"/>
    <n v="653.48717948717945"/>
    <n v="775"/>
    <n v="7.4999999999999997E-2"/>
    <n v="5.1282051282051277"/>
    <n v="68.376068376068375"/>
    <n v="0"/>
    <n v="0.92307692307692313"/>
    <n v="0.69444444444444442"/>
    <n v="0.76"/>
    <n v="0.51100000000000001"/>
    <n v="0.48717948717948717"/>
    <n v="0.19800000000000001"/>
    <n v="24.24"/>
    <n v="0.159"/>
    <n v="0.12820512820512819"/>
  </r>
  <r>
    <x v="2"/>
    <d v="2017-08-21T00:00:00"/>
    <x v="4"/>
    <x v="4"/>
    <x v="0"/>
    <x v="0"/>
    <n v="37"/>
    <n v="24839"/>
    <n v="6"/>
    <n v="34"/>
    <n v="28"/>
    <n v="22"/>
    <n v="2"/>
    <n v="2288"/>
    <n v="715"/>
    <n v="671.32432432432438"/>
    <n v="775"/>
    <n v="7.4999999999999997E-2"/>
    <n v="5.4054054054054053"/>
    <n v="72.072072072072075"/>
    <n v="0"/>
    <n v="0.91891891891891897"/>
    <n v="0.82352941176470584"/>
    <n v="0.7857142857142857"/>
    <n v="0.51100000000000001"/>
    <n v="0.59459459459459463"/>
    <n v="0.19800000000000001"/>
    <n v="27.214285714285715"/>
    <n v="0.159"/>
    <n v="0.16216216216216217"/>
  </r>
  <r>
    <x v="2"/>
    <d v="2017-08-21T00:00:00"/>
    <x v="5"/>
    <x v="5"/>
    <x v="0"/>
    <x v="0"/>
    <n v="34"/>
    <n v="25246"/>
    <n v="5"/>
    <n v="33"/>
    <n v="24"/>
    <n v="21"/>
    <n v="2"/>
    <n v="2312"/>
    <n v="796"/>
    <n v="742.52941176470586"/>
    <n v="775"/>
    <n v="7.4999999999999997E-2"/>
    <n v="5.8823529411764701"/>
    <n v="78.431372549019599"/>
    <n v="0"/>
    <n v="0.97058823529411764"/>
    <n v="0.72727272727272729"/>
    <n v="0.875"/>
    <n v="0.51100000000000001"/>
    <n v="0.61764705882352944"/>
    <n v="0.19800000000000001"/>
    <n v="23.125"/>
    <n v="0.159"/>
    <n v="0.14705882352941177"/>
  </r>
  <r>
    <x v="2"/>
    <d v="2017-08-21T00:00:00"/>
    <x v="6"/>
    <x v="6"/>
    <x v="0"/>
    <x v="0"/>
    <n v="34"/>
    <n v="25972"/>
    <n v="5"/>
    <n v="34"/>
    <n v="26"/>
    <n v="20"/>
    <n v="1"/>
    <n v="2402"/>
    <n v="793"/>
    <n v="763.88235294117646"/>
    <n v="775"/>
    <n v="7.4999999999999997E-2"/>
    <n v="2.9411764705882351"/>
    <n v="39.2156862745098"/>
    <n v="0"/>
    <n v="1"/>
    <n v="0.76470588235294112"/>
    <n v="0.76923076923076927"/>
    <n v="0.51100000000000001"/>
    <n v="0.58823529411764708"/>
    <n v="0.19800000000000001"/>
    <n v="25.23076923076923"/>
    <n v="0.159"/>
    <n v="0.14705882352941177"/>
  </r>
  <r>
    <x v="2"/>
    <d v="2017-08-21T00:00:00"/>
    <x v="7"/>
    <x v="7"/>
    <x v="0"/>
    <x v="0"/>
    <n v="32"/>
    <n v="24090"/>
    <n v="6"/>
    <n v="30"/>
    <n v="24"/>
    <n v="22"/>
    <n v="2"/>
    <n v="2134"/>
    <n v="777"/>
    <n v="752.8125"/>
    <n v="775"/>
    <n v="7.4999999999999997E-2"/>
    <n v="6.25"/>
    <n v="83.333333333333343"/>
    <n v="0"/>
    <n v="0.9375"/>
    <n v="0.8"/>
    <n v="0.91666666666666663"/>
    <n v="0.51100000000000001"/>
    <n v="0.6875"/>
    <n v="0.19800000000000001"/>
    <n v="23.083333333333332"/>
    <n v="0.159"/>
    <n v="0.1875"/>
  </r>
  <r>
    <x v="2"/>
    <d v="2017-08-21T00:00:00"/>
    <x v="16"/>
    <x v="16"/>
    <x v="2"/>
    <x v="0"/>
    <n v="35"/>
    <n v="25108"/>
    <n v="8"/>
    <n v="30"/>
    <n v="21"/>
    <n v="13"/>
    <n v="2"/>
    <n v="2093"/>
    <n v="730"/>
    <n v="717.37142857142862"/>
    <n v="775"/>
    <n v="7.4999999999999997E-2"/>
    <n v="5.7142857142857144"/>
    <n v="76.19047619047619"/>
    <n v="0"/>
    <n v="0.8571428571428571"/>
    <n v="0.7"/>
    <n v="0.61904761904761907"/>
    <n v="0.51100000000000001"/>
    <n v="0.37142857142857144"/>
    <n v="0.19800000000000001"/>
    <n v="20.38095238095238"/>
    <n v="0.159"/>
    <n v="0.22857142857142856"/>
  </r>
  <r>
    <x v="2"/>
    <d v="2017-08-21T00:00:00"/>
    <x v="17"/>
    <x v="17"/>
    <x v="2"/>
    <x v="0"/>
    <n v="35"/>
    <n v="25549"/>
    <n v="8"/>
    <n v="32"/>
    <n v="27"/>
    <n v="18"/>
    <n v="2"/>
    <n v="2135"/>
    <n v="730"/>
    <n v="729.97142857142853"/>
    <n v="775"/>
    <n v="7.4999999999999997E-2"/>
    <n v="5.7142857142857144"/>
    <n v="76.19047619047619"/>
    <n v="0"/>
    <n v="0.91428571428571426"/>
    <n v="0.84375"/>
    <n v="0.66666666666666663"/>
    <n v="0.51100000000000001"/>
    <n v="0.51428571428571423"/>
    <n v="0.19800000000000001"/>
    <n v="26.333333333333332"/>
    <n v="0.159"/>
    <n v="0.22857142857142856"/>
  </r>
  <r>
    <x v="2"/>
    <d v="2017-08-21T00:00:00"/>
    <x v="18"/>
    <x v="18"/>
    <x v="2"/>
    <x v="0"/>
    <n v="33"/>
    <n v="25945"/>
    <n v="7"/>
    <n v="31"/>
    <n v="25"/>
    <n v="20"/>
    <n v="2"/>
    <n v="2135"/>
    <n v="723"/>
    <n v="786.21212121212125"/>
    <n v="775"/>
    <n v="7.4999999999999997E-2"/>
    <n v="6.0606060606060606"/>
    <n v="80.808080808080817"/>
    <n v="0"/>
    <n v="0.93939393939393945"/>
    <n v="0.80645161290322576"/>
    <n v="0.8"/>
    <n v="0.51100000000000001"/>
    <n v="0.60606060606060608"/>
    <n v="0.19800000000000001"/>
    <n v="24.2"/>
    <n v="0.159"/>
    <n v="0.21212121212121213"/>
  </r>
  <r>
    <x v="2"/>
    <d v="2017-08-21T00:00:00"/>
    <x v="19"/>
    <x v="19"/>
    <x v="2"/>
    <x v="0"/>
    <n v="35"/>
    <n v="25476"/>
    <n v="8"/>
    <n v="33"/>
    <n v="22"/>
    <n v="18"/>
    <n v="2"/>
    <n v="2065"/>
    <n v="717"/>
    <n v="727.88571428571424"/>
    <n v="775"/>
    <n v="7.4999999999999997E-2"/>
    <n v="5.7142857142857144"/>
    <n v="76.19047619047619"/>
    <n v="0"/>
    <n v="0.94285714285714284"/>
    <n v="0.66666666666666663"/>
    <n v="0.81818181818181823"/>
    <n v="0.51100000000000001"/>
    <n v="0.51428571428571423"/>
    <n v="0.19800000000000001"/>
    <n v="21.181818181818183"/>
    <n v="0.159"/>
    <n v="0.22857142857142856"/>
  </r>
  <r>
    <x v="2"/>
    <d v="2017-08-21T00:00:00"/>
    <x v="20"/>
    <x v="20"/>
    <x v="2"/>
    <x v="0"/>
    <n v="33"/>
    <n v="24410"/>
    <n v="5"/>
    <n v="29"/>
    <n v="24"/>
    <n v="18"/>
    <n v="2"/>
    <n v="1978"/>
    <n v="621"/>
    <n v="739.69696969696975"/>
    <n v="775"/>
    <n v="7.4999999999999997E-2"/>
    <n v="6.0606060606060606"/>
    <n v="80.808080808080817"/>
    <n v="0"/>
    <n v="0.87878787878787878"/>
    <n v="0.82758620689655171"/>
    <n v="0.75"/>
    <n v="0.51100000000000001"/>
    <n v="0.54545454545454541"/>
    <n v="0.19800000000000001"/>
    <n v="23.25"/>
    <n v="0.159"/>
    <n v="0.15151515151515152"/>
  </r>
  <r>
    <x v="2"/>
    <d v="2017-08-21T00:00:00"/>
    <x v="21"/>
    <x v="21"/>
    <x v="2"/>
    <x v="0"/>
    <n v="35"/>
    <n v="25367"/>
    <n v="8"/>
    <n v="35"/>
    <n v="25"/>
    <n v="20"/>
    <n v="2"/>
    <n v="1999"/>
    <n v="626"/>
    <n v="724.7714285714286"/>
    <n v="775"/>
    <n v="7.4999999999999997E-2"/>
    <n v="5.7142857142857144"/>
    <n v="76.19047619047619"/>
    <n v="0"/>
    <n v="1"/>
    <n v="0.7142857142857143"/>
    <n v="0.8"/>
    <n v="0.51100000000000001"/>
    <n v="0.5714285714285714"/>
    <n v="0.19800000000000001"/>
    <n v="24.2"/>
    <n v="0.159"/>
    <n v="0.22857142857142856"/>
  </r>
  <r>
    <x v="2"/>
    <d v="2017-08-21T00:00:00"/>
    <x v="22"/>
    <x v="22"/>
    <x v="2"/>
    <x v="0"/>
    <n v="35"/>
    <n v="24571"/>
    <n v="8"/>
    <n v="33"/>
    <n v="26"/>
    <n v="20"/>
    <n v="2"/>
    <n v="1969"/>
    <n v="727"/>
    <n v="702.02857142857147"/>
    <n v="775"/>
    <n v="7.4999999999999997E-2"/>
    <n v="5.7142857142857144"/>
    <n v="76.19047619047619"/>
    <n v="0"/>
    <n v="0.94285714285714284"/>
    <n v="0.78787878787878785"/>
    <n v="0.76923076923076927"/>
    <n v="0.51100000000000001"/>
    <n v="0.5714285714285714"/>
    <n v="0.19800000000000001"/>
    <n v="25.23076923076923"/>
    <n v="0.159"/>
    <n v="0.22857142857142856"/>
  </r>
  <r>
    <x v="2"/>
    <d v="2017-08-21T00:00:00"/>
    <x v="24"/>
    <x v="24"/>
    <x v="2"/>
    <x v="0"/>
    <n v="36"/>
    <n v="25705"/>
    <n v="8"/>
    <n v="33"/>
    <n v="25"/>
    <n v="16"/>
    <n v="2"/>
    <n v="1090"/>
    <n v="697"/>
    <n v="714.02777777777783"/>
    <n v="775"/>
    <n v="7.4999999999999997E-2"/>
    <n v="5.5555555555555554"/>
    <n v="74.074074074074076"/>
    <n v="0"/>
    <n v="0.91666666666666663"/>
    <n v="0.75757575757575757"/>
    <n v="0.64"/>
    <n v="0.51100000000000001"/>
    <n v="0.44444444444444442"/>
    <n v="0.19800000000000001"/>
    <n v="24.36"/>
    <n v="0.159"/>
    <n v="0.22222222222222221"/>
  </r>
  <r>
    <x v="2"/>
    <d v="2017-08-21T00:00:00"/>
    <x v="8"/>
    <x v="8"/>
    <x v="1"/>
    <x v="0"/>
    <n v="30"/>
    <n v="25966"/>
    <n v="9"/>
    <n v="28"/>
    <n v="19"/>
    <n v="11"/>
    <n v="4"/>
    <n v="1764"/>
    <n v="663"/>
    <n v="865.5333333333333"/>
    <n v="775"/>
    <n v="7.4999999999999997E-2"/>
    <n v="13.333333333333334"/>
    <n v="177.7777777777778"/>
    <n v="250"/>
    <n v="0.93333333333333335"/>
    <n v="0.6785714285714286"/>
    <n v="0.57894736842105265"/>
    <n v="0.51100000000000001"/>
    <n v="0.36666666666666664"/>
    <n v="0.19800000000000001"/>
    <n v="18.421052631578949"/>
    <n v="0.159"/>
    <n v="0.3"/>
  </r>
  <r>
    <x v="2"/>
    <d v="2017-08-21T00:00:00"/>
    <x v="9"/>
    <x v="9"/>
    <x v="1"/>
    <x v="0"/>
    <n v="28"/>
    <n v="24097"/>
    <n v="7"/>
    <n v="26"/>
    <n v="17"/>
    <n v="12"/>
    <n v="4"/>
    <n v="1918"/>
    <n v="660"/>
    <n v="860.60714285714289"/>
    <n v="775"/>
    <n v="7.4999999999999997E-2"/>
    <n v="14.285714285714285"/>
    <n v="190.47619047619048"/>
    <n v="250"/>
    <n v="0.9285714285714286"/>
    <n v="0.65384615384615385"/>
    <n v="0.70588235294117652"/>
    <n v="0.51100000000000001"/>
    <n v="0.42857142857142855"/>
    <n v="0.19800000000000001"/>
    <n v="16.294117647058822"/>
    <n v="0.159"/>
    <n v="0.25"/>
  </r>
  <r>
    <x v="2"/>
    <d v="2017-08-21T00:00:00"/>
    <x v="10"/>
    <x v="10"/>
    <x v="1"/>
    <x v="0"/>
    <n v="33"/>
    <n v="25032"/>
    <n v="7"/>
    <n v="29"/>
    <n v="20"/>
    <n v="14"/>
    <n v="4"/>
    <n v="1913"/>
    <n v="666"/>
    <n v="758.5454545454545"/>
    <n v="775"/>
    <n v="7.4999999999999997E-2"/>
    <n v="12.121212121212121"/>
    <n v="161.61616161616163"/>
    <n v="250"/>
    <n v="0.87878787878787878"/>
    <n v="0.68965517241379315"/>
    <n v="0.7"/>
    <n v="0.51100000000000001"/>
    <n v="0.42424242424242425"/>
    <n v="0.19800000000000001"/>
    <n v="19.3"/>
    <n v="0.159"/>
    <n v="0.21212121212121213"/>
  </r>
  <r>
    <x v="2"/>
    <d v="2017-08-21T00:00:00"/>
    <x v="11"/>
    <x v="11"/>
    <x v="1"/>
    <x v="0"/>
    <n v="28"/>
    <n v="24465"/>
    <n v="7"/>
    <n v="26"/>
    <n v="20"/>
    <n v="11"/>
    <n v="4"/>
    <n v="1894"/>
    <n v="640"/>
    <n v="873.75"/>
    <n v="775"/>
    <n v="7.4999999999999997E-2"/>
    <n v="14.285714285714285"/>
    <n v="190.47619047619048"/>
    <n v="250"/>
    <n v="0.9285714285714286"/>
    <n v="0.76923076923076927"/>
    <n v="0.55000000000000004"/>
    <n v="0.51100000000000001"/>
    <n v="0.39285714285714285"/>
    <n v="0.19800000000000001"/>
    <n v="19.45"/>
    <n v="0.159"/>
    <n v="0.25"/>
  </r>
  <r>
    <x v="2"/>
    <d v="2017-08-21T00:00:00"/>
    <x v="12"/>
    <x v="12"/>
    <x v="1"/>
    <x v="0"/>
    <n v="33"/>
    <n v="24844"/>
    <n v="10"/>
    <n v="30"/>
    <n v="22"/>
    <n v="16"/>
    <n v="4"/>
    <n v="1992"/>
    <n v="665"/>
    <n v="752.84848484848487"/>
    <n v="775"/>
    <n v="7.4999999999999997E-2"/>
    <n v="12.121212121212121"/>
    <n v="161.61616161616163"/>
    <n v="250"/>
    <n v="0.90909090909090906"/>
    <n v="0.73333333333333328"/>
    <n v="0.72727272727272729"/>
    <n v="0.51100000000000001"/>
    <n v="0.48484848484848486"/>
    <n v="0.19800000000000001"/>
    <n v="21.272727272727273"/>
    <n v="0.159"/>
    <n v="0.30303030303030304"/>
  </r>
  <r>
    <x v="2"/>
    <d v="2017-08-21T00:00:00"/>
    <x v="13"/>
    <x v="13"/>
    <x v="1"/>
    <x v="0"/>
    <n v="32"/>
    <n v="25050"/>
    <n v="7"/>
    <n v="29"/>
    <n v="22"/>
    <n v="14"/>
    <n v="3"/>
    <n v="1939"/>
    <n v="666"/>
    <n v="782.8125"/>
    <n v="775"/>
    <n v="7.4999999999999997E-2"/>
    <n v="9.375"/>
    <n v="125"/>
    <n v="250"/>
    <n v="0.90625"/>
    <n v="0.75862068965517238"/>
    <n v="0.63636363636363635"/>
    <n v="0.51100000000000001"/>
    <n v="0.4375"/>
    <n v="0.19800000000000001"/>
    <n v="21.363636363636363"/>
    <n v="0.159"/>
    <n v="0.21875"/>
  </r>
  <r>
    <x v="2"/>
    <d v="2017-08-21T00:00:00"/>
    <x v="14"/>
    <x v="14"/>
    <x v="1"/>
    <x v="0"/>
    <n v="28"/>
    <n v="24552"/>
    <n v="6"/>
    <n v="24"/>
    <n v="15"/>
    <n v="10"/>
    <n v="3"/>
    <n v="2000"/>
    <n v="665"/>
    <n v="876.85714285714289"/>
    <n v="775"/>
    <n v="7.4999999999999997E-2"/>
    <n v="10.714285714285714"/>
    <n v="142.85714285714286"/>
    <n v="250"/>
    <n v="0.8571428571428571"/>
    <n v="0.625"/>
    <n v="0.66666666666666663"/>
    <n v="0.51100000000000001"/>
    <n v="0.35714285714285715"/>
    <n v="0.19800000000000001"/>
    <n v="14.333333333333334"/>
    <n v="0.159"/>
    <n v="0.21428571428571427"/>
  </r>
  <r>
    <x v="2"/>
    <d v="2017-08-21T00:00:00"/>
    <x v="15"/>
    <x v="15"/>
    <x v="1"/>
    <x v="0"/>
    <n v="30"/>
    <n v="24231"/>
    <n v="9"/>
    <n v="26"/>
    <n v="19"/>
    <n v="10"/>
    <n v="3"/>
    <n v="1858"/>
    <n v="697"/>
    <n v="807.7"/>
    <n v="775"/>
    <n v="7.4999999999999997E-2"/>
    <n v="10"/>
    <n v="133.33333333333334"/>
    <n v="250"/>
    <n v="0.8666666666666667"/>
    <n v="0.73076923076923073"/>
    <n v="0.52631578947368418"/>
    <n v="0.51100000000000001"/>
    <n v="0.33333333333333331"/>
    <n v="0.19800000000000001"/>
    <n v="18.473684210526315"/>
    <n v="0.159"/>
    <n v="0.3"/>
  </r>
  <r>
    <x v="2"/>
    <d v="2017-08-22T00:00:00"/>
    <x v="0"/>
    <x v="0"/>
    <x v="0"/>
    <x v="0"/>
    <n v="36"/>
    <n v="24991"/>
    <n v="7"/>
    <n v="33"/>
    <n v="24"/>
    <n v="19"/>
    <n v="2"/>
    <n v="2149"/>
    <n v="751"/>
    <n v="694.19444444444446"/>
    <n v="775"/>
    <n v="7.4999999999999997E-2"/>
    <n v="5.5555555555555554"/>
    <n v="74.074074074074076"/>
    <n v="0"/>
    <n v="0.91666666666666663"/>
    <n v="0.72727272727272729"/>
    <n v="0.79166666666666663"/>
    <n v="0.51100000000000001"/>
    <n v="0.52777777777777779"/>
    <n v="0.19800000000000001"/>
    <n v="23.208333333333332"/>
    <n v="0.159"/>
    <n v="0.19444444444444445"/>
  </r>
  <r>
    <x v="2"/>
    <d v="2017-08-22T00:00:00"/>
    <x v="1"/>
    <x v="1"/>
    <x v="0"/>
    <x v="0"/>
    <n v="38"/>
    <n v="25518"/>
    <n v="7"/>
    <n v="38"/>
    <n v="33"/>
    <n v="26"/>
    <n v="2"/>
    <n v="2347"/>
    <n v="803"/>
    <n v="671.52631578947364"/>
    <n v="775"/>
    <n v="7.4999999999999997E-2"/>
    <n v="5.2631578947368416"/>
    <n v="70.175438596491219"/>
    <n v="0"/>
    <n v="1"/>
    <n v="0.86842105263157898"/>
    <n v="0.78787878787878785"/>
    <n v="0.51100000000000001"/>
    <n v="0.68421052631578949"/>
    <n v="0.19800000000000001"/>
    <n v="32.212121212121211"/>
    <n v="0.159"/>
    <n v="0.18421052631578946"/>
  </r>
  <r>
    <x v="2"/>
    <d v="2017-08-22T00:00:00"/>
    <x v="2"/>
    <x v="2"/>
    <x v="0"/>
    <x v="0"/>
    <n v="34"/>
    <n v="24296"/>
    <n v="4"/>
    <n v="32"/>
    <n v="25"/>
    <n v="19"/>
    <n v="1"/>
    <n v="2319"/>
    <n v="800"/>
    <n v="714.58823529411768"/>
    <n v="775"/>
    <n v="7.4999999999999997E-2"/>
    <n v="2.9411764705882351"/>
    <n v="39.2156862745098"/>
    <n v="0"/>
    <n v="0.94117647058823528"/>
    <n v="0.78125"/>
    <n v="0.76"/>
    <n v="0.51100000000000001"/>
    <n v="0.55882352941176472"/>
    <n v="0.19800000000000001"/>
    <n v="24.24"/>
    <n v="0.159"/>
    <n v="0.11764705882352941"/>
  </r>
  <r>
    <x v="2"/>
    <d v="2017-08-22T00:00:00"/>
    <x v="3"/>
    <x v="3"/>
    <x v="0"/>
    <x v="0"/>
    <n v="38"/>
    <n v="24279"/>
    <n v="4"/>
    <n v="36"/>
    <n v="32"/>
    <n v="23"/>
    <n v="2"/>
    <n v="2282"/>
    <n v="790"/>
    <n v="638.92105263157896"/>
    <n v="775"/>
    <n v="7.4999999999999997E-2"/>
    <n v="5.2631578947368416"/>
    <n v="70.175438596491219"/>
    <n v="0"/>
    <n v="0.94736842105263153"/>
    <n v="0.88888888888888884"/>
    <n v="0.71875"/>
    <n v="0.51100000000000001"/>
    <n v="0.60526315789473684"/>
    <n v="0.19800000000000001"/>
    <n v="31.28125"/>
    <n v="0.159"/>
    <n v="0.10526315789473684"/>
  </r>
  <r>
    <x v="2"/>
    <d v="2017-08-22T00:00:00"/>
    <x v="4"/>
    <x v="4"/>
    <x v="0"/>
    <x v="0"/>
    <n v="32"/>
    <n v="25607"/>
    <n v="3"/>
    <n v="30"/>
    <n v="27"/>
    <n v="24"/>
    <n v="1"/>
    <n v="2288"/>
    <n v="715"/>
    <n v="800.21875"/>
    <n v="775"/>
    <n v="7.4999999999999997E-2"/>
    <n v="3.125"/>
    <n v="41.666666666666671"/>
    <n v="0"/>
    <n v="0.9375"/>
    <n v="0.9"/>
    <n v="0.88888888888888884"/>
    <n v="0.51100000000000001"/>
    <n v="0.75"/>
    <n v="0.19800000000000001"/>
    <n v="26.111111111111111"/>
    <n v="0.159"/>
    <n v="9.375E-2"/>
  </r>
  <r>
    <x v="2"/>
    <d v="2017-08-22T00:00:00"/>
    <x v="5"/>
    <x v="5"/>
    <x v="0"/>
    <x v="0"/>
    <n v="34"/>
    <n v="24470"/>
    <n v="6"/>
    <n v="32"/>
    <n v="25"/>
    <n v="18"/>
    <n v="2"/>
    <n v="2312"/>
    <n v="796"/>
    <n v="719.70588235294122"/>
    <n v="775"/>
    <n v="7.4999999999999997E-2"/>
    <n v="5.8823529411764701"/>
    <n v="78.431372549019599"/>
    <n v="0"/>
    <n v="0.94117647058823528"/>
    <n v="0.78125"/>
    <n v="0.72"/>
    <n v="0.51100000000000001"/>
    <n v="0.52941176470588236"/>
    <n v="0.19800000000000001"/>
    <n v="24.28"/>
    <n v="0.159"/>
    <n v="0.17647058823529413"/>
  </r>
  <r>
    <x v="2"/>
    <d v="2017-08-22T00:00:00"/>
    <x v="6"/>
    <x v="6"/>
    <x v="0"/>
    <x v="0"/>
    <n v="40"/>
    <n v="25786"/>
    <n v="4"/>
    <n v="38"/>
    <n v="31"/>
    <n v="27"/>
    <n v="2"/>
    <n v="2402"/>
    <n v="793"/>
    <n v="644.65"/>
    <n v="775"/>
    <n v="7.4999999999999997E-2"/>
    <n v="5"/>
    <n v="66.666666666666671"/>
    <n v="0"/>
    <n v="0.95"/>
    <n v="0.81578947368421051"/>
    <n v="0.87096774193548387"/>
    <n v="0.51100000000000001"/>
    <n v="0.67500000000000004"/>
    <n v="0.19800000000000001"/>
    <n v="30.129032258064516"/>
    <n v="0.159"/>
    <n v="0.1"/>
  </r>
  <r>
    <x v="2"/>
    <d v="2017-08-22T00:00:00"/>
    <x v="7"/>
    <x v="7"/>
    <x v="0"/>
    <x v="0"/>
    <n v="32"/>
    <n v="25913"/>
    <n v="5"/>
    <n v="29"/>
    <n v="23"/>
    <n v="20"/>
    <n v="1"/>
    <n v="2134"/>
    <n v="777"/>
    <n v="809.78125"/>
    <n v="775"/>
    <n v="7.4999999999999997E-2"/>
    <n v="3.125"/>
    <n v="41.666666666666671"/>
    <n v="0"/>
    <n v="0.90625"/>
    <n v="0.7931034482758621"/>
    <n v="0.86956521739130432"/>
    <n v="0.51100000000000001"/>
    <n v="0.625"/>
    <n v="0.19800000000000001"/>
    <n v="22.130434782608695"/>
    <n v="0.159"/>
    <n v="0.15625"/>
  </r>
  <r>
    <x v="2"/>
    <d v="2017-08-22T00:00:00"/>
    <x v="16"/>
    <x v="16"/>
    <x v="2"/>
    <x v="0"/>
    <n v="32"/>
    <n v="25292"/>
    <n v="7"/>
    <n v="32"/>
    <n v="24"/>
    <n v="15"/>
    <n v="2"/>
    <n v="2093"/>
    <n v="730"/>
    <n v="790.375"/>
    <n v="775"/>
    <n v="7.4999999999999997E-2"/>
    <n v="6.25"/>
    <n v="83.333333333333343"/>
    <n v="0"/>
    <n v="1"/>
    <n v="0.75"/>
    <n v="0.625"/>
    <n v="0.51100000000000001"/>
    <n v="0.46875"/>
    <n v="0.19800000000000001"/>
    <n v="23.375"/>
    <n v="0.159"/>
    <n v="0.21875"/>
  </r>
  <r>
    <x v="2"/>
    <d v="2017-08-22T00:00:00"/>
    <x v="17"/>
    <x v="17"/>
    <x v="2"/>
    <x v="0"/>
    <n v="30"/>
    <n v="25549"/>
    <n v="8"/>
    <n v="26"/>
    <n v="19"/>
    <n v="12"/>
    <n v="2"/>
    <n v="2135"/>
    <n v="730"/>
    <n v="851.63333333333333"/>
    <n v="775"/>
    <n v="7.4999999999999997E-2"/>
    <n v="6.666666666666667"/>
    <n v="88.8888888888889"/>
    <n v="0"/>
    <n v="0.8666666666666667"/>
    <n v="0.73076923076923073"/>
    <n v="0.63157894736842102"/>
    <n v="0.51100000000000001"/>
    <n v="0.4"/>
    <n v="0.19800000000000001"/>
    <n v="18.368421052631579"/>
    <n v="0.159"/>
    <n v="0.26666666666666666"/>
  </r>
  <r>
    <x v="2"/>
    <d v="2017-08-22T00:00:00"/>
    <x v="18"/>
    <x v="18"/>
    <x v="2"/>
    <x v="0"/>
    <n v="31"/>
    <n v="24773"/>
    <n v="6"/>
    <n v="29"/>
    <n v="21"/>
    <n v="13"/>
    <n v="2"/>
    <n v="2135"/>
    <n v="723"/>
    <n v="799.12903225806451"/>
    <n v="775"/>
    <n v="7.4999999999999997E-2"/>
    <n v="6.4516129032258061"/>
    <n v="86.021505376344081"/>
    <n v="0"/>
    <n v="0.93548387096774188"/>
    <n v="0.72413793103448276"/>
    <n v="0.61904761904761907"/>
    <n v="0.51100000000000001"/>
    <n v="0.41935483870967744"/>
    <n v="0.19800000000000001"/>
    <n v="20.38095238095238"/>
    <n v="0.159"/>
    <n v="0.19354838709677419"/>
  </r>
  <r>
    <x v="2"/>
    <d v="2017-08-22T00:00:00"/>
    <x v="19"/>
    <x v="19"/>
    <x v="2"/>
    <x v="0"/>
    <n v="30"/>
    <n v="24816"/>
    <n v="5"/>
    <n v="27"/>
    <n v="19"/>
    <n v="12"/>
    <n v="2"/>
    <n v="2065"/>
    <n v="717"/>
    <n v="827.2"/>
    <n v="775"/>
    <n v="7.4999999999999997E-2"/>
    <n v="6.666666666666667"/>
    <n v="88.8888888888889"/>
    <n v="0"/>
    <n v="0.9"/>
    <n v="0.70370370370370372"/>
    <n v="0.63157894736842102"/>
    <n v="0.51100000000000001"/>
    <n v="0.4"/>
    <n v="0.19800000000000001"/>
    <n v="18.368421052631579"/>
    <n v="0.159"/>
    <n v="0.16666666666666666"/>
  </r>
  <r>
    <x v="2"/>
    <d v="2017-08-22T00:00:00"/>
    <x v="20"/>
    <x v="20"/>
    <x v="2"/>
    <x v="0"/>
    <n v="35"/>
    <n v="24408"/>
    <n v="8"/>
    <n v="34"/>
    <n v="22"/>
    <n v="15"/>
    <n v="2"/>
    <n v="1978"/>
    <n v="621"/>
    <n v="697.37142857142862"/>
    <n v="775"/>
    <n v="7.4999999999999997E-2"/>
    <n v="5.7142857142857144"/>
    <n v="76.19047619047619"/>
    <n v="0"/>
    <n v="0.97142857142857142"/>
    <n v="0.6470588235294118"/>
    <n v="0.68181818181818177"/>
    <n v="0.51100000000000001"/>
    <n v="0.42857142857142855"/>
    <n v="0.19800000000000001"/>
    <n v="21.318181818181817"/>
    <n v="0.159"/>
    <n v="0.22857142857142856"/>
  </r>
  <r>
    <x v="2"/>
    <d v="2017-08-22T00:00:00"/>
    <x v="21"/>
    <x v="21"/>
    <x v="2"/>
    <x v="0"/>
    <n v="35"/>
    <n v="24161"/>
    <n v="7"/>
    <n v="30"/>
    <n v="24"/>
    <n v="17"/>
    <n v="2"/>
    <n v="1999"/>
    <n v="626"/>
    <n v="690.31428571428569"/>
    <n v="775"/>
    <n v="7.4999999999999997E-2"/>
    <n v="5.7142857142857144"/>
    <n v="76.19047619047619"/>
    <n v="0"/>
    <n v="0.8571428571428571"/>
    <n v="0.8"/>
    <n v="0.70833333333333337"/>
    <n v="0.51100000000000001"/>
    <n v="0.48571428571428571"/>
    <n v="0.19800000000000001"/>
    <n v="23.291666666666668"/>
    <n v="0.159"/>
    <n v="0.2"/>
  </r>
  <r>
    <x v="2"/>
    <d v="2017-08-22T00:00:00"/>
    <x v="22"/>
    <x v="22"/>
    <x v="2"/>
    <x v="0"/>
    <n v="36"/>
    <n v="24721"/>
    <n v="7"/>
    <n v="31"/>
    <n v="20"/>
    <n v="13"/>
    <n v="2"/>
    <n v="1969"/>
    <n v="727"/>
    <n v="686.69444444444446"/>
    <n v="775"/>
    <n v="7.4999999999999997E-2"/>
    <n v="5.5555555555555554"/>
    <n v="74.074074074074076"/>
    <n v="0"/>
    <n v="0.86111111111111116"/>
    <n v="0.64516129032258063"/>
    <n v="0.65"/>
    <n v="0.51100000000000001"/>
    <n v="0.3611111111111111"/>
    <n v="0.19800000000000001"/>
    <n v="19.350000000000001"/>
    <n v="0.159"/>
    <n v="0.19444444444444445"/>
  </r>
  <r>
    <x v="2"/>
    <d v="2017-08-22T00:00:00"/>
    <x v="24"/>
    <x v="24"/>
    <x v="2"/>
    <x v="0"/>
    <n v="36"/>
    <n v="24333"/>
    <n v="9"/>
    <n v="35"/>
    <n v="27"/>
    <n v="22"/>
    <n v="2"/>
    <n v="1090"/>
    <n v="697"/>
    <n v="675.91666666666663"/>
    <n v="775"/>
    <n v="7.4999999999999997E-2"/>
    <n v="5.5555555555555554"/>
    <n v="74.074074074074076"/>
    <n v="0"/>
    <n v="0.97222222222222221"/>
    <n v="0.77142857142857146"/>
    <n v="0.81481481481481477"/>
    <n v="0.51100000000000001"/>
    <n v="0.61111111111111116"/>
    <n v="0.19800000000000001"/>
    <n v="26.185185185185187"/>
    <n v="0.159"/>
    <n v="0.25"/>
  </r>
  <r>
    <x v="2"/>
    <d v="2017-08-22T00:00:00"/>
    <x v="8"/>
    <x v="8"/>
    <x v="1"/>
    <x v="0"/>
    <n v="28"/>
    <n v="25278"/>
    <n v="6"/>
    <n v="24"/>
    <n v="17"/>
    <n v="9"/>
    <n v="3"/>
    <n v="1764"/>
    <n v="663"/>
    <n v="902.78571428571433"/>
    <n v="775"/>
    <n v="7.4999999999999997E-2"/>
    <n v="10.714285714285714"/>
    <n v="142.85714285714286"/>
    <n v="250"/>
    <n v="0.8571428571428571"/>
    <n v="0.70833333333333337"/>
    <n v="0.52941176470588236"/>
    <n v="0.51100000000000001"/>
    <n v="0.32142857142857145"/>
    <n v="0.19800000000000001"/>
    <n v="16.470588235294116"/>
    <n v="0.159"/>
    <n v="0.21428571428571427"/>
  </r>
  <r>
    <x v="2"/>
    <d v="2017-08-22T00:00:00"/>
    <x v="9"/>
    <x v="9"/>
    <x v="1"/>
    <x v="0"/>
    <n v="28"/>
    <n v="25972"/>
    <n v="8"/>
    <n v="25"/>
    <n v="15"/>
    <n v="10"/>
    <n v="3"/>
    <n v="1918"/>
    <n v="660"/>
    <n v="927.57142857142856"/>
    <n v="775"/>
    <n v="7.4999999999999997E-2"/>
    <n v="10.714285714285714"/>
    <n v="142.85714285714286"/>
    <n v="250"/>
    <n v="0.8928571428571429"/>
    <n v="0.6"/>
    <n v="0.66666666666666663"/>
    <n v="0.51100000000000001"/>
    <n v="0.35714285714285715"/>
    <n v="0.19800000000000001"/>
    <n v="14.333333333333334"/>
    <n v="0.159"/>
    <n v="0.2857142857142857"/>
  </r>
  <r>
    <x v="2"/>
    <d v="2017-08-22T00:00:00"/>
    <x v="10"/>
    <x v="10"/>
    <x v="1"/>
    <x v="0"/>
    <n v="29"/>
    <n v="25279"/>
    <n v="9"/>
    <n v="28"/>
    <n v="17"/>
    <n v="10"/>
    <n v="4"/>
    <n v="1913"/>
    <n v="666"/>
    <n v="871.68965517241384"/>
    <n v="775"/>
    <n v="7.4999999999999997E-2"/>
    <n v="13.793103448275861"/>
    <n v="183.90804597701148"/>
    <n v="250"/>
    <n v="0.96551724137931039"/>
    <n v="0.6071428571428571"/>
    <n v="0.58823529411764708"/>
    <n v="0.51100000000000001"/>
    <n v="0.34482758620689657"/>
    <n v="0.19800000000000001"/>
    <n v="16.411764705882351"/>
    <n v="0.159"/>
    <n v="0.31034482758620691"/>
  </r>
  <r>
    <x v="2"/>
    <d v="2017-08-22T00:00:00"/>
    <x v="11"/>
    <x v="11"/>
    <x v="1"/>
    <x v="0"/>
    <n v="29"/>
    <n v="24242"/>
    <n v="7"/>
    <n v="25"/>
    <n v="17"/>
    <n v="10"/>
    <n v="4"/>
    <n v="1894"/>
    <n v="640"/>
    <n v="835.93103448275861"/>
    <n v="775"/>
    <n v="7.4999999999999997E-2"/>
    <n v="13.793103448275861"/>
    <n v="183.90804597701148"/>
    <n v="250"/>
    <n v="0.86206896551724133"/>
    <n v="0.68"/>
    <n v="0.58823529411764708"/>
    <n v="0.51100000000000001"/>
    <n v="0.34482758620689657"/>
    <n v="0.19800000000000001"/>
    <n v="16.411764705882351"/>
    <n v="0.159"/>
    <n v="0.2413793103448276"/>
  </r>
  <r>
    <x v="2"/>
    <d v="2017-08-22T00:00:00"/>
    <x v="12"/>
    <x v="12"/>
    <x v="1"/>
    <x v="0"/>
    <n v="30"/>
    <n v="25467"/>
    <n v="8"/>
    <n v="28"/>
    <n v="19"/>
    <n v="10"/>
    <n v="3"/>
    <n v="1992"/>
    <n v="665"/>
    <n v="848.9"/>
    <n v="775"/>
    <n v="7.4999999999999997E-2"/>
    <n v="10"/>
    <n v="133.33333333333334"/>
    <n v="250"/>
    <n v="0.93333333333333335"/>
    <n v="0.6785714285714286"/>
    <n v="0.52631578947368418"/>
    <n v="0.51100000000000001"/>
    <n v="0.33333333333333331"/>
    <n v="0.19800000000000001"/>
    <n v="18.473684210526315"/>
    <n v="0.159"/>
    <n v="0.26666666666666666"/>
  </r>
  <r>
    <x v="2"/>
    <d v="2017-08-22T00:00:00"/>
    <x v="13"/>
    <x v="13"/>
    <x v="1"/>
    <x v="0"/>
    <n v="32"/>
    <n v="25468"/>
    <n v="6"/>
    <n v="29"/>
    <n v="19"/>
    <n v="10"/>
    <n v="3"/>
    <n v="1939"/>
    <n v="666"/>
    <n v="795.875"/>
    <n v="775"/>
    <n v="7.4999999999999997E-2"/>
    <n v="9.375"/>
    <n v="125"/>
    <n v="250"/>
    <n v="0.90625"/>
    <n v="0.65517241379310343"/>
    <n v="0.52631578947368418"/>
    <n v="0.51100000000000001"/>
    <n v="0.3125"/>
    <n v="0.19800000000000001"/>
    <n v="18.473684210526315"/>
    <n v="0.159"/>
    <n v="0.1875"/>
  </r>
  <r>
    <x v="2"/>
    <d v="2017-08-22T00:00:00"/>
    <x v="14"/>
    <x v="14"/>
    <x v="1"/>
    <x v="0"/>
    <n v="29"/>
    <n v="24914"/>
    <n v="6"/>
    <n v="26"/>
    <n v="18"/>
    <n v="9"/>
    <n v="4"/>
    <n v="2000"/>
    <n v="665"/>
    <n v="859.10344827586209"/>
    <n v="775"/>
    <n v="7.4999999999999997E-2"/>
    <n v="13.793103448275861"/>
    <n v="183.90804597701148"/>
    <n v="250"/>
    <n v="0.89655172413793105"/>
    <n v="0.69230769230769229"/>
    <n v="0.5"/>
    <n v="0.51100000000000001"/>
    <n v="0.31034482758620691"/>
    <n v="0.19800000000000001"/>
    <n v="17.5"/>
    <n v="0.159"/>
    <n v="0.20689655172413793"/>
  </r>
  <r>
    <x v="2"/>
    <d v="2017-08-22T00:00:00"/>
    <x v="15"/>
    <x v="15"/>
    <x v="1"/>
    <x v="0"/>
    <n v="33"/>
    <n v="25283"/>
    <n v="8"/>
    <n v="31"/>
    <n v="22"/>
    <n v="16"/>
    <n v="3"/>
    <n v="1858"/>
    <n v="697"/>
    <n v="766.15151515151513"/>
    <n v="775"/>
    <n v="7.4999999999999997E-2"/>
    <n v="9.0909090909090917"/>
    <n v="121.21212121212123"/>
    <n v="250"/>
    <n v="0.93939393939393945"/>
    <n v="0.70967741935483875"/>
    <n v="0.72727272727272729"/>
    <n v="0.51100000000000001"/>
    <n v="0.48484848484848486"/>
    <n v="0.19800000000000001"/>
    <n v="21.272727272727273"/>
    <n v="0.159"/>
    <n v="0.24242424242424243"/>
  </r>
  <r>
    <x v="2"/>
    <d v="2017-08-23T00:00:00"/>
    <x v="16"/>
    <x v="16"/>
    <x v="2"/>
    <x v="0"/>
    <n v="35"/>
    <n v="25188"/>
    <n v="9"/>
    <n v="30"/>
    <n v="23"/>
    <n v="15"/>
    <n v="2"/>
    <n v="2093"/>
    <n v="730"/>
    <n v="719.65714285714284"/>
    <n v="775"/>
    <n v="7.4999999999999997E-2"/>
    <n v="5.7142857142857144"/>
    <n v="76.19047619047619"/>
    <n v="0"/>
    <n v="0.8571428571428571"/>
    <n v="0.76666666666666672"/>
    <n v="0.65217391304347827"/>
    <n v="0.51100000000000001"/>
    <n v="0.42857142857142855"/>
    <n v="0.19800000000000001"/>
    <n v="22.347826086956523"/>
    <n v="0.159"/>
    <n v="0.25714285714285712"/>
  </r>
  <r>
    <x v="2"/>
    <d v="2017-08-23T00:00:00"/>
    <x v="17"/>
    <x v="17"/>
    <x v="2"/>
    <x v="0"/>
    <n v="30"/>
    <n v="24689"/>
    <n v="6"/>
    <n v="26"/>
    <n v="21"/>
    <n v="13"/>
    <n v="2"/>
    <n v="2135"/>
    <n v="730"/>
    <n v="822.9666666666667"/>
    <n v="775"/>
    <n v="7.4999999999999997E-2"/>
    <n v="6.666666666666667"/>
    <n v="88.8888888888889"/>
    <n v="0"/>
    <n v="0.8666666666666667"/>
    <n v="0.80769230769230771"/>
    <n v="0.61904761904761907"/>
    <n v="0.51100000000000001"/>
    <n v="0.43333333333333335"/>
    <n v="0.19800000000000001"/>
    <n v="20.38095238095238"/>
    <n v="0.159"/>
    <n v="0.2"/>
  </r>
  <r>
    <x v="2"/>
    <d v="2017-08-23T00:00:00"/>
    <x v="18"/>
    <x v="18"/>
    <x v="2"/>
    <x v="0"/>
    <n v="30"/>
    <n v="25557"/>
    <n v="6"/>
    <n v="29"/>
    <n v="22"/>
    <n v="17"/>
    <n v="2"/>
    <n v="2135"/>
    <n v="723"/>
    <n v="851.9"/>
    <n v="775"/>
    <n v="7.4999999999999997E-2"/>
    <n v="6.666666666666667"/>
    <n v="88.8888888888889"/>
    <n v="0"/>
    <n v="0.96666666666666667"/>
    <n v="0.75862068965517238"/>
    <n v="0.77272727272727271"/>
    <n v="0.51100000000000001"/>
    <n v="0.56666666666666665"/>
    <n v="0.19800000000000001"/>
    <n v="21.227272727272727"/>
    <n v="0.159"/>
    <n v="0.2"/>
  </r>
  <r>
    <x v="2"/>
    <d v="2017-08-23T00:00:00"/>
    <x v="19"/>
    <x v="19"/>
    <x v="2"/>
    <x v="0"/>
    <n v="32"/>
    <n v="25701"/>
    <n v="5"/>
    <n v="27"/>
    <n v="22"/>
    <n v="13"/>
    <n v="2"/>
    <n v="2065"/>
    <n v="717"/>
    <n v="803.15625"/>
    <n v="775"/>
    <n v="7.4999999999999997E-2"/>
    <n v="6.25"/>
    <n v="83.333333333333343"/>
    <n v="0"/>
    <n v="0.84375"/>
    <n v="0.81481481481481477"/>
    <n v="0.59090909090909094"/>
    <n v="0.51100000000000001"/>
    <n v="0.40625"/>
    <n v="0.19800000000000001"/>
    <n v="21.40909090909091"/>
    <n v="0.159"/>
    <n v="0.15625"/>
  </r>
  <r>
    <x v="2"/>
    <d v="2017-08-23T00:00:00"/>
    <x v="20"/>
    <x v="20"/>
    <x v="2"/>
    <x v="0"/>
    <n v="31"/>
    <n v="25616"/>
    <n v="7"/>
    <n v="29"/>
    <n v="23"/>
    <n v="17"/>
    <n v="2"/>
    <n v="1978"/>
    <n v="621"/>
    <n v="826.32258064516134"/>
    <n v="775"/>
    <n v="7.4999999999999997E-2"/>
    <n v="6.4516129032258061"/>
    <n v="86.021505376344081"/>
    <n v="0"/>
    <n v="0.93548387096774188"/>
    <n v="0.7931034482758621"/>
    <n v="0.73913043478260865"/>
    <n v="0.51100000000000001"/>
    <n v="0.54838709677419351"/>
    <n v="0.19800000000000001"/>
    <n v="22.260869565217391"/>
    <n v="0.159"/>
    <n v="0.22580645161290322"/>
  </r>
  <r>
    <x v="2"/>
    <d v="2017-08-23T00:00:00"/>
    <x v="21"/>
    <x v="21"/>
    <x v="2"/>
    <x v="0"/>
    <n v="32"/>
    <n v="24953"/>
    <n v="7"/>
    <n v="30"/>
    <n v="21"/>
    <n v="14"/>
    <n v="2"/>
    <n v="1999"/>
    <n v="626"/>
    <n v="779.78125"/>
    <n v="775"/>
    <n v="7.4999999999999997E-2"/>
    <n v="6.25"/>
    <n v="83.333333333333343"/>
    <n v="0"/>
    <n v="0.9375"/>
    <n v="0.7"/>
    <n v="0.66666666666666663"/>
    <n v="0.51100000000000001"/>
    <n v="0.4375"/>
    <n v="0.19800000000000001"/>
    <n v="20.333333333333332"/>
    <n v="0.159"/>
    <n v="0.21875"/>
  </r>
  <r>
    <x v="2"/>
    <d v="2017-08-23T00:00:00"/>
    <x v="22"/>
    <x v="22"/>
    <x v="2"/>
    <x v="0"/>
    <n v="32"/>
    <n v="24704"/>
    <n v="8"/>
    <n v="29"/>
    <n v="23"/>
    <n v="18"/>
    <n v="2"/>
    <n v="1969"/>
    <n v="727"/>
    <n v="772"/>
    <n v="775"/>
    <n v="7.4999999999999997E-2"/>
    <n v="6.25"/>
    <n v="83.333333333333343"/>
    <n v="0"/>
    <n v="0.90625"/>
    <n v="0.7931034482758621"/>
    <n v="0.78260869565217395"/>
    <n v="0.51100000000000001"/>
    <n v="0.5625"/>
    <n v="0.19800000000000001"/>
    <n v="22.217391304347824"/>
    <n v="0.159"/>
    <n v="0.25"/>
  </r>
  <r>
    <x v="2"/>
    <d v="2017-08-23T00:00:00"/>
    <x v="24"/>
    <x v="24"/>
    <x v="2"/>
    <x v="0"/>
    <n v="31"/>
    <n v="24073"/>
    <n v="6"/>
    <n v="29"/>
    <n v="19"/>
    <n v="14"/>
    <n v="2"/>
    <n v="1090"/>
    <n v="697"/>
    <n v="776.54838709677415"/>
    <n v="775"/>
    <n v="7.4999999999999997E-2"/>
    <n v="6.4516129032258061"/>
    <n v="86.021505376344081"/>
    <n v="0"/>
    <n v="0.93548387096774188"/>
    <n v="0.65517241379310343"/>
    <n v="0.73684210526315785"/>
    <n v="0.51100000000000001"/>
    <n v="0.45161290322580644"/>
    <n v="0.19800000000000001"/>
    <n v="18.263157894736842"/>
    <n v="0.159"/>
    <n v="0.19354838709677419"/>
  </r>
  <r>
    <x v="2"/>
    <d v="2017-08-23T00:00:00"/>
    <x v="8"/>
    <x v="8"/>
    <x v="1"/>
    <x v="0"/>
    <n v="29"/>
    <n v="25369"/>
    <n v="7"/>
    <n v="26"/>
    <n v="17"/>
    <n v="9"/>
    <n v="3"/>
    <n v="1764"/>
    <n v="663"/>
    <n v="874.79310344827582"/>
    <n v="775"/>
    <n v="7.4999999999999997E-2"/>
    <n v="10.344827586206897"/>
    <n v="137.93103448275863"/>
    <n v="250"/>
    <n v="0.89655172413793105"/>
    <n v="0.65384615384615385"/>
    <n v="0.52941176470588236"/>
    <n v="0.51100000000000001"/>
    <n v="0.31034482758620691"/>
    <n v="0.19800000000000001"/>
    <n v="16.470588235294116"/>
    <n v="0.159"/>
    <n v="0.2413793103448276"/>
  </r>
  <r>
    <x v="2"/>
    <d v="2017-08-23T00:00:00"/>
    <x v="9"/>
    <x v="9"/>
    <x v="1"/>
    <x v="0"/>
    <n v="28"/>
    <n v="24867"/>
    <n v="6"/>
    <n v="24"/>
    <n v="17"/>
    <n v="9"/>
    <n v="3"/>
    <n v="1918"/>
    <n v="660"/>
    <n v="888.10714285714289"/>
    <n v="775"/>
    <n v="7.4999999999999997E-2"/>
    <n v="10.714285714285714"/>
    <n v="142.85714285714286"/>
    <n v="250"/>
    <n v="0.8571428571428571"/>
    <n v="0.70833333333333337"/>
    <n v="0.52941176470588236"/>
    <n v="0.51100000000000001"/>
    <n v="0.32142857142857145"/>
    <n v="0.19800000000000001"/>
    <n v="16.470588235294116"/>
    <n v="0.159"/>
    <n v="0.21428571428571427"/>
  </r>
  <r>
    <x v="2"/>
    <d v="2017-08-23T00:00:00"/>
    <x v="10"/>
    <x v="10"/>
    <x v="1"/>
    <x v="0"/>
    <n v="28"/>
    <n v="25648"/>
    <n v="8"/>
    <n v="26"/>
    <n v="16"/>
    <n v="10"/>
    <n v="3"/>
    <n v="1913"/>
    <n v="666"/>
    <n v="916"/>
    <n v="775"/>
    <n v="7.4999999999999997E-2"/>
    <n v="10.714285714285714"/>
    <n v="142.85714285714286"/>
    <n v="250"/>
    <n v="0.9285714285714286"/>
    <n v="0.61538461538461542"/>
    <n v="0.625"/>
    <n v="0.51100000000000001"/>
    <n v="0.35714285714285715"/>
    <n v="0.19800000000000001"/>
    <n v="15.375"/>
    <n v="0.159"/>
    <n v="0.2857142857142857"/>
  </r>
  <r>
    <x v="2"/>
    <d v="2017-08-23T00:00:00"/>
    <x v="11"/>
    <x v="11"/>
    <x v="1"/>
    <x v="0"/>
    <n v="28"/>
    <n v="25509"/>
    <n v="6"/>
    <n v="24"/>
    <n v="18"/>
    <n v="13"/>
    <n v="3"/>
    <n v="1894"/>
    <n v="640"/>
    <n v="911.03571428571433"/>
    <n v="775"/>
    <n v="7.4999999999999997E-2"/>
    <n v="10.714285714285714"/>
    <n v="142.85714285714286"/>
    <n v="250"/>
    <n v="0.8571428571428571"/>
    <n v="0.75"/>
    <n v="0.72222222222222221"/>
    <n v="0.51100000000000001"/>
    <n v="0.4642857142857143"/>
    <n v="0.19800000000000001"/>
    <n v="17.277777777777779"/>
    <n v="0.159"/>
    <n v="0.21428571428571427"/>
  </r>
  <r>
    <x v="2"/>
    <d v="2017-08-23T00:00:00"/>
    <x v="12"/>
    <x v="12"/>
    <x v="1"/>
    <x v="0"/>
    <n v="31"/>
    <n v="25825"/>
    <n v="7"/>
    <n v="29"/>
    <n v="22"/>
    <n v="16"/>
    <n v="4"/>
    <n v="1992"/>
    <n v="665"/>
    <n v="833.06451612903231"/>
    <n v="775"/>
    <n v="7.4999999999999997E-2"/>
    <n v="12.903225806451612"/>
    <n v="172.04301075268816"/>
    <n v="250"/>
    <n v="0.93548387096774188"/>
    <n v="0.75862068965517238"/>
    <n v="0.72727272727272729"/>
    <n v="0.51100000000000001"/>
    <n v="0.5161290322580645"/>
    <n v="0.19800000000000001"/>
    <n v="21.272727272727273"/>
    <n v="0.159"/>
    <n v="0.22580645161290322"/>
  </r>
  <r>
    <x v="2"/>
    <d v="2017-08-23T00:00:00"/>
    <x v="13"/>
    <x v="13"/>
    <x v="1"/>
    <x v="0"/>
    <n v="30"/>
    <n v="24019"/>
    <n v="8"/>
    <n v="28"/>
    <n v="21"/>
    <n v="13"/>
    <n v="4"/>
    <n v="1939"/>
    <n v="666"/>
    <n v="800.63333333333333"/>
    <n v="775"/>
    <n v="7.4999999999999997E-2"/>
    <n v="13.333333333333334"/>
    <n v="177.7777777777778"/>
    <n v="250"/>
    <n v="0.93333333333333335"/>
    <n v="0.75"/>
    <n v="0.61904761904761907"/>
    <n v="0.51100000000000001"/>
    <n v="0.43333333333333335"/>
    <n v="0.19800000000000001"/>
    <n v="20.38095238095238"/>
    <n v="0.159"/>
    <n v="0.26666666666666666"/>
  </r>
  <r>
    <x v="2"/>
    <d v="2017-08-23T00:00:00"/>
    <x v="14"/>
    <x v="14"/>
    <x v="1"/>
    <x v="0"/>
    <n v="30"/>
    <n v="25276"/>
    <n v="6"/>
    <n v="28"/>
    <n v="21"/>
    <n v="12"/>
    <n v="4"/>
    <n v="2000"/>
    <n v="665"/>
    <n v="842.5333333333333"/>
    <n v="775"/>
    <n v="7.4999999999999997E-2"/>
    <n v="13.333333333333334"/>
    <n v="177.7777777777778"/>
    <n v="250"/>
    <n v="0.93333333333333335"/>
    <n v="0.75"/>
    <n v="0.5714285714285714"/>
    <n v="0.51100000000000001"/>
    <n v="0.4"/>
    <n v="0.19800000000000001"/>
    <n v="20.428571428571427"/>
    <n v="0.159"/>
    <n v="0.2"/>
  </r>
  <r>
    <x v="2"/>
    <d v="2017-08-23T00:00:00"/>
    <x v="15"/>
    <x v="15"/>
    <x v="1"/>
    <x v="0"/>
    <n v="31"/>
    <n v="24498"/>
    <n v="6"/>
    <n v="27"/>
    <n v="21"/>
    <n v="14"/>
    <n v="4"/>
    <n v="1858"/>
    <n v="697"/>
    <n v="790.25806451612902"/>
    <n v="775"/>
    <n v="7.4999999999999997E-2"/>
    <n v="12.903225806451612"/>
    <n v="172.04301075268816"/>
    <n v="250"/>
    <n v="0.87096774193548387"/>
    <n v="0.77777777777777779"/>
    <n v="0.66666666666666663"/>
    <n v="0.51100000000000001"/>
    <n v="0.45161290322580644"/>
    <n v="0.19800000000000001"/>
    <n v="20.333333333333332"/>
    <n v="0.159"/>
    <n v="0.19354838709677419"/>
  </r>
  <r>
    <x v="2"/>
    <d v="2017-08-24T00:00:00"/>
    <x v="1"/>
    <x v="1"/>
    <x v="0"/>
    <x v="0"/>
    <n v="39"/>
    <n v="24660"/>
    <n v="5"/>
    <n v="38"/>
    <n v="27"/>
    <n v="22"/>
    <n v="2"/>
    <n v="2347"/>
    <n v="803"/>
    <n v="632.30769230769226"/>
    <n v="775"/>
    <n v="7.4999999999999997E-2"/>
    <n v="5.1282051282051277"/>
    <n v="68.376068376068375"/>
    <n v="0"/>
    <n v="0.97435897435897434"/>
    <n v="0.71052631578947367"/>
    <n v="0.81481481481481477"/>
    <n v="0.51100000000000001"/>
    <n v="0.5641025641025641"/>
    <n v="0.19800000000000001"/>
    <n v="26.185185185185187"/>
    <n v="0.159"/>
    <n v="0.12820512820512819"/>
  </r>
  <r>
    <x v="2"/>
    <d v="2017-08-24T00:00:00"/>
    <x v="2"/>
    <x v="2"/>
    <x v="0"/>
    <x v="0"/>
    <n v="40"/>
    <n v="24256"/>
    <n v="5"/>
    <n v="36"/>
    <n v="31"/>
    <n v="22"/>
    <n v="2"/>
    <n v="2319"/>
    <n v="800"/>
    <n v="606.4"/>
    <n v="775"/>
    <n v="7.4999999999999997E-2"/>
    <n v="5"/>
    <n v="66.666666666666671"/>
    <n v="0"/>
    <n v="0.9"/>
    <n v="0.86111111111111116"/>
    <n v="0.70967741935483875"/>
    <n v="0.51100000000000001"/>
    <n v="0.55000000000000004"/>
    <n v="0.19800000000000001"/>
    <n v="30.29032258064516"/>
    <n v="0.159"/>
    <n v="0.125"/>
  </r>
  <r>
    <x v="2"/>
    <d v="2017-08-24T00:00:00"/>
    <x v="3"/>
    <x v="3"/>
    <x v="0"/>
    <x v="0"/>
    <n v="33"/>
    <n v="24024"/>
    <n v="4"/>
    <n v="33"/>
    <n v="27"/>
    <n v="21"/>
    <n v="1"/>
    <n v="2282"/>
    <n v="790"/>
    <n v="728"/>
    <n v="775"/>
    <n v="7.4999999999999997E-2"/>
    <n v="3.0303030303030303"/>
    <n v="40.404040404040408"/>
    <n v="0"/>
    <n v="1"/>
    <n v="0.81818181818181823"/>
    <n v="0.77777777777777779"/>
    <n v="0.51100000000000001"/>
    <n v="0.63636363636363635"/>
    <n v="0.19800000000000001"/>
    <n v="26.222222222222221"/>
    <n v="0.159"/>
    <n v="0.12121212121212122"/>
  </r>
  <r>
    <x v="2"/>
    <d v="2017-08-24T00:00:00"/>
    <x v="4"/>
    <x v="4"/>
    <x v="0"/>
    <x v="0"/>
    <n v="34"/>
    <n v="24021"/>
    <n v="4"/>
    <n v="32"/>
    <n v="27"/>
    <n v="22"/>
    <n v="1"/>
    <n v="2288"/>
    <n v="715"/>
    <n v="706.5"/>
    <n v="775"/>
    <n v="7.4999999999999997E-2"/>
    <n v="2.9411764705882351"/>
    <n v="39.2156862745098"/>
    <n v="0"/>
    <n v="0.94117647058823528"/>
    <n v="0.84375"/>
    <n v="0.81481481481481477"/>
    <n v="0.51100000000000001"/>
    <n v="0.6470588235294118"/>
    <n v="0.19800000000000001"/>
    <n v="26.185185185185187"/>
    <n v="0.159"/>
    <n v="0.11764705882352941"/>
  </r>
  <r>
    <x v="2"/>
    <d v="2017-08-24T00:00:00"/>
    <x v="5"/>
    <x v="5"/>
    <x v="0"/>
    <x v="0"/>
    <n v="38"/>
    <n v="24865"/>
    <n v="4"/>
    <n v="37"/>
    <n v="28"/>
    <n v="21"/>
    <n v="2"/>
    <n v="2312"/>
    <n v="796"/>
    <n v="654.34210526315792"/>
    <n v="775"/>
    <n v="7.4999999999999997E-2"/>
    <n v="5.2631578947368416"/>
    <n v="70.175438596491219"/>
    <n v="0"/>
    <n v="0.97368421052631582"/>
    <n v="0.7567567567567568"/>
    <n v="0.75"/>
    <n v="0.51100000000000001"/>
    <n v="0.55263157894736847"/>
    <n v="0.19800000000000001"/>
    <n v="27.25"/>
    <n v="0.159"/>
    <n v="0.10526315789473684"/>
  </r>
  <r>
    <x v="2"/>
    <d v="2017-08-24T00:00:00"/>
    <x v="6"/>
    <x v="6"/>
    <x v="0"/>
    <x v="0"/>
    <n v="37"/>
    <n v="24006"/>
    <n v="4"/>
    <n v="36"/>
    <n v="26"/>
    <n v="23"/>
    <n v="1"/>
    <n v="2402"/>
    <n v="793"/>
    <n v="648.81081081081084"/>
    <n v="775"/>
    <n v="7.4999999999999997E-2"/>
    <n v="2.7027027027027026"/>
    <n v="36.036036036036037"/>
    <n v="0"/>
    <n v="0.97297297297297303"/>
    <n v="0.72222222222222221"/>
    <n v="0.88461538461538458"/>
    <n v="0.51100000000000001"/>
    <n v="0.6216216216216216"/>
    <n v="0.19800000000000001"/>
    <n v="25.115384615384617"/>
    <n v="0.159"/>
    <n v="0.10810810810810811"/>
  </r>
  <r>
    <x v="2"/>
    <d v="2017-08-24T00:00:00"/>
    <x v="7"/>
    <x v="7"/>
    <x v="0"/>
    <x v="0"/>
    <n v="33"/>
    <n v="25675"/>
    <n v="3"/>
    <n v="30"/>
    <n v="26"/>
    <n v="19"/>
    <n v="1"/>
    <n v="2134"/>
    <n v="777"/>
    <n v="778.030303030303"/>
    <n v="775"/>
    <n v="7.4999999999999997E-2"/>
    <n v="3.0303030303030303"/>
    <n v="40.404040404040408"/>
    <n v="0"/>
    <n v="0.90909090909090906"/>
    <n v="0.8666666666666667"/>
    <n v="0.73076923076923073"/>
    <n v="0.51100000000000001"/>
    <n v="0.5757575757575758"/>
    <n v="0.19800000000000001"/>
    <n v="25.26923076923077"/>
    <n v="0.159"/>
    <n v="9.0909090909090912E-2"/>
  </r>
  <r>
    <x v="2"/>
    <d v="2017-08-24T00:00:00"/>
    <x v="8"/>
    <x v="8"/>
    <x v="1"/>
    <x v="0"/>
    <n v="28"/>
    <n v="25798"/>
    <n v="7"/>
    <n v="25"/>
    <n v="16"/>
    <n v="9"/>
    <n v="3"/>
    <n v="1764"/>
    <n v="663"/>
    <n v="921.35714285714289"/>
    <n v="775"/>
    <n v="7.4999999999999997E-2"/>
    <n v="10.714285714285714"/>
    <n v="142.85714285714286"/>
    <n v="250"/>
    <n v="0.8928571428571429"/>
    <n v="0.64"/>
    <n v="0.5625"/>
    <n v="0.51100000000000001"/>
    <n v="0.32142857142857145"/>
    <n v="0.19800000000000001"/>
    <n v="15.4375"/>
    <n v="0.159"/>
    <n v="0.25"/>
  </r>
  <r>
    <x v="2"/>
    <d v="2017-08-24T00:00:00"/>
    <x v="9"/>
    <x v="9"/>
    <x v="1"/>
    <x v="0"/>
    <n v="29"/>
    <n v="24029"/>
    <n v="6"/>
    <n v="27"/>
    <n v="17"/>
    <n v="12"/>
    <n v="3"/>
    <n v="1918"/>
    <n v="660"/>
    <n v="828.58620689655174"/>
    <n v="775"/>
    <n v="7.4999999999999997E-2"/>
    <n v="10.344827586206897"/>
    <n v="137.93103448275863"/>
    <n v="250"/>
    <n v="0.93103448275862066"/>
    <n v="0.62962962962962965"/>
    <n v="0.70588235294117652"/>
    <n v="0.51100000000000001"/>
    <n v="0.41379310344827586"/>
    <n v="0.19800000000000001"/>
    <n v="16.294117647058822"/>
    <n v="0.159"/>
    <n v="0.20689655172413793"/>
  </r>
  <r>
    <x v="2"/>
    <d v="2017-08-24T00:00:00"/>
    <x v="10"/>
    <x v="10"/>
    <x v="1"/>
    <x v="0"/>
    <n v="30"/>
    <n v="24582"/>
    <n v="6"/>
    <n v="26"/>
    <n v="17"/>
    <n v="9"/>
    <n v="4"/>
    <n v="1913"/>
    <n v="666"/>
    <n v="819.4"/>
    <n v="775"/>
    <n v="7.4999999999999997E-2"/>
    <n v="13.333333333333334"/>
    <n v="177.7777777777778"/>
    <n v="250"/>
    <n v="0.8666666666666667"/>
    <n v="0.65384615384615385"/>
    <n v="0.52941176470588236"/>
    <n v="0.51100000000000001"/>
    <n v="0.3"/>
    <n v="0.19800000000000001"/>
    <n v="16.470588235294116"/>
    <n v="0.159"/>
    <n v="0.2"/>
  </r>
  <r>
    <x v="2"/>
    <d v="2017-08-24T00:00:00"/>
    <x v="11"/>
    <x v="11"/>
    <x v="1"/>
    <x v="0"/>
    <n v="33"/>
    <n v="25162"/>
    <n v="7"/>
    <n v="30"/>
    <n v="22"/>
    <n v="14"/>
    <n v="4"/>
    <n v="1894"/>
    <n v="640"/>
    <n v="762.4848484848485"/>
    <n v="775"/>
    <n v="7.4999999999999997E-2"/>
    <n v="12.121212121212121"/>
    <n v="161.61616161616163"/>
    <n v="250"/>
    <n v="0.90909090909090906"/>
    <n v="0.73333333333333328"/>
    <n v="0.63636363636363635"/>
    <n v="0.51100000000000001"/>
    <n v="0.42424242424242425"/>
    <n v="0.19800000000000001"/>
    <n v="21.363636363636363"/>
    <n v="0.159"/>
    <n v="0.21212121212121213"/>
  </r>
  <r>
    <x v="2"/>
    <d v="2017-08-24T00:00:00"/>
    <x v="12"/>
    <x v="12"/>
    <x v="1"/>
    <x v="0"/>
    <n v="28"/>
    <n v="25100"/>
    <n v="7"/>
    <n v="26"/>
    <n v="17"/>
    <n v="12"/>
    <n v="3"/>
    <n v="1992"/>
    <n v="665"/>
    <n v="896.42857142857144"/>
    <n v="775"/>
    <n v="7.4999999999999997E-2"/>
    <n v="10.714285714285714"/>
    <n v="142.85714285714286"/>
    <n v="250"/>
    <n v="0.9285714285714286"/>
    <n v="0.65384615384615385"/>
    <n v="0.70588235294117652"/>
    <n v="0.51100000000000001"/>
    <n v="0.42857142857142855"/>
    <n v="0.19800000000000001"/>
    <n v="16.294117647058822"/>
    <n v="0.159"/>
    <n v="0.25"/>
  </r>
  <r>
    <x v="2"/>
    <d v="2017-08-24T00:00:00"/>
    <x v="13"/>
    <x v="13"/>
    <x v="1"/>
    <x v="0"/>
    <n v="30"/>
    <n v="25771"/>
    <n v="8"/>
    <n v="27"/>
    <n v="20"/>
    <n v="10"/>
    <n v="4"/>
    <n v="1939"/>
    <n v="666"/>
    <n v="859.0333333333333"/>
    <n v="775"/>
    <n v="7.4999999999999997E-2"/>
    <n v="13.333333333333334"/>
    <n v="177.7777777777778"/>
    <n v="250"/>
    <n v="0.9"/>
    <n v="0.7407407407407407"/>
    <n v="0.5"/>
    <n v="0.51100000000000001"/>
    <n v="0.33333333333333331"/>
    <n v="0.19800000000000001"/>
    <n v="19.5"/>
    <n v="0.159"/>
    <n v="0.26666666666666666"/>
  </r>
  <r>
    <x v="2"/>
    <d v="2017-08-24T00:00:00"/>
    <x v="14"/>
    <x v="14"/>
    <x v="1"/>
    <x v="0"/>
    <n v="33"/>
    <n v="24639"/>
    <n v="9"/>
    <n v="28"/>
    <n v="21"/>
    <n v="13"/>
    <n v="4"/>
    <n v="2000"/>
    <n v="665"/>
    <n v="746.63636363636363"/>
    <n v="775"/>
    <n v="7.4999999999999997E-2"/>
    <n v="12.121212121212121"/>
    <n v="161.61616161616163"/>
    <n v="250"/>
    <n v="0.84848484848484851"/>
    <n v="0.75"/>
    <n v="0.61904761904761907"/>
    <n v="0.51100000000000001"/>
    <n v="0.39393939393939392"/>
    <n v="0.19800000000000001"/>
    <n v="20.38095238095238"/>
    <n v="0.159"/>
    <n v="0.27272727272727271"/>
  </r>
  <r>
    <x v="2"/>
    <d v="2017-08-24T00:00:00"/>
    <x v="15"/>
    <x v="15"/>
    <x v="1"/>
    <x v="0"/>
    <n v="29"/>
    <n v="24923"/>
    <n v="9"/>
    <n v="26"/>
    <n v="19"/>
    <n v="13"/>
    <n v="3"/>
    <n v="1858"/>
    <n v="697"/>
    <n v="859.41379310344826"/>
    <n v="775"/>
    <n v="7.4999999999999997E-2"/>
    <n v="10.344827586206897"/>
    <n v="137.93103448275863"/>
    <n v="250"/>
    <n v="0.89655172413793105"/>
    <n v="0.73076923076923073"/>
    <n v="0.68421052631578949"/>
    <n v="0.51100000000000001"/>
    <n v="0.44827586206896552"/>
    <n v="0.19800000000000001"/>
    <n v="18.315789473684209"/>
    <n v="0.159"/>
    <n v="0.31034482758620691"/>
  </r>
  <r>
    <x v="2"/>
    <d v="2017-08-25T00:00:00"/>
    <x v="1"/>
    <x v="1"/>
    <x v="0"/>
    <x v="0"/>
    <n v="37"/>
    <n v="25917"/>
    <n v="7"/>
    <n v="36"/>
    <n v="27"/>
    <n v="24"/>
    <n v="2"/>
    <n v="2347"/>
    <n v="803"/>
    <n v="700.45945945945948"/>
    <n v="775"/>
    <n v="7.4999999999999997E-2"/>
    <n v="5.4054054054054053"/>
    <n v="72.072072072072075"/>
    <n v="0"/>
    <n v="0.97297297297297303"/>
    <n v="0.75"/>
    <n v="0.88888888888888884"/>
    <n v="0.51100000000000001"/>
    <n v="0.64864864864864868"/>
    <n v="0.19800000000000001"/>
    <n v="26.111111111111111"/>
    <n v="0.159"/>
    <n v="0.1891891891891892"/>
  </r>
  <r>
    <x v="2"/>
    <d v="2017-08-25T00:00:00"/>
    <x v="2"/>
    <x v="2"/>
    <x v="0"/>
    <x v="0"/>
    <n v="40"/>
    <n v="25811"/>
    <n v="8"/>
    <n v="38"/>
    <n v="34"/>
    <n v="24"/>
    <n v="2"/>
    <n v="2319"/>
    <n v="800"/>
    <n v="645.27499999999998"/>
    <n v="775"/>
    <n v="7.4999999999999997E-2"/>
    <n v="5"/>
    <n v="66.666666666666671"/>
    <n v="0"/>
    <n v="0.95"/>
    <n v="0.89473684210526316"/>
    <n v="0.70588235294117652"/>
    <n v="0.51100000000000001"/>
    <n v="0.6"/>
    <n v="0.19800000000000001"/>
    <n v="33.294117647058826"/>
    <n v="0.159"/>
    <n v="0.2"/>
  </r>
  <r>
    <x v="2"/>
    <d v="2017-08-25T00:00:00"/>
    <x v="3"/>
    <x v="3"/>
    <x v="0"/>
    <x v="0"/>
    <n v="32"/>
    <n v="24241"/>
    <n v="4"/>
    <n v="31"/>
    <n v="25"/>
    <n v="19"/>
    <n v="1"/>
    <n v="2282"/>
    <n v="790"/>
    <n v="757.53125"/>
    <n v="775"/>
    <n v="7.4999999999999997E-2"/>
    <n v="3.125"/>
    <n v="41.666666666666671"/>
    <n v="0"/>
    <n v="0.96875"/>
    <n v="0.80645161290322576"/>
    <n v="0.76"/>
    <n v="0.51100000000000001"/>
    <n v="0.59375"/>
    <n v="0.19800000000000001"/>
    <n v="24.24"/>
    <n v="0.159"/>
    <n v="0.125"/>
  </r>
  <r>
    <x v="2"/>
    <d v="2017-08-25T00:00:00"/>
    <x v="4"/>
    <x v="4"/>
    <x v="0"/>
    <x v="0"/>
    <n v="37"/>
    <n v="25476"/>
    <n v="5"/>
    <n v="36"/>
    <n v="26"/>
    <n v="18"/>
    <n v="1"/>
    <n v="2288"/>
    <n v="715"/>
    <n v="688.54054054054052"/>
    <n v="775"/>
    <n v="7.4999999999999997E-2"/>
    <n v="2.7027027027027026"/>
    <n v="36.036036036036037"/>
    <n v="0"/>
    <n v="0.97297297297297303"/>
    <n v="0.72222222222222221"/>
    <n v="0.69230769230769229"/>
    <n v="0.51100000000000001"/>
    <n v="0.48648648648648651"/>
    <n v="0.19800000000000001"/>
    <n v="25.307692307692307"/>
    <n v="0.159"/>
    <n v="0.13513513513513514"/>
  </r>
  <r>
    <x v="2"/>
    <d v="2017-08-25T00:00:00"/>
    <x v="5"/>
    <x v="5"/>
    <x v="0"/>
    <x v="0"/>
    <n v="38"/>
    <n v="25448"/>
    <n v="6"/>
    <n v="36"/>
    <n v="28"/>
    <n v="23"/>
    <n v="1"/>
    <n v="2312"/>
    <n v="796"/>
    <n v="669.68421052631584"/>
    <n v="775"/>
    <n v="7.4999999999999997E-2"/>
    <n v="2.6315789473684208"/>
    <n v="35.087719298245609"/>
    <n v="0"/>
    <n v="0.94736842105263153"/>
    <n v="0.77777777777777779"/>
    <n v="0.8214285714285714"/>
    <n v="0.51100000000000001"/>
    <n v="0.60526315789473684"/>
    <n v="0.19800000000000001"/>
    <n v="27.178571428571427"/>
    <n v="0.159"/>
    <n v="0.15789473684210525"/>
  </r>
  <r>
    <x v="2"/>
    <d v="2017-08-25T00:00:00"/>
    <x v="6"/>
    <x v="6"/>
    <x v="0"/>
    <x v="0"/>
    <n v="34"/>
    <n v="24476"/>
    <n v="6"/>
    <n v="34"/>
    <n v="27"/>
    <n v="23"/>
    <n v="2"/>
    <n v="2402"/>
    <n v="793"/>
    <n v="719.88235294117646"/>
    <n v="775"/>
    <n v="7.4999999999999997E-2"/>
    <n v="5.8823529411764701"/>
    <n v="78.431372549019599"/>
    <n v="0"/>
    <n v="1"/>
    <n v="0.79411764705882348"/>
    <n v="0.85185185185185186"/>
    <n v="0.51100000000000001"/>
    <n v="0.67647058823529416"/>
    <n v="0.19800000000000001"/>
    <n v="26.148148148148149"/>
    <n v="0.159"/>
    <n v="0.17647058823529413"/>
  </r>
  <r>
    <x v="2"/>
    <d v="2017-08-25T00:00:00"/>
    <x v="7"/>
    <x v="7"/>
    <x v="0"/>
    <x v="0"/>
    <n v="39"/>
    <n v="24549"/>
    <n v="6"/>
    <n v="39"/>
    <n v="32"/>
    <n v="25"/>
    <n v="2"/>
    <n v="2134"/>
    <n v="777"/>
    <n v="629.46153846153845"/>
    <n v="775"/>
    <n v="7.4999999999999997E-2"/>
    <n v="5.1282051282051277"/>
    <n v="68.376068376068375"/>
    <n v="0"/>
    <n v="1"/>
    <n v="0.82051282051282048"/>
    <n v="0.78125"/>
    <n v="0.51100000000000001"/>
    <n v="0.64102564102564108"/>
    <n v="0.19800000000000001"/>
    <n v="31.21875"/>
    <n v="0.159"/>
    <n v="0.15384615384615385"/>
  </r>
  <r>
    <x v="2"/>
    <d v="2017-08-25T00:00:00"/>
    <x v="16"/>
    <x v="16"/>
    <x v="2"/>
    <x v="0"/>
    <n v="32"/>
    <n v="24159"/>
    <n v="6"/>
    <n v="31"/>
    <n v="24"/>
    <n v="14"/>
    <n v="2"/>
    <n v="2093"/>
    <n v="730"/>
    <n v="754.96875"/>
    <n v="775"/>
    <n v="7.4999999999999997E-2"/>
    <n v="6.25"/>
    <n v="83.333333333333343"/>
    <n v="0"/>
    <n v="0.96875"/>
    <n v="0.77419354838709675"/>
    <n v="0.58333333333333337"/>
    <n v="0.51100000000000001"/>
    <n v="0.4375"/>
    <n v="0.19800000000000001"/>
    <n v="23.416666666666668"/>
    <n v="0.159"/>
    <n v="0.1875"/>
  </r>
  <r>
    <x v="2"/>
    <d v="2017-08-25T00:00:00"/>
    <x v="17"/>
    <x v="17"/>
    <x v="2"/>
    <x v="0"/>
    <n v="34"/>
    <n v="24973"/>
    <n v="9"/>
    <n v="34"/>
    <n v="29"/>
    <n v="19"/>
    <n v="2"/>
    <n v="2135"/>
    <n v="730"/>
    <n v="734.5"/>
    <n v="775"/>
    <n v="7.4999999999999997E-2"/>
    <n v="5.8823529411764701"/>
    <n v="78.431372549019599"/>
    <n v="0"/>
    <n v="1"/>
    <n v="0.8529411764705882"/>
    <n v="0.65517241379310343"/>
    <n v="0.51100000000000001"/>
    <n v="0.55882352941176472"/>
    <n v="0.19800000000000001"/>
    <n v="28.344827586206897"/>
    <n v="0.159"/>
    <n v="0.26470588235294118"/>
  </r>
  <r>
    <x v="2"/>
    <d v="2017-08-25T00:00:00"/>
    <x v="18"/>
    <x v="18"/>
    <x v="2"/>
    <x v="0"/>
    <n v="33"/>
    <n v="24240"/>
    <n v="6"/>
    <n v="31"/>
    <n v="22"/>
    <n v="17"/>
    <n v="2"/>
    <n v="2135"/>
    <n v="723"/>
    <n v="734.5454545454545"/>
    <n v="775"/>
    <n v="7.4999999999999997E-2"/>
    <n v="6.0606060606060606"/>
    <n v="80.808080808080817"/>
    <n v="0"/>
    <n v="0.93939393939393945"/>
    <n v="0.70967741935483875"/>
    <n v="0.77272727272727271"/>
    <n v="0.51100000000000001"/>
    <n v="0.51515151515151514"/>
    <n v="0.19800000000000001"/>
    <n v="21.227272727272727"/>
    <n v="0.159"/>
    <n v="0.18181818181818182"/>
  </r>
  <r>
    <x v="2"/>
    <d v="2017-08-25T00:00:00"/>
    <x v="19"/>
    <x v="19"/>
    <x v="2"/>
    <x v="0"/>
    <n v="31"/>
    <n v="25784"/>
    <n v="7"/>
    <n v="30"/>
    <n v="26"/>
    <n v="20"/>
    <n v="2"/>
    <n v="2065"/>
    <n v="717"/>
    <n v="831.74193548387098"/>
    <n v="775"/>
    <n v="7.4999999999999997E-2"/>
    <n v="6.4516129032258061"/>
    <n v="86.021505376344081"/>
    <n v="0"/>
    <n v="0.967741935483871"/>
    <n v="0.8666666666666667"/>
    <n v="0.76923076923076927"/>
    <n v="0.51100000000000001"/>
    <n v="0.64516129032258063"/>
    <n v="0.19800000000000001"/>
    <n v="25.23076923076923"/>
    <n v="0.159"/>
    <n v="0.22580645161290322"/>
  </r>
  <r>
    <x v="2"/>
    <d v="2017-08-25T00:00:00"/>
    <x v="20"/>
    <x v="20"/>
    <x v="2"/>
    <x v="0"/>
    <n v="30"/>
    <n v="24139"/>
    <n v="7"/>
    <n v="29"/>
    <n v="23"/>
    <n v="15"/>
    <n v="2"/>
    <n v="1978"/>
    <n v="621"/>
    <n v="804.63333333333333"/>
    <n v="775"/>
    <n v="7.4999999999999997E-2"/>
    <n v="6.666666666666667"/>
    <n v="88.8888888888889"/>
    <n v="0"/>
    <n v="0.96666666666666667"/>
    <n v="0.7931034482758621"/>
    <n v="0.65217391304347827"/>
    <n v="0.51100000000000001"/>
    <n v="0.5"/>
    <n v="0.19800000000000001"/>
    <n v="22.347826086956523"/>
    <n v="0.159"/>
    <n v="0.23333333333333334"/>
  </r>
  <r>
    <x v="2"/>
    <d v="2017-08-25T00:00:00"/>
    <x v="21"/>
    <x v="21"/>
    <x v="2"/>
    <x v="0"/>
    <n v="32"/>
    <n v="24940"/>
    <n v="5"/>
    <n v="29"/>
    <n v="23"/>
    <n v="18"/>
    <n v="2"/>
    <n v="1999"/>
    <n v="626"/>
    <n v="779.375"/>
    <n v="775"/>
    <n v="7.4999999999999997E-2"/>
    <n v="6.25"/>
    <n v="83.333333333333343"/>
    <n v="0"/>
    <n v="0.90625"/>
    <n v="0.7931034482758621"/>
    <n v="0.78260869565217395"/>
    <n v="0.51100000000000001"/>
    <n v="0.5625"/>
    <n v="0.19800000000000001"/>
    <n v="22.217391304347824"/>
    <n v="0.159"/>
    <n v="0.15625"/>
  </r>
  <r>
    <x v="2"/>
    <d v="2017-08-25T00:00:00"/>
    <x v="22"/>
    <x v="22"/>
    <x v="2"/>
    <x v="0"/>
    <n v="31"/>
    <n v="25536"/>
    <n v="7"/>
    <n v="29"/>
    <n v="23"/>
    <n v="15"/>
    <n v="2"/>
    <n v="1969"/>
    <n v="727"/>
    <n v="823.74193548387098"/>
    <n v="775"/>
    <n v="7.4999999999999997E-2"/>
    <n v="6.4516129032258061"/>
    <n v="86.021505376344081"/>
    <n v="0"/>
    <n v="0.93548387096774188"/>
    <n v="0.7931034482758621"/>
    <n v="0.65217391304347827"/>
    <n v="0.51100000000000001"/>
    <n v="0.4838709677419355"/>
    <n v="0.19800000000000001"/>
    <n v="22.347826086956523"/>
    <n v="0.159"/>
    <n v="0.22580645161290322"/>
  </r>
  <r>
    <x v="2"/>
    <d v="2017-08-25T00:00:00"/>
    <x v="24"/>
    <x v="24"/>
    <x v="2"/>
    <x v="0"/>
    <n v="31"/>
    <n v="25035"/>
    <n v="7"/>
    <n v="30"/>
    <n v="25"/>
    <n v="17"/>
    <n v="2"/>
    <n v="1090"/>
    <n v="697"/>
    <n v="807.58064516129036"/>
    <n v="775"/>
    <n v="7.4999999999999997E-2"/>
    <n v="6.4516129032258061"/>
    <n v="86.021505376344081"/>
    <n v="0"/>
    <n v="0.967741935483871"/>
    <n v="0.83333333333333337"/>
    <n v="0.68"/>
    <n v="0.51100000000000001"/>
    <n v="0.54838709677419351"/>
    <n v="0.19800000000000001"/>
    <n v="24.32"/>
    <n v="0.159"/>
    <n v="0.22580645161290322"/>
  </r>
  <r>
    <x v="2"/>
    <d v="2017-08-26T00:00:00"/>
    <x v="16"/>
    <x v="16"/>
    <x v="2"/>
    <x v="0"/>
    <n v="30"/>
    <n v="25790"/>
    <n v="7"/>
    <n v="27"/>
    <n v="23"/>
    <n v="15"/>
    <n v="2"/>
    <n v="2093"/>
    <n v="730"/>
    <n v="859.66666666666663"/>
    <n v="775"/>
    <n v="7.4999999999999997E-2"/>
    <n v="6.666666666666667"/>
    <n v="88.8888888888889"/>
    <n v="0"/>
    <n v="0.9"/>
    <n v="0.85185185185185186"/>
    <n v="0.65217391304347827"/>
    <n v="0.51100000000000001"/>
    <n v="0.5"/>
    <n v="0.19800000000000001"/>
    <n v="22.347826086956523"/>
    <n v="0.159"/>
    <n v="0.23333333333333334"/>
  </r>
  <r>
    <x v="2"/>
    <d v="2017-08-26T00:00:00"/>
    <x v="17"/>
    <x v="17"/>
    <x v="2"/>
    <x v="0"/>
    <n v="36"/>
    <n v="25746"/>
    <n v="8"/>
    <n v="32"/>
    <n v="21"/>
    <n v="15"/>
    <n v="2"/>
    <n v="2135"/>
    <n v="730"/>
    <n v="715.16666666666663"/>
    <n v="775"/>
    <n v="7.4999999999999997E-2"/>
    <n v="5.5555555555555554"/>
    <n v="74.074074074074076"/>
    <n v="0"/>
    <n v="0.88888888888888884"/>
    <n v="0.65625"/>
    <n v="0.7142857142857143"/>
    <n v="0.51100000000000001"/>
    <n v="0.41666666666666669"/>
    <n v="0.19800000000000001"/>
    <n v="20.285714285714285"/>
    <n v="0.159"/>
    <n v="0.22222222222222221"/>
  </r>
  <r>
    <x v="2"/>
    <d v="2017-08-26T00:00:00"/>
    <x v="18"/>
    <x v="18"/>
    <x v="2"/>
    <x v="0"/>
    <n v="35"/>
    <n v="24517"/>
    <n v="6"/>
    <n v="31"/>
    <n v="25"/>
    <n v="19"/>
    <n v="2"/>
    <n v="2135"/>
    <n v="723"/>
    <n v="700.48571428571427"/>
    <n v="775"/>
    <n v="7.4999999999999997E-2"/>
    <n v="5.7142857142857144"/>
    <n v="76.19047619047619"/>
    <n v="0"/>
    <n v="0.88571428571428568"/>
    <n v="0.80645161290322576"/>
    <n v="0.76"/>
    <n v="0.51100000000000001"/>
    <n v="0.54285714285714282"/>
    <n v="0.19800000000000001"/>
    <n v="24.24"/>
    <n v="0.159"/>
    <n v="0.17142857142857143"/>
  </r>
  <r>
    <x v="2"/>
    <d v="2017-08-26T00:00:00"/>
    <x v="19"/>
    <x v="19"/>
    <x v="2"/>
    <x v="0"/>
    <n v="32"/>
    <n v="25847"/>
    <n v="7"/>
    <n v="29"/>
    <n v="22"/>
    <n v="18"/>
    <n v="2"/>
    <n v="2065"/>
    <n v="717"/>
    <n v="807.71875"/>
    <n v="775"/>
    <n v="7.4999999999999997E-2"/>
    <n v="6.25"/>
    <n v="83.333333333333343"/>
    <n v="0"/>
    <n v="0.90625"/>
    <n v="0.75862068965517238"/>
    <n v="0.81818181818181823"/>
    <n v="0.51100000000000001"/>
    <n v="0.5625"/>
    <n v="0.19800000000000001"/>
    <n v="21.181818181818183"/>
    <n v="0.159"/>
    <n v="0.21875"/>
  </r>
  <r>
    <x v="2"/>
    <d v="2017-08-26T00:00:00"/>
    <x v="20"/>
    <x v="20"/>
    <x v="2"/>
    <x v="0"/>
    <n v="36"/>
    <n v="25050"/>
    <n v="8"/>
    <n v="36"/>
    <n v="24"/>
    <n v="15"/>
    <n v="3"/>
    <n v="1978"/>
    <n v="621"/>
    <n v="695.83333333333337"/>
    <n v="775"/>
    <n v="7.4999999999999997E-2"/>
    <n v="8.3333333333333321"/>
    <n v="111.1111111111111"/>
    <n v="150"/>
    <n v="1"/>
    <n v="0.66666666666666663"/>
    <n v="0.625"/>
    <n v="0.51100000000000001"/>
    <n v="0.41666666666666669"/>
    <n v="0.19800000000000001"/>
    <n v="23.375"/>
    <n v="0.159"/>
    <n v="0.22222222222222221"/>
  </r>
  <r>
    <x v="2"/>
    <d v="2017-08-26T00:00:00"/>
    <x v="21"/>
    <x v="21"/>
    <x v="2"/>
    <x v="0"/>
    <n v="33"/>
    <n v="25718"/>
    <n v="8"/>
    <n v="33"/>
    <n v="28"/>
    <n v="20"/>
    <n v="2"/>
    <n v="1999"/>
    <n v="626"/>
    <n v="779.33333333333337"/>
    <n v="775"/>
    <n v="7.4999999999999997E-2"/>
    <n v="6.0606060606060606"/>
    <n v="80.808080808080817"/>
    <n v="0"/>
    <n v="1"/>
    <n v="0.84848484848484851"/>
    <n v="0.7142857142857143"/>
    <n v="0.51100000000000001"/>
    <n v="0.60606060606060608"/>
    <n v="0.19800000000000001"/>
    <n v="27.285714285714285"/>
    <n v="0.159"/>
    <n v="0.24242424242424243"/>
  </r>
  <r>
    <x v="2"/>
    <d v="2017-08-26T00:00:00"/>
    <x v="22"/>
    <x v="22"/>
    <x v="2"/>
    <x v="0"/>
    <n v="30"/>
    <n v="24038"/>
    <n v="5"/>
    <n v="29"/>
    <n v="24"/>
    <n v="16"/>
    <n v="2"/>
    <n v="1969"/>
    <n v="727"/>
    <n v="801.26666666666665"/>
    <n v="775"/>
    <n v="7.4999999999999997E-2"/>
    <n v="6.666666666666667"/>
    <n v="88.8888888888889"/>
    <n v="0"/>
    <n v="0.96666666666666667"/>
    <n v="0.82758620689655171"/>
    <n v="0.66666666666666663"/>
    <n v="0.51100000000000001"/>
    <n v="0.53333333333333333"/>
    <n v="0.19800000000000001"/>
    <n v="23.333333333333332"/>
    <n v="0.159"/>
    <n v="0.16666666666666666"/>
  </r>
  <r>
    <x v="2"/>
    <d v="2017-08-26T00:00:00"/>
    <x v="8"/>
    <x v="8"/>
    <x v="1"/>
    <x v="0"/>
    <n v="28"/>
    <n v="25839"/>
    <n v="6"/>
    <n v="24"/>
    <n v="19"/>
    <n v="12"/>
    <n v="4"/>
    <n v="1764"/>
    <n v="663"/>
    <n v="922.82142857142856"/>
    <n v="775"/>
    <n v="7.4999999999999997E-2"/>
    <n v="14.285714285714285"/>
    <n v="190.47619047619048"/>
    <n v="250"/>
    <n v="0.8571428571428571"/>
    <n v="0.79166666666666663"/>
    <n v="0.63157894736842102"/>
    <n v="0.51100000000000001"/>
    <n v="0.42857142857142855"/>
    <n v="0.19800000000000001"/>
    <n v="18.368421052631579"/>
    <n v="0.159"/>
    <n v="0.21428571428571427"/>
  </r>
  <r>
    <x v="2"/>
    <d v="2017-08-26T00:00:00"/>
    <x v="9"/>
    <x v="9"/>
    <x v="1"/>
    <x v="0"/>
    <n v="32"/>
    <n v="25500"/>
    <n v="9"/>
    <n v="27"/>
    <n v="19"/>
    <n v="10"/>
    <n v="4"/>
    <n v="1918"/>
    <n v="660"/>
    <n v="796.875"/>
    <n v="775"/>
    <n v="7.4999999999999997E-2"/>
    <n v="12.5"/>
    <n v="166.66666666666669"/>
    <n v="250"/>
    <n v="0.84375"/>
    <n v="0.70370370370370372"/>
    <n v="0.52631578947368418"/>
    <n v="0.51100000000000001"/>
    <n v="0.3125"/>
    <n v="0.19800000000000001"/>
    <n v="18.473684210526315"/>
    <n v="0.159"/>
    <n v="0.28125"/>
  </r>
  <r>
    <x v="2"/>
    <d v="2017-08-26T00:00:00"/>
    <x v="10"/>
    <x v="10"/>
    <x v="1"/>
    <x v="0"/>
    <n v="32"/>
    <n v="25921"/>
    <n v="7"/>
    <n v="29"/>
    <n v="19"/>
    <n v="10"/>
    <n v="4"/>
    <n v="1913"/>
    <n v="666"/>
    <n v="810.03125"/>
    <n v="775"/>
    <n v="7.4999999999999997E-2"/>
    <n v="12.5"/>
    <n v="166.66666666666669"/>
    <n v="250"/>
    <n v="0.90625"/>
    <n v="0.65517241379310343"/>
    <n v="0.52631578947368418"/>
    <n v="0.51100000000000001"/>
    <n v="0.3125"/>
    <n v="0.19800000000000001"/>
    <n v="18.473684210526315"/>
    <n v="0.159"/>
    <n v="0.21875"/>
  </r>
  <r>
    <x v="2"/>
    <d v="2017-08-26T00:00:00"/>
    <x v="11"/>
    <x v="11"/>
    <x v="1"/>
    <x v="0"/>
    <n v="28"/>
    <n v="25919"/>
    <n v="6"/>
    <n v="26"/>
    <n v="19"/>
    <n v="10"/>
    <n v="3"/>
    <n v="1894"/>
    <n v="640"/>
    <n v="925.67857142857144"/>
    <n v="775"/>
    <n v="7.4999999999999997E-2"/>
    <n v="10.714285714285714"/>
    <n v="142.85714285714286"/>
    <n v="250"/>
    <n v="0.9285714285714286"/>
    <n v="0.73076923076923073"/>
    <n v="0.52631578947368418"/>
    <n v="0.51100000000000001"/>
    <n v="0.35714285714285715"/>
    <n v="0.19800000000000001"/>
    <n v="18.473684210526315"/>
    <n v="0.159"/>
    <n v="0.21428571428571427"/>
  </r>
  <r>
    <x v="2"/>
    <d v="2017-08-26T00:00:00"/>
    <x v="12"/>
    <x v="12"/>
    <x v="1"/>
    <x v="0"/>
    <n v="33"/>
    <n v="24498"/>
    <n v="9"/>
    <n v="28"/>
    <n v="19"/>
    <n v="10"/>
    <n v="3"/>
    <n v="1992"/>
    <n v="665"/>
    <n v="742.36363636363637"/>
    <n v="775"/>
    <n v="7.4999999999999997E-2"/>
    <n v="9.0909090909090917"/>
    <n v="121.21212121212123"/>
    <n v="250"/>
    <n v="0.84848484848484851"/>
    <n v="0.6785714285714286"/>
    <n v="0.52631578947368418"/>
    <n v="0.51100000000000001"/>
    <n v="0.30303030303030304"/>
    <n v="0.19800000000000001"/>
    <n v="18.473684210526315"/>
    <n v="0.159"/>
    <n v="0.27272727272727271"/>
  </r>
  <r>
    <x v="2"/>
    <d v="2017-08-26T00:00:00"/>
    <x v="13"/>
    <x v="13"/>
    <x v="1"/>
    <x v="0"/>
    <n v="29"/>
    <n v="24542"/>
    <n v="7"/>
    <n v="27"/>
    <n v="21"/>
    <n v="13"/>
    <n v="3"/>
    <n v="1939"/>
    <n v="666"/>
    <n v="846.27586206896547"/>
    <n v="775"/>
    <n v="7.4999999999999997E-2"/>
    <n v="10.344827586206897"/>
    <n v="137.93103448275863"/>
    <n v="250"/>
    <n v="0.93103448275862066"/>
    <n v="0.77777777777777779"/>
    <n v="0.61904761904761907"/>
    <n v="0.51100000000000001"/>
    <n v="0.44827586206896552"/>
    <n v="0.19800000000000001"/>
    <n v="20.38095238095238"/>
    <n v="0.159"/>
    <n v="0.2413793103448276"/>
  </r>
  <r>
    <x v="2"/>
    <d v="2017-08-26T00:00:00"/>
    <x v="14"/>
    <x v="14"/>
    <x v="1"/>
    <x v="0"/>
    <n v="31"/>
    <n v="25382"/>
    <n v="9"/>
    <n v="28"/>
    <n v="22"/>
    <n v="11"/>
    <n v="3"/>
    <n v="2000"/>
    <n v="665"/>
    <n v="818.77419354838707"/>
    <n v="775"/>
    <n v="7.4999999999999997E-2"/>
    <n v="9.67741935483871"/>
    <n v="129.03225806451613"/>
    <n v="250"/>
    <n v="0.90322580645161288"/>
    <n v="0.7857142857142857"/>
    <n v="0.5"/>
    <n v="0.51100000000000001"/>
    <n v="0.35483870967741937"/>
    <n v="0.19800000000000001"/>
    <n v="21.5"/>
    <n v="0.159"/>
    <n v="0.29032258064516131"/>
  </r>
  <r>
    <x v="2"/>
    <d v="2017-08-26T00:00:00"/>
    <x v="15"/>
    <x v="15"/>
    <x v="1"/>
    <x v="0"/>
    <n v="30"/>
    <n v="24877"/>
    <n v="9"/>
    <n v="29"/>
    <n v="20"/>
    <n v="12"/>
    <n v="3"/>
    <n v="1858"/>
    <n v="697"/>
    <n v="829.23333333333335"/>
    <n v="775"/>
    <n v="7.4999999999999997E-2"/>
    <n v="10"/>
    <n v="133.33333333333334"/>
    <n v="250"/>
    <n v="0.96666666666666667"/>
    <n v="0.68965517241379315"/>
    <n v="0.6"/>
    <n v="0.51100000000000001"/>
    <n v="0.4"/>
    <n v="0.19800000000000001"/>
    <n v="19.399999999999999"/>
    <n v="0.159"/>
    <n v="0.3"/>
  </r>
  <r>
    <x v="2"/>
    <d v="2017-08-27T00:00:00"/>
    <x v="0"/>
    <x v="0"/>
    <x v="0"/>
    <x v="0"/>
    <n v="34"/>
    <n v="25078"/>
    <n v="7"/>
    <n v="31"/>
    <n v="25"/>
    <n v="19"/>
    <n v="2"/>
    <n v="2149"/>
    <n v="751"/>
    <n v="737.58823529411768"/>
    <n v="775"/>
    <n v="7.4999999999999997E-2"/>
    <n v="5.8823529411764701"/>
    <n v="78.431372549019599"/>
    <n v="0"/>
    <n v="0.91176470588235292"/>
    <n v="0.80645161290322576"/>
    <n v="0.76"/>
    <n v="0.51100000000000001"/>
    <n v="0.55882352941176472"/>
    <n v="0.19800000000000001"/>
    <n v="24.24"/>
    <n v="0.159"/>
    <n v="0.20588235294117646"/>
  </r>
  <r>
    <x v="2"/>
    <d v="2017-08-27T00:00:00"/>
    <x v="1"/>
    <x v="1"/>
    <x v="0"/>
    <x v="0"/>
    <n v="40"/>
    <n v="24597"/>
    <n v="5"/>
    <n v="38"/>
    <n v="27"/>
    <n v="24"/>
    <n v="1"/>
    <n v="2347"/>
    <n v="803"/>
    <n v="614.92499999999995"/>
    <n v="775"/>
    <n v="7.4999999999999997E-2"/>
    <n v="2.5"/>
    <n v="33.333333333333336"/>
    <n v="0"/>
    <n v="0.95"/>
    <n v="0.71052631578947367"/>
    <n v="0.88888888888888884"/>
    <n v="0.51100000000000001"/>
    <n v="0.6"/>
    <n v="0.19800000000000001"/>
    <n v="26.111111111111111"/>
    <n v="0.159"/>
    <n v="0.125"/>
  </r>
  <r>
    <x v="2"/>
    <d v="2017-08-27T00:00:00"/>
    <x v="2"/>
    <x v="2"/>
    <x v="0"/>
    <x v="0"/>
    <n v="36"/>
    <n v="25521"/>
    <n v="5"/>
    <n v="33"/>
    <n v="26"/>
    <n v="20"/>
    <n v="1"/>
    <n v="2319"/>
    <n v="800"/>
    <n v="708.91666666666663"/>
    <n v="775"/>
    <n v="7.4999999999999997E-2"/>
    <n v="2.7777777777777777"/>
    <n v="37.037037037037038"/>
    <n v="0"/>
    <n v="0.91666666666666663"/>
    <n v="0.78787878787878785"/>
    <n v="0.76923076923076927"/>
    <n v="0.51100000000000001"/>
    <n v="0.55555555555555558"/>
    <n v="0.19800000000000001"/>
    <n v="25.23076923076923"/>
    <n v="0.159"/>
    <n v="0.1388888888888889"/>
  </r>
  <r>
    <x v="2"/>
    <d v="2017-08-27T00:00:00"/>
    <x v="3"/>
    <x v="3"/>
    <x v="0"/>
    <x v="0"/>
    <n v="37"/>
    <n v="25131"/>
    <n v="5"/>
    <n v="37"/>
    <n v="30"/>
    <n v="27"/>
    <n v="1"/>
    <n v="2282"/>
    <n v="790"/>
    <n v="679.21621621621625"/>
    <n v="775"/>
    <n v="7.4999999999999997E-2"/>
    <n v="2.7027027027027026"/>
    <n v="36.036036036036037"/>
    <n v="0"/>
    <n v="1"/>
    <n v="0.81081081081081086"/>
    <n v="0.9"/>
    <n v="0.51100000000000001"/>
    <n v="0.72972972972972971"/>
    <n v="0.19800000000000001"/>
    <n v="29.1"/>
    <n v="0.159"/>
    <n v="0.13513513513513514"/>
  </r>
  <r>
    <x v="2"/>
    <d v="2017-08-27T00:00:00"/>
    <x v="4"/>
    <x v="4"/>
    <x v="0"/>
    <x v="0"/>
    <n v="35"/>
    <n v="25843"/>
    <n v="4"/>
    <n v="32"/>
    <n v="25"/>
    <n v="22"/>
    <n v="1"/>
    <n v="2288"/>
    <n v="715"/>
    <n v="738.37142857142862"/>
    <n v="775"/>
    <n v="7.4999999999999997E-2"/>
    <n v="2.8571428571428572"/>
    <n v="38.095238095238095"/>
    <n v="0"/>
    <n v="0.91428571428571426"/>
    <n v="0.78125"/>
    <n v="0.88"/>
    <n v="0.51100000000000001"/>
    <n v="0.62857142857142856"/>
    <n v="0.19800000000000001"/>
    <n v="24.12"/>
    <n v="0.159"/>
    <n v="0.11428571428571428"/>
  </r>
  <r>
    <x v="2"/>
    <d v="2017-08-27T00:00:00"/>
    <x v="5"/>
    <x v="5"/>
    <x v="0"/>
    <x v="0"/>
    <n v="38"/>
    <n v="25954"/>
    <n v="7"/>
    <n v="36"/>
    <n v="25"/>
    <n v="21"/>
    <n v="2"/>
    <n v="2312"/>
    <n v="796"/>
    <n v="683"/>
    <n v="775"/>
    <n v="7.4999999999999997E-2"/>
    <n v="5.2631578947368416"/>
    <n v="70.175438596491219"/>
    <n v="0"/>
    <n v="0.94736842105263153"/>
    <n v="0.69444444444444442"/>
    <n v="0.84"/>
    <n v="0.51100000000000001"/>
    <n v="0.55263157894736847"/>
    <n v="0.19800000000000001"/>
    <n v="24.16"/>
    <n v="0.159"/>
    <n v="0.18421052631578946"/>
  </r>
  <r>
    <x v="2"/>
    <d v="2017-08-27T00:00:00"/>
    <x v="6"/>
    <x v="6"/>
    <x v="0"/>
    <x v="0"/>
    <n v="32"/>
    <n v="25163"/>
    <n v="5"/>
    <n v="30"/>
    <n v="22"/>
    <n v="20"/>
    <n v="1"/>
    <n v="2402"/>
    <n v="793"/>
    <n v="786.34375"/>
    <n v="775"/>
    <n v="7.4999999999999997E-2"/>
    <n v="3.125"/>
    <n v="41.666666666666671"/>
    <n v="0"/>
    <n v="0.9375"/>
    <n v="0.73333333333333328"/>
    <n v="0.90909090909090906"/>
    <n v="0.51100000000000001"/>
    <n v="0.625"/>
    <n v="0.19800000000000001"/>
    <n v="21.09090909090909"/>
    <n v="0.159"/>
    <n v="0.15625"/>
  </r>
  <r>
    <x v="2"/>
    <d v="2017-08-27T00:00:00"/>
    <x v="7"/>
    <x v="7"/>
    <x v="0"/>
    <x v="0"/>
    <n v="32"/>
    <n v="24898"/>
    <n v="5"/>
    <n v="30"/>
    <n v="26"/>
    <n v="20"/>
    <n v="1"/>
    <n v="2134"/>
    <n v="777"/>
    <n v="778.0625"/>
    <n v="775"/>
    <n v="7.4999999999999997E-2"/>
    <n v="3.125"/>
    <n v="41.666666666666671"/>
    <n v="0"/>
    <n v="0.9375"/>
    <n v="0.8666666666666667"/>
    <n v="0.76923076923076927"/>
    <n v="0.51100000000000001"/>
    <n v="0.625"/>
    <n v="0.19800000000000001"/>
    <n v="25.23076923076923"/>
    <n v="0.159"/>
    <n v="0.15625"/>
  </r>
  <r>
    <x v="2"/>
    <d v="2017-08-28T00:00:00"/>
    <x v="0"/>
    <x v="0"/>
    <x v="0"/>
    <x v="0"/>
    <n v="32"/>
    <n v="24105"/>
    <n v="6"/>
    <n v="32"/>
    <n v="22"/>
    <n v="16"/>
    <n v="1"/>
    <n v="2149"/>
    <n v="751"/>
    <n v="753.28125"/>
    <n v="775"/>
    <n v="7.4999999999999997E-2"/>
    <n v="3.125"/>
    <n v="41.666666666666671"/>
    <n v="0"/>
    <n v="1"/>
    <n v="0.6875"/>
    <n v="0.72727272727272729"/>
    <n v="0.51100000000000001"/>
    <n v="0.5"/>
    <n v="0.19800000000000001"/>
    <n v="21.272727272727273"/>
    <n v="0.159"/>
    <n v="0.1875"/>
  </r>
  <r>
    <x v="2"/>
    <d v="2017-08-28T00:00:00"/>
    <x v="1"/>
    <x v="1"/>
    <x v="0"/>
    <x v="0"/>
    <n v="38"/>
    <n v="24747"/>
    <n v="6"/>
    <n v="36"/>
    <n v="26"/>
    <n v="20"/>
    <n v="2"/>
    <n v="2347"/>
    <n v="803"/>
    <n v="651.23684210526312"/>
    <n v="775"/>
    <n v="7.4999999999999997E-2"/>
    <n v="5.2631578947368416"/>
    <n v="70.175438596491219"/>
    <n v="0"/>
    <n v="0.94736842105263153"/>
    <n v="0.72222222222222221"/>
    <n v="0.76923076923076927"/>
    <n v="0.51100000000000001"/>
    <n v="0.52631578947368418"/>
    <n v="0.19800000000000001"/>
    <n v="25.23076923076923"/>
    <n v="0.159"/>
    <n v="0.15789473684210525"/>
  </r>
  <r>
    <x v="2"/>
    <d v="2017-08-28T00:00:00"/>
    <x v="2"/>
    <x v="2"/>
    <x v="0"/>
    <x v="0"/>
    <n v="39"/>
    <n v="24167"/>
    <n v="7"/>
    <n v="38"/>
    <n v="30"/>
    <n v="26"/>
    <n v="2"/>
    <n v="2319"/>
    <n v="800"/>
    <n v="619.66666666666663"/>
    <n v="775"/>
    <n v="7.4999999999999997E-2"/>
    <n v="5.1282051282051277"/>
    <n v="68.376068376068375"/>
    <n v="0"/>
    <n v="0.97435897435897434"/>
    <n v="0.78947368421052633"/>
    <n v="0.8666666666666667"/>
    <n v="0.51100000000000001"/>
    <n v="0.66666666666666663"/>
    <n v="0.19800000000000001"/>
    <n v="29.133333333333333"/>
    <n v="0.159"/>
    <n v="0.17948717948717949"/>
  </r>
  <r>
    <x v="2"/>
    <d v="2017-08-28T00:00:00"/>
    <x v="3"/>
    <x v="3"/>
    <x v="0"/>
    <x v="0"/>
    <n v="35"/>
    <n v="25625"/>
    <n v="4"/>
    <n v="33"/>
    <n v="24"/>
    <n v="19"/>
    <n v="1"/>
    <n v="2282"/>
    <n v="790"/>
    <n v="732.14285714285711"/>
    <n v="775"/>
    <n v="7.4999999999999997E-2"/>
    <n v="2.8571428571428572"/>
    <n v="38.095238095238095"/>
    <n v="0"/>
    <n v="0.94285714285714284"/>
    <n v="0.72727272727272729"/>
    <n v="0.79166666666666663"/>
    <n v="0.51100000000000001"/>
    <n v="0.54285714285714282"/>
    <n v="0.19800000000000001"/>
    <n v="23.208333333333332"/>
    <n v="0.159"/>
    <n v="0.11428571428571428"/>
  </r>
  <r>
    <x v="2"/>
    <d v="2017-08-28T00:00:00"/>
    <x v="4"/>
    <x v="4"/>
    <x v="0"/>
    <x v="0"/>
    <n v="38"/>
    <n v="24348"/>
    <n v="6"/>
    <n v="38"/>
    <n v="30"/>
    <n v="26"/>
    <n v="2"/>
    <n v="2288"/>
    <n v="715"/>
    <n v="640.73684210526312"/>
    <n v="775"/>
    <n v="7.4999999999999997E-2"/>
    <n v="5.2631578947368416"/>
    <n v="70.175438596491219"/>
    <n v="0"/>
    <n v="1"/>
    <n v="0.78947368421052633"/>
    <n v="0.8666666666666667"/>
    <n v="0.51100000000000001"/>
    <n v="0.68421052631578949"/>
    <n v="0.19800000000000001"/>
    <n v="29.133333333333333"/>
    <n v="0.159"/>
    <n v="0.15789473684210525"/>
  </r>
  <r>
    <x v="2"/>
    <d v="2017-08-28T00:00:00"/>
    <x v="5"/>
    <x v="5"/>
    <x v="0"/>
    <x v="0"/>
    <n v="36"/>
    <n v="24955"/>
    <n v="4"/>
    <n v="36"/>
    <n v="29"/>
    <n v="21"/>
    <n v="2"/>
    <n v="2312"/>
    <n v="796"/>
    <n v="693.19444444444446"/>
    <n v="775"/>
    <n v="7.4999999999999997E-2"/>
    <n v="5.5555555555555554"/>
    <n v="74.074074074074076"/>
    <n v="0"/>
    <n v="1"/>
    <n v="0.80555555555555558"/>
    <n v="0.72413793103448276"/>
    <n v="0.51100000000000001"/>
    <n v="0.58333333333333337"/>
    <n v="0.19800000000000001"/>
    <n v="28.275862068965516"/>
    <n v="0.159"/>
    <n v="0.1111111111111111"/>
  </r>
  <r>
    <x v="2"/>
    <d v="2017-08-28T00:00:00"/>
    <x v="6"/>
    <x v="6"/>
    <x v="0"/>
    <x v="0"/>
    <n v="33"/>
    <n v="25640"/>
    <n v="5"/>
    <n v="32"/>
    <n v="28"/>
    <n v="20"/>
    <n v="1"/>
    <n v="2402"/>
    <n v="793"/>
    <n v="776.969696969697"/>
    <n v="775"/>
    <n v="7.4999999999999997E-2"/>
    <n v="3.0303030303030303"/>
    <n v="40.404040404040408"/>
    <n v="0"/>
    <n v="0.96969696969696972"/>
    <n v="0.875"/>
    <n v="0.7142857142857143"/>
    <n v="0.51100000000000001"/>
    <n v="0.60606060606060608"/>
    <n v="0.19800000000000001"/>
    <n v="27.285714285714285"/>
    <n v="0.159"/>
    <n v="0.15151515151515152"/>
  </r>
  <r>
    <x v="2"/>
    <d v="2017-08-28T00:00:00"/>
    <x v="7"/>
    <x v="7"/>
    <x v="0"/>
    <x v="0"/>
    <n v="37"/>
    <n v="24822"/>
    <n v="4"/>
    <n v="36"/>
    <n v="28"/>
    <n v="24"/>
    <n v="2"/>
    <n v="2134"/>
    <n v="777"/>
    <n v="670.8648648648649"/>
    <n v="775"/>
    <n v="7.4999999999999997E-2"/>
    <n v="5.4054054054054053"/>
    <n v="72.072072072072075"/>
    <n v="0"/>
    <n v="0.97297297297297303"/>
    <n v="0.77777777777777779"/>
    <n v="0.8571428571428571"/>
    <n v="0.51100000000000001"/>
    <n v="0.64864864864864868"/>
    <n v="0.19800000000000001"/>
    <n v="27.142857142857142"/>
    <n v="0.159"/>
    <n v="0.10810810810810811"/>
  </r>
  <r>
    <x v="2"/>
    <d v="2017-08-28T00:00:00"/>
    <x v="16"/>
    <x v="16"/>
    <x v="2"/>
    <x v="0"/>
    <n v="32"/>
    <n v="25612"/>
    <n v="7"/>
    <n v="31"/>
    <n v="24"/>
    <n v="18"/>
    <n v="2"/>
    <n v="2093"/>
    <n v="730"/>
    <n v="800.375"/>
    <n v="775"/>
    <n v="7.4999999999999997E-2"/>
    <n v="6.25"/>
    <n v="83.333333333333343"/>
    <n v="0"/>
    <n v="0.96875"/>
    <n v="0.77419354838709675"/>
    <n v="0.75"/>
    <n v="0.51100000000000001"/>
    <n v="0.5625"/>
    <n v="0.19800000000000001"/>
    <n v="23.25"/>
    <n v="0.159"/>
    <n v="0.21875"/>
  </r>
  <r>
    <x v="2"/>
    <d v="2017-08-28T00:00:00"/>
    <x v="17"/>
    <x v="17"/>
    <x v="2"/>
    <x v="0"/>
    <n v="35"/>
    <n v="24281"/>
    <n v="7"/>
    <n v="30"/>
    <n v="25"/>
    <n v="19"/>
    <n v="2"/>
    <n v="2135"/>
    <n v="730"/>
    <n v="693.74285714285713"/>
    <n v="775"/>
    <n v="7.4999999999999997E-2"/>
    <n v="5.7142857142857144"/>
    <n v="76.19047619047619"/>
    <n v="0"/>
    <n v="0.8571428571428571"/>
    <n v="0.83333333333333337"/>
    <n v="0.76"/>
    <n v="0.51100000000000001"/>
    <n v="0.54285714285714282"/>
    <n v="0.19800000000000001"/>
    <n v="24.24"/>
    <n v="0.159"/>
    <n v="0.2"/>
  </r>
  <r>
    <x v="2"/>
    <d v="2017-08-28T00:00:00"/>
    <x v="18"/>
    <x v="18"/>
    <x v="2"/>
    <x v="0"/>
    <n v="30"/>
    <n v="24685"/>
    <n v="5"/>
    <n v="29"/>
    <n v="23"/>
    <n v="16"/>
    <n v="2"/>
    <n v="2135"/>
    <n v="723"/>
    <n v="822.83333333333337"/>
    <n v="775"/>
    <n v="7.4999999999999997E-2"/>
    <n v="6.666666666666667"/>
    <n v="88.8888888888889"/>
    <n v="0"/>
    <n v="0.96666666666666667"/>
    <n v="0.7931034482758621"/>
    <n v="0.69565217391304346"/>
    <n v="0.51100000000000001"/>
    <n v="0.53333333333333333"/>
    <n v="0.19800000000000001"/>
    <n v="22.304347826086957"/>
    <n v="0.159"/>
    <n v="0.16666666666666666"/>
  </r>
  <r>
    <x v="2"/>
    <d v="2017-08-28T00:00:00"/>
    <x v="19"/>
    <x v="19"/>
    <x v="2"/>
    <x v="0"/>
    <n v="31"/>
    <n v="24909"/>
    <n v="8"/>
    <n v="29"/>
    <n v="23"/>
    <n v="15"/>
    <n v="2"/>
    <n v="2065"/>
    <n v="717"/>
    <n v="803.51612903225805"/>
    <n v="775"/>
    <n v="7.4999999999999997E-2"/>
    <n v="6.4516129032258061"/>
    <n v="86.021505376344081"/>
    <n v="0"/>
    <n v="0.93548387096774188"/>
    <n v="0.7931034482758621"/>
    <n v="0.65217391304347827"/>
    <n v="0.51100000000000001"/>
    <n v="0.4838709677419355"/>
    <n v="0.19800000000000001"/>
    <n v="22.347826086956523"/>
    <n v="0.159"/>
    <n v="0.25806451612903225"/>
  </r>
  <r>
    <x v="2"/>
    <d v="2017-08-28T00:00:00"/>
    <x v="20"/>
    <x v="20"/>
    <x v="2"/>
    <x v="0"/>
    <n v="33"/>
    <n v="24718"/>
    <n v="8"/>
    <n v="30"/>
    <n v="25"/>
    <n v="17"/>
    <n v="2"/>
    <n v="1978"/>
    <n v="621"/>
    <n v="749.030303030303"/>
    <n v="775"/>
    <n v="7.4999999999999997E-2"/>
    <n v="6.0606060606060606"/>
    <n v="80.808080808080817"/>
    <n v="0"/>
    <n v="0.90909090909090906"/>
    <n v="0.83333333333333337"/>
    <n v="0.68"/>
    <n v="0.51100000000000001"/>
    <n v="0.51515151515151514"/>
    <n v="0.19800000000000001"/>
    <n v="24.32"/>
    <n v="0.159"/>
    <n v="0.24242424242424243"/>
  </r>
  <r>
    <x v="2"/>
    <d v="2017-08-28T00:00:00"/>
    <x v="21"/>
    <x v="21"/>
    <x v="2"/>
    <x v="0"/>
    <n v="34"/>
    <n v="25322"/>
    <n v="8"/>
    <n v="30"/>
    <n v="22"/>
    <n v="17"/>
    <n v="2"/>
    <n v="1999"/>
    <n v="626"/>
    <n v="744.76470588235293"/>
    <n v="775"/>
    <n v="7.4999999999999997E-2"/>
    <n v="5.8823529411764701"/>
    <n v="78.431372549019599"/>
    <n v="0"/>
    <n v="0.88235294117647056"/>
    <n v="0.73333333333333328"/>
    <n v="0.77272727272727271"/>
    <n v="0.51100000000000001"/>
    <n v="0.5"/>
    <n v="0.19800000000000001"/>
    <n v="21.227272727272727"/>
    <n v="0.159"/>
    <n v="0.23529411764705882"/>
  </r>
  <r>
    <x v="2"/>
    <d v="2017-08-28T00:00:00"/>
    <x v="22"/>
    <x v="22"/>
    <x v="2"/>
    <x v="0"/>
    <n v="32"/>
    <n v="25041"/>
    <n v="5"/>
    <n v="31"/>
    <n v="23"/>
    <n v="16"/>
    <n v="2"/>
    <n v="1969"/>
    <n v="727"/>
    <n v="782.53125"/>
    <n v="775"/>
    <n v="7.4999999999999997E-2"/>
    <n v="6.25"/>
    <n v="83.333333333333343"/>
    <n v="0"/>
    <n v="0.96875"/>
    <n v="0.74193548387096775"/>
    <n v="0.69565217391304346"/>
    <n v="0.51100000000000001"/>
    <n v="0.5"/>
    <n v="0.19800000000000001"/>
    <n v="22.304347826086957"/>
    <n v="0.159"/>
    <n v="0.15625"/>
  </r>
  <r>
    <x v="2"/>
    <d v="2017-08-28T00:00:00"/>
    <x v="24"/>
    <x v="24"/>
    <x v="2"/>
    <x v="0"/>
    <n v="30"/>
    <n v="25650"/>
    <n v="8"/>
    <n v="29"/>
    <n v="20"/>
    <n v="15"/>
    <n v="2"/>
    <n v="1090"/>
    <n v="697"/>
    <n v="855"/>
    <n v="775"/>
    <n v="7.4999999999999997E-2"/>
    <n v="6.666666666666667"/>
    <n v="88.8888888888889"/>
    <n v="0"/>
    <n v="0.96666666666666667"/>
    <n v="0.68965517241379315"/>
    <n v="0.75"/>
    <n v="0.51100000000000001"/>
    <n v="0.5"/>
    <n v="0.19800000000000001"/>
    <n v="19.25"/>
    <n v="0.159"/>
    <n v="0.26666666666666666"/>
  </r>
  <r>
    <x v="2"/>
    <d v="2017-08-28T00:00:00"/>
    <x v="8"/>
    <x v="8"/>
    <x v="1"/>
    <x v="0"/>
    <n v="32"/>
    <n v="25473"/>
    <n v="6"/>
    <n v="30"/>
    <n v="22"/>
    <n v="15"/>
    <n v="3"/>
    <n v="1764"/>
    <n v="663"/>
    <n v="796.03125"/>
    <n v="775"/>
    <n v="7.4999999999999997E-2"/>
    <n v="9.375"/>
    <n v="125"/>
    <n v="250"/>
    <n v="0.9375"/>
    <n v="0.73333333333333328"/>
    <n v="0.68181818181818177"/>
    <n v="0.51100000000000001"/>
    <n v="0.46875"/>
    <n v="0.19800000000000001"/>
    <n v="21.318181818181817"/>
    <n v="0.159"/>
    <n v="0.1875"/>
  </r>
  <r>
    <x v="2"/>
    <d v="2017-08-28T00:00:00"/>
    <x v="9"/>
    <x v="9"/>
    <x v="1"/>
    <x v="0"/>
    <n v="30"/>
    <n v="25554"/>
    <n v="7"/>
    <n v="26"/>
    <n v="17"/>
    <n v="12"/>
    <n v="4"/>
    <n v="1918"/>
    <n v="660"/>
    <n v="851.8"/>
    <n v="775"/>
    <n v="7.4999999999999997E-2"/>
    <n v="13.333333333333334"/>
    <n v="177.7777777777778"/>
    <n v="250"/>
    <n v="0.8666666666666667"/>
    <n v="0.65384615384615385"/>
    <n v="0.70588235294117652"/>
    <n v="0.51100000000000001"/>
    <n v="0.4"/>
    <n v="0.19800000000000001"/>
    <n v="16.294117647058822"/>
    <n v="0.159"/>
    <n v="0.23333333333333334"/>
  </r>
  <r>
    <x v="2"/>
    <d v="2017-08-28T00:00:00"/>
    <x v="10"/>
    <x v="10"/>
    <x v="1"/>
    <x v="0"/>
    <n v="29"/>
    <n v="24963"/>
    <n v="8"/>
    <n v="26"/>
    <n v="20"/>
    <n v="12"/>
    <n v="4"/>
    <n v="1913"/>
    <n v="666"/>
    <n v="860.79310344827582"/>
    <n v="775"/>
    <n v="7.4999999999999997E-2"/>
    <n v="13.793103448275861"/>
    <n v="183.90804597701148"/>
    <n v="250"/>
    <n v="0.89655172413793105"/>
    <n v="0.76923076923076927"/>
    <n v="0.6"/>
    <n v="0.51100000000000001"/>
    <n v="0.41379310344827586"/>
    <n v="0.19800000000000001"/>
    <n v="19.399999999999999"/>
    <n v="0.159"/>
    <n v="0.27586206896551724"/>
  </r>
  <r>
    <x v="2"/>
    <d v="2017-08-28T00:00:00"/>
    <x v="11"/>
    <x v="11"/>
    <x v="1"/>
    <x v="0"/>
    <n v="30"/>
    <n v="24166"/>
    <n v="7"/>
    <n v="27"/>
    <n v="17"/>
    <n v="9"/>
    <n v="3"/>
    <n v="1894"/>
    <n v="640"/>
    <n v="805.5333333333333"/>
    <n v="775"/>
    <n v="7.4999999999999997E-2"/>
    <n v="10"/>
    <n v="133.33333333333334"/>
    <n v="250"/>
    <n v="0.9"/>
    <n v="0.62962962962962965"/>
    <n v="0.52941176470588236"/>
    <n v="0.51100000000000001"/>
    <n v="0.3"/>
    <n v="0.19800000000000001"/>
    <n v="16.470588235294116"/>
    <n v="0.159"/>
    <n v="0.23333333333333334"/>
  </r>
  <r>
    <x v="2"/>
    <d v="2017-08-28T00:00:00"/>
    <x v="12"/>
    <x v="12"/>
    <x v="1"/>
    <x v="0"/>
    <n v="28"/>
    <n v="24387"/>
    <n v="8"/>
    <n v="26"/>
    <n v="16"/>
    <n v="11"/>
    <n v="3"/>
    <n v="1992"/>
    <n v="665"/>
    <n v="870.96428571428567"/>
    <n v="775"/>
    <n v="7.4999999999999997E-2"/>
    <n v="10.714285714285714"/>
    <n v="142.85714285714286"/>
    <n v="250"/>
    <n v="0.9285714285714286"/>
    <n v="0.61538461538461542"/>
    <n v="0.6875"/>
    <n v="0.51100000000000001"/>
    <n v="0.39285714285714285"/>
    <n v="0.19800000000000001"/>
    <n v="15.3125"/>
    <n v="0.159"/>
    <n v="0.2857142857142857"/>
  </r>
  <r>
    <x v="2"/>
    <d v="2017-08-28T00:00:00"/>
    <x v="13"/>
    <x v="13"/>
    <x v="1"/>
    <x v="0"/>
    <n v="28"/>
    <n v="24028"/>
    <n v="7"/>
    <n v="25"/>
    <n v="16"/>
    <n v="8"/>
    <n v="4"/>
    <n v="1939"/>
    <n v="666"/>
    <n v="858.14285714285711"/>
    <n v="775"/>
    <n v="7.4999999999999997E-2"/>
    <n v="14.285714285714285"/>
    <n v="190.47619047619048"/>
    <n v="250"/>
    <n v="0.8928571428571429"/>
    <n v="0.64"/>
    <n v="0.5"/>
    <n v="0.51100000000000001"/>
    <n v="0.2857142857142857"/>
    <n v="0.19800000000000001"/>
    <n v="15.5"/>
    <n v="0.159"/>
    <n v="0.25"/>
  </r>
  <r>
    <x v="2"/>
    <d v="2017-08-28T00:00:00"/>
    <x v="14"/>
    <x v="14"/>
    <x v="1"/>
    <x v="0"/>
    <n v="32"/>
    <n v="25868"/>
    <n v="8"/>
    <n v="30"/>
    <n v="23"/>
    <n v="15"/>
    <n v="3"/>
    <n v="2000"/>
    <n v="665"/>
    <n v="808.375"/>
    <n v="775"/>
    <n v="7.4999999999999997E-2"/>
    <n v="9.375"/>
    <n v="125"/>
    <n v="250"/>
    <n v="0.9375"/>
    <n v="0.76666666666666672"/>
    <n v="0.65217391304347827"/>
    <n v="0.51100000000000001"/>
    <n v="0.46875"/>
    <n v="0.19800000000000001"/>
    <n v="22.347826086956523"/>
    <n v="0.159"/>
    <n v="0.25"/>
  </r>
  <r>
    <x v="2"/>
    <d v="2017-08-28T00:00:00"/>
    <x v="15"/>
    <x v="15"/>
    <x v="1"/>
    <x v="0"/>
    <n v="30"/>
    <n v="24255"/>
    <n v="7"/>
    <n v="26"/>
    <n v="17"/>
    <n v="12"/>
    <n v="4"/>
    <n v="1858"/>
    <n v="697"/>
    <n v="808.5"/>
    <n v="775"/>
    <n v="7.4999999999999997E-2"/>
    <n v="13.333333333333334"/>
    <n v="177.7777777777778"/>
    <n v="250"/>
    <n v="0.8666666666666667"/>
    <n v="0.65384615384615385"/>
    <n v="0.70588235294117652"/>
    <n v="0.51100000000000001"/>
    <n v="0.4"/>
    <n v="0.19800000000000001"/>
    <n v="16.294117647058822"/>
    <n v="0.159"/>
    <n v="0.23333333333333334"/>
  </r>
  <r>
    <x v="2"/>
    <d v="2017-08-28T00:00:00"/>
    <x v="25"/>
    <x v="23"/>
    <x v="1"/>
    <x v="0"/>
    <n v="28"/>
    <n v="24324"/>
    <n v="8"/>
    <n v="25"/>
    <n v="16"/>
    <n v="10"/>
    <n v="3"/>
    <n v="1507"/>
    <n v="455"/>
    <n v="868.71428571428567"/>
    <n v="775"/>
    <n v="7.4999999999999997E-2"/>
    <n v="10.714285714285714"/>
    <n v="142.85714285714286"/>
    <n v="250"/>
    <n v="0.8928571428571429"/>
    <n v="0.64"/>
    <n v="0.625"/>
    <n v="0.51100000000000001"/>
    <n v="0.35714285714285715"/>
    <n v="0.19800000000000001"/>
    <n v="15.375"/>
    <n v="0.159"/>
    <n v="0.2857142857142857"/>
  </r>
  <r>
    <x v="2"/>
    <d v="2017-08-29T00:00:00"/>
    <x v="0"/>
    <x v="0"/>
    <x v="0"/>
    <x v="0"/>
    <n v="39"/>
    <n v="25000"/>
    <n v="4"/>
    <n v="36"/>
    <n v="32"/>
    <n v="26"/>
    <n v="1"/>
    <n v="2149"/>
    <n v="751"/>
    <n v="641.02564102564099"/>
    <n v="775"/>
    <n v="7.4999999999999997E-2"/>
    <n v="2.5641025641025639"/>
    <n v="34.188034188034187"/>
    <n v="0"/>
    <n v="0.92307692307692313"/>
    <n v="0.88888888888888884"/>
    <n v="0.8125"/>
    <n v="0.51100000000000001"/>
    <n v="0.66666666666666663"/>
    <n v="0.19800000000000001"/>
    <n v="31.1875"/>
    <n v="0.159"/>
    <n v="0.10256410256410256"/>
  </r>
  <r>
    <x v="2"/>
    <d v="2017-08-29T00:00:00"/>
    <x v="1"/>
    <x v="1"/>
    <x v="0"/>
    <x v="0"/>
    <n v="39"/>
    <n v="24668"/>
    <n v="7"/>
    <n v="36"/>
    <n v="30"/>
    <n v="24"/>
    <n v="1"/>
    <n v="2347"/>
    <n v="803"/>
    <n v="632.51282051282055"/>
    <n v="775"/>
    <n v="7.4999999999999997E-2"/>
    <n v="2.5641025641025639"/>
    <n v="34.188034188034187"/>
    <n v="0"/>
    <n v="0.92307692307692313"/>
    <n v="0.83333333333333337"/>
    <n v="0.8"/>
    <n v="0.51100000000000001"/>
    <n v="0.61538461538461542"/>
    <n v="0.19800000000000001"/>
    <n v="29.2"/>
    <n v="0.159"/>
    <n v="0.17948717948717949"/>
  </r>
  <r>
    <x v="2"/>
    <d v="2017-08-29T00:00:00"/>
    <x v="2"/>
    <x v="2"/>
    <x v="0"/>
    <x v="0"/>
    <n v="39"/>
    <n v="24425"/>
    <n v="7"/>
    <n v="38"/>
    <n v="32"/>
    <n v="28"/>
    <n v="2"/>
    <n v="2319"/>
    <n v="800"/>
    <n v="626.28205128205127"/>
    <n v="775"/>
    <n v="7.4999999999999997E-2"/>
    <n v="5.1282051282051277"/>
    <n v="68.376068376068375"/>
    <n v="0"/>
    <n v="0.97435897435897434"/>
    <n v="0.84210526315789469"/>
    <n v="0.875"/>
    <n v="0.51100000000000001"/>
    <n v="0.71794871794871795"/>
    <n v="0.19800000000000001"/>
    <n v="31.125"/>
    <n v="0.159"/>
    <n v="0.17948717948717949"/>
  </r>
  <r>
    <x v="2"/>
    <d v="2017-08-29T00:00:00"/>
    <x v="3"/>
    <x v="3"/>
    <x v="0"/>
    <x v="0"/>
    <n v="34"/>
    <n v="24802"/>
    <n v="6"/>
    <n v="34"/>
    <n v="29"/>
    <n v="20"/>
    <n v="1"/>
    <n v="2282"/>
    <n v="790"/>
    <n v="729.47058823529414"/>
    <n v="775"/>
    <n v="7.4999999999999997E-2"/>
    <n v="2.9411764705882351"/>
    <n v="39.2156862745098"/>
    <n v="0"/>
    <n v="1"/>
    <n v="0.8529411764705882"/>
    <n v="0.68965517241379315"/>
    <n v="0.51100000000000001"/>
    <n v="0.58823529411764708"/>
    <n v="0.19800000000000001"/>
    <n v="28.310344827586206"/>
    <n v="0.159"/>
    <n v="0.17647058823529413"/>
  </r>
  <r>
    <x v="2"/>
    <d v="2017-08-29T00:00:00"/>
    <x v="4"/>
    <x v="4"/>
    <x v="0"/>
    <x v="0"/>
    <n v="35"/>
    <n v="25898"/>
    <n v="5"/>
    <n v="32"/>
    <n v="28"/>
    <n v="25"/>
    <n v="1"/>
    <n v="2288"/>
    <n v="715"/>
    <n v="739.94285714285718"/>
    <n v="775"/>
    <n v="7.4999999999999997E-2"/>
    <n v="2.8571428571428572"/>
    <n v="38.095238095238095"/>
    <n v="0"/>
    <n v="0.91428571428571426"/>
    <n v="0.875"/>
    <n v="0.8928571428571429"/>
    <n v="0.51100000000000001"/>
    <n v="0.7142857142857143"/>
    <n v="0.19800000000000001"/>
    <n v="27.107142857142858"/>
    <n v="0.159"/>
    <n v="0.14285714285714285"/>
  </r>
  <r>
    <x v="2"/>
    <d v="2017-08-29T00:00:00"/>
    <x v="5"/>
    <x v="5"/>
    <x v="0"/>
    <x v="0"/>
    <n v="40"/>
    <n v="25247"/>
    <n v="8"/>
    <n v="37"/>
    <n v="27"/>
    <n v="24"/>
    <n v="1"/>
    <n v="2312"/>
    <n v="796"/>
    <n v="631.17499999999995"/>
    <n v="775"/>
    <n v="7.4999999999999997E-2"/>
    <n v="2.5"/>
    <n v="33.333333333333336"/>
    <n v="0"/>
    <n v="0.92500000000000004"/>
    <n v="0.72972972972972971"/>
    <n v="0.88888888888888884"/>
    <n v="0.51100000000000001"/>
    <n v="0.6"/>
    <n v="0.19800000000000001"/>
    <n v="26.111111111111111"/>
    <n v="0.159"/>
    <n v="0.2"/>
  </r>
  <r>
    <x v="2"/>
    <d v="2017-08-29T00:00:00"/>
    <x v="6"/>
    <x v="6"/>
    <x v="0"/>
    <x v="0"/>
    <n v="36"/>
    <n v="24727"/>
    <n v="6"/>
    <n v="34"/>
    <n v="24"/>
    <n v="20"/>
    <n v="1"/>
    <n v="2402"/>
    <n v="793"/>
    <n v="686.86111111111109"/>
    <n v="775"/>
    <n v="7.4999999999999997E-2"/>
    <n v="2.7777777777777777"/>
    <n v="37.037037037037038"/>
    <n v="0"/>
    <n v="0.94444444444444442"/>
    <n v="0.70588235294117652"/>
    <n v="0.83333333333333337"/>
    <n v="0.51100000000000001"/>
    <n v="0.55555555555555558"/>
    <n v="0.19800000000000001"/>
    <n v="23.166666666666668"/>
    <n v="0.159"/>
    <n v="0.16666666666666666"/>
  </r>
  <r>
    <x v="2"/>
    <d v="2017-08-29T00:00:00"/>
    <x v="7"/>
    <x v="7"/>
    <x v="0"/>
    <x v="0"/>
    <n v="37"/>
    <n v="25689"/>
    <n v="7"/>
    <n v="34"/>
    <n v="24"/>
    <n v="21"/>
    <n v="2"/>
    <n v="2134"/>
    <n v="777"/>
    <n v="694.29729729729729"/>
    <n v="775"/>
    <n v="7.4999999999999997E-2"/>
    <n v="5.4054054054054053"/>
    <n v="72.072072072072075"/>
    <n v="0"/>
    <n v="0.91891891891891897"/>
    <n v="0.70588235294117652"/>
    <n v="0.875"/>
    <n v="0.51100000000000001"/>
    <n v="0.56756756756756754"/>
    <n v="0.19800000000000001"/>
    <n v="23.125"/>
    <n v="0.159"/>
    <n v="0.1891891891891892"/>
  </r>
  <r>
    <x v="2"/>
    <d v="2017-08-29T00:00:00"/>
    <x v="16"/>
    <x v="16"/>
    <x v="2"/>
    <x v="0"/>
    <n v="32"/>
    <n v="24016"/>
    <n v="6"/>
    <n v="30"/>
    <n v="21"/>
    <n v="16"/>
    <n v="2"/>
    <n v="2093"/>
    <n v="730"/>
    <n v="750.5"/>
    <n v="775"/>
    <n v="7.4999999999999997E-2"/>
    <n v="6.25"/>
    <n v="83.333333333333343"/>
    <n v="0"/>
    <n v="0.9375"/>
    <n v="0.7"/>
    <n v="0.76190476190476186"/>
    <n v="0.51100000000000001"/>
    <n v="0.5"/>
    <n v="0.19800000000000001"/>
    <n v="20.238095238095237"/>
    <n v="0.159"/>
    <n v="0.1875"/>
  </r>
  <r>
    <x v="2"/>
    <d v="2017-08-29T00:00:00"/>
    <x v="17"/>
    <x v="17"/>
    <x v="2"/>
    <x v="0"/>
    <n v="32"/>
    <n v="25574"/>
    <n v="7"/>
    <n v="32"/>
    <n v="25"/>
    <n v="15"/>
    <n v="2"/>
    <n v="2135"/>
    <n v="730"/>
    <n v="799.1875"/>
    <n v="775"/>
    <n v="7.4999999999999997E-2"/>
    <n v="6.25"/>
    <n v="83.333333333333343"/>
    <n v="0"/>
    <n v="1"/>
    <n v="0.78125"/>
    <n v="0.6"/>
    <n v="0.51100000000000001"/>
    <n v="0.46875"/>
    <n v="0.19800000000000001"/>
    <n v="24.4"/>
    <n v="0.159"/>
    <n v="0.21875"/>
  </r>
  <r>
    <x v="2"/>
    <d v="2017-08-29T00:00:00"/>
    <x v="18"/>
    <x v="18"/>
    <x v="2"/>
    <x v="0"/>
    <n v="35"/>
    <n v="24650"/>
    <n v="8"/>
    <n v="33"/>
    <n v="25"/>
    <n v="16"/>
    <n v="2"/>
    <n v="2135"/>
    <n v="723"/>
    <n v="704.28571428571433"/>
    <n v="775"/>
    <n v="7.4999999999999997E-2"/>
    <n v="5.7142857142857144"/>
    <n v="76.19047619047619"/>
    <n v="0"/>
    <n v="0.94285714285714284"/>
    <n v="0.75757575757575757"/>
    <n v="0.64"/>
    <n v="0.51100000000000001"/>
    <n v="0.45714285714285713"/>
    <n v="0.19800000000000001"/>
    <n v="24.36"/>
    <n v="0.159"/>
    <n v="0.22857142857142856"/>
  </r>
  <r>
    <x v="2"/>
    <d v="2017-08-29T00:00:00"/>
    <x v="19"/>
    <x v="19"/>
    <x v="2"/>
    <x v="0"/>
    <n v="31"/>
    <n v="25917"/>
    <n v="8"/>
    <n v="30"/>
    <n v="26"/>
    <n v="20"/>
    <n v="2"/>
    <n v="2065"/>
    <n v="717"/>
    <n v="836.0322580645161"/>
    <n v="775"/>
    <n v="7.4999999999999997E-2"/>
    <n v="6.4516129032258061"/>
    <n v="86.021505376344081"/>
    <n v="0"/>
    <n v="0.967741935483871"/>
    <n v="0.8666666666666667"/>
    <n v="0.76923076923076927"/>
    <n v="0.51100000000000001"/>
    <n v="0.64516129032258063"/>
    <n v="0.19800000000000001"/>
    <n v="25.23076923076923"/>
    <n v="0.159"/>
    <n v="0.25806451612903225"/>
  </r>
  <r>
    <x v="2"/>
    <d v="2017-08-29T00:00:00"/>
    <x v="20"/>
    <x v="20"/>
    <x v="2"/>
    <x v="0"/>
    <n v="30"/>
    <n v="24104"/>
    <n v="7"/>
    <n v="26"/>
    <n v="22"/>
    <n v="13"/>
    <n v="2"/>
    <n v="1978"/>
    <n v="621"/>
    <n v="803.4666666666667"/>
    <n v="775"/>
    <n v="7.4999999999999997E-2"/>
    <n v="6.666666666666667"/>
    <n v="88.8888888888889"/>
    <n v="0"/>
    <n v="0.8666666666666667"/>
    <n v="0.84615384615384615"/>
    <n v="0.59090909090909094"/>
    <n v="0.51100000000000001"/>
    <n v="0.43333333333333335"/>
    <n v="0.19800000000000001"/>
    <n v="21.40909090909091"/>
    <n v="0.159"/>
    <n v="0.23333333333333334"/>
  </r>
  <r>
    <x v="2"/>
    <d v="2017-08-29T00:00:00"/>
    <x v="21"/>
    <x v="21"/>
    <x v="2"/>
    <x v="0"/>
    <n v="32"/>
    <n v="24367"/>
    <n v="5"/>
    <n v="28"/>
    <n v="20"/>
    <n v="13"/>
    <n v="2"/>
    <n v="1999"/>
    <n v="626"/>
    <n v="761.46875"/>
    <n v="775"/>
    <n v="7.4999999999999997E-2"/>
    <n v="6.25"/>
    <n v="83.333333333333343"/>
    <n v="0"/>
    <n v="0.875"/>
    <n v="0.7142857142857143"/>
    <n v="0.65"/>
    <n v="0.51100000000000001"/>
    <n v="0.40625"/>
    <n v="0.19800000000000001"/>
    <n v="19.350000000000001"/>
    <n v="0.159"/>
    <n v="0.15625"/>
  </r>
  <r>
    <x v="2"/>
    <d v="2017-08-29T00:00:00"/>
    <x v="22"/>
    <x v="22"/>
    <x v="2"/>
    <x v="0"/>
    <n v="32"/>
    <n v="25475"/>
    <n v="6"/>
    <n v="31"/>
    <n v="21"/>
    <n v="14"/>
    <n v="2"/>
    <n v="1969"/>
    <n v="727"/>
    <n v="796.09375"/>
    <n v="775"/>
    <n v="7.4999999999999997E-2"/>
    <n v="6.25"/>
    <n v="83.333333333333343"/>
    <n v="0"/>
    <n v="0.96875"/>
    <n v="0.67741935483870963"/>
    <n v="0.66666666666666663"/>
    <n v="0.51100000000000001"/>
    <n v="0.4375"/>
    <n v="0.19800000000000001"/>
    <n v="20.333333333333332"/>
    <n v="0.159"/>
    <n v="0.1875"/>
  </r>
  <r>
    <x v="2"/>
    <d v="2017-08-29T00:00:00"/>
    <x v="24"/>
    <x v="24"/>
    <x v="2"/>
    <x v="0"/>
    <n v="34"/>
    <n v="25922"/>
    <n v="7"/>
    <n v="32"/>
    <n v="25"/>
    <n v="16"/>
    <n v="2"/>
    <n v="1090"/>
    <n v="697"/>
    <n v="762.41176470588232"/>
    <n v="775"/>
    <n v="7.4999999999999997E-2"/>
    <n v="5.8823529411764701"/>
    <n v="78.431372549019599"/>
    <n v="0"/>
    <n v="0.94117647058823528"/>
    <n v="0.78125"/>
    <n v="0.64"/>
    <n v="0.51100000000000001"/>
    <n v="0.47058823529411764"/>
    <n v="0.19800000000000001"/>
    <n v="24.36"/>
    <n v="0.159"/>
    <n v="0.20588235294117646"/>
  </r>
  <r>
    <x v="2"/>
    <d v="2017-08-29T00:00:00"/>
    <x v="8"/>
    <x v="8"/>
    <x v="1"/>
    <x v="0"/>
    <n v="29"/>
    <n v="24796"/>
    <n v="8"/>
    <n v="28"/>
    <n v="19"/>
    <n v="13"/>
    <n v="3"/>
    <n v="1764"/>
    <n v="663"/>
    <n v="855.0344827586207"/>
    <n v="775"/>
    <n v="7.4999999999999997E-2"/>
    <n v="10.344827586206897"/>
    <n v="137.93103448275863"/>
    <n v="250"/>
    <n v="0.96551724137931039"/>
    <n v="0.6785714285714286"/>
    <n v="0.68421052631578949"/>
    <n v="0.51100000000000001"/>
    <n v="0.44827586206896552"/>
    <n v="0.19800000000000001"/>
    <n v="18.315789473684209"/>
    <n v="0.159"/>
    <n v="0.27586206896551724"/>
  </r>
  <r>
    <x v="2"/>
    <d v="2017-08-29T00:00:00"/>
    <x v="9"/>
    <x v="9"/>
    <x v="1"/>
    <x v="0"/>
    <n v="28"/>
    <n v="24915"/>
    <n v="6"/>
    <n v="24"/>
    <n v="15"/>
    <n v="8"/>
    <n v="3"/>
    <n v="1918"/>
    <n v="660"/>
    <n v="889.82142857142856"/>
    <n v="775"/>
    <n v="7.4999999999999997E-2"/>
    <n v="10.714285714285714"/>
    <n v="142.85714285714286"/>
    <n v="250"/>
    <n v="0.8571428571428571"/>
    <n v="0.625"/>
    <n v="0.53333333333333333"/>
    <n v="0.51100000000000001"/>
    <n v="0.2857142857142857"/>
    <n v="0.19800000000000001"/>
    <n v="14.466666666666667"/>
    <n v="0.159"/>
    <n v="0.21428571428571427"/>
  </r>
  <r>
    <x v="2"/>
    <d v="2017-08-29T00:00:00"/>
    <x v="10"/>
    <x v="10"/>
    <x v="1"/>
    <x v="0"/>
    <n v="30"/>
    <n v="24483"/>
    <n v="8"/>
    <n v="26"/>
    <n v="16"/>
    <n v="11"/>
    <n v="3"/>
    <n v="1913"/>
    <n v="666"/>
    <n v="816.1"/>
    <n v="775"/>
    <n v="7.4999999999999997E-2"/>
    <n v="10"/>
    <n v="133.33333333333334"/>
    <n v="250"/>
    <n v="0.8666666666666667"/>
    <n v="0.61538461538461542"/>
    <n v="0.6875"/>
    <n v="0.51100000000000001"/>
    <n v="0.36666666666666664"/>
    <n v="0.19800000000000001"/>
    <n v="15.3125"/>
    <n v="0.159"/>
    <n v="0.26666666666666666"/>
  </r>
  <r>
    <x v="2"/>
    <d v="2017-08-29T00:00:00"/>
    <x v="11"/>
    <x v="11"/>
    <x v="1"/>
    <x v="0"/>
    <n v="33"/>
    <n v="24827"/>
    <n v="7"/>
    <n v="29"/>
    <n v="22"/>
    <n v="13"/>
    <n v="3"/>
    <n v="1894"/>
    <n v="640"/>
    <n v="752.33333333333337"/>
    <n v="775"/>
    <n v="7.4999999999999997E-2"/>
    <n v="9.0909090909090917"/>
    <n v="121.21212121212123"/>
    <n v="250"/>
    <n v="0.87878787878787878"/>
    <n v="0.75862068965517238"/>
    <n v="0.59090909090909094"/>
    <n v="0.51100000000000001"/>
    <n v="0.39393939393939392"/>
    <n v="0.19800000000000001"/>
    <n v="21.40909090909091"/>
    <n v="0.159"/>
    <n v="0.21212121212121213"/>
  </r>
  <r>
    <x v="2"/>
    <d v="2017-08-29T00:00:00"/>
    <x v="12"/>
    <x v="12"/>
    <x v="1"/>
    <x v="0"/>
    <n v="30"/>
    <n v="25775"/>
    <n v="8"/>
    <n v="27"/>
    <n v="22"/>
    <n v="13"/>
    <n v="3"/>
    <n v="1992"/>
    <n v="665"/>
    <n v="859.16666666666663"/>
    <n v="775"/>
    <n v="7.4999999999999997E-2"/>
    <n v="10"/>
    <n v="133.33333333333334"/>
    <n v="250"/>
    <n v="0.9"/>
    <n v="0.81481481481481477"/>
    <n v="0.59090909090909094"/>
    <n v="0.51100000000000001"/>
    <n v="0.43333333333333335"/>
    <n v="0.19800000000000001"/>
    <n v="21.40909090909091"/>
    <n v="0.159"/>
    <n v="0.26666666666666666"/>
  </r>
  <r>
    <x v="2"/>
    <d v="2017-08-29T00:00:00"/>
    <x v="13"/>
    <x v="13"/>
    <x v="1"/>
    <x v="0"/>
    <n v="30"/>
    <n v="24216"/>
    <n v="8"/>
    <n v="28"/>
    <n v="19"/>
    <n v="13"/>
    <n v="3"/>
    <n v="1939"/>
    <n v="666"/>
    <n v="807.2"/>
    <n v="775"/>
    <n v="7.4999999999999997E-2"/>
    <n v="10"/>
    <n v="133.33333333333334"/>
    <n v="250"/>
    <n v="0.93333333333333335"/>
    <n v="0.6785714285714286"/>
    <n v="0.68421052631578949"/>
    <n v="0.51100000000000001"/>
    <n v="0.43333333333333335"/>
    <n v="0.19800000000000001"/>
    <n v="18.315789473684209"/>
    <n v="0.159"/>
    <n v="0.26666666666666666"/>
  </r>
  <r>
    <x v="2"/>
    <d v="2017-08-29T00:00:00"/>
    <x v="14"/>
    <x v="14"/>
    <x v="1"/>
    <x v="0"/>
    <n v="28"/>
    <n v="24930"/>
    <n v="6"/>
    <n v="26"/>
    <n v="20"/>
    <n v="13"/>
    <n v="3"/>
    <n v="2000"/>
    <n v="665"/>
    <n v="890.35714285714289"/>
    <n v="775"/>
    <n v="7.4999999999999997E-2"/>
    <n v="10.714285714285714"/>
    <n v="142.85714285714286"/>
    <n v="250"/>
    <n v="0.9285714285714286"/>
    <n v="0.76923076923076927"/>
    <n v="0.65"/>
    <n v="0.51100000000000001"/>
    <n v="0.4642857142857143"/>
    <n v="0.19800000000000001"/>
    <n v="19.350000000000001"/>
    <n v="0.159"/>
    <n v="0.21428571428571427"/>
  </r>
  <r>
    <x v="2"/>
    <d v="2017-08-29T00:00:00"/>
    <x v="15"/>
    <x v="15"/>
    <x v="1"/>
    <x v="0"/>
    <n v="29"/>
    <n v="25740"/>
    <n v="8"/>
    <n v="25"/>
    <n v="16"/>
    <n v="11"/>
    <n v="3"/>
    <n v="1858"/>
    <n v="697"/>
    <n v="887.58620689655174"/>
    <n v="775"/>
    <n v="7.4999999999999997E-2"/>
    <n v="10.344827586206897"/>
    <n v="137.93103448275863"/>
    <n v="250"/>
    <n v="0.86206896551724133"/>
    <n v="0.64"/>
    <n v="0.6875"/>
    <n v="0.51100000000000001"/>
    <n v="0.37931034482758619"/>
    <n v="0.19800000000000001"/>
    <n v="15.3125"/>
    <n v="0.159"/>
    <n v="0.27586206896551724"/>
  </r>
  <r>
    <x v="2"/>
    <d v="2017-08-29T00:00:00"/>
    <x v="25"/>
    <x v="23"/>
    <x v="1"/>
    <x v="0"/>
    <n v="31"/>
    <n v="25197"/>
    <n v="8"/>
    <n v="27"/>
    <n v="18"/>
    <n v="10"/>
    <n v="3"/>
    <n v="1507"/>
    <n v="455"/>
    <n v="812.80645161290317"/>
    <n v="775"/>
    <n v="7.4999999999999997E-2"/>
    <n v="9.67741935483871"/>
    <n v="129.03225806451613"/>
    <n v="250"/>
    <n v="0.87096774193548387"/>
    <n v="0.66666666666666663"/>
    <n v="0.55555555555555558"/>
    <n v="0.51100000000000001"/>
    <n v="0.32258064516129031"/>
    <n v="0.19800000000000001"/>
    <n v="17.444444444444443"/>
    <n v="0.159"/>
    <n v="0.25806451612903225"/>
  </r>
  <r>
    <x v="2"/>
    <d v="2017-08-30T00:00:00"/>
    <x v="16"/>
    <x v="16"/>
    <x v="2"/>
    <x v="0"/>
    <n v="30"/>
    <n v="24350"/>
    <n v="6"/>
    <n v="29"/>
    <n v="19"/>
    <n v="13"/>
    <n v="2"/>
    <n v="2093"/>
    <n v="730"/>
    <n v="811.66666666666663"/>
    <n v="775"/>
    <n v="7.4999999999999997E-2"/>
    <n v="6.666666666666667"/>
    <n v="88.8888888888889"/>
    <n v="0"/>
    <n v="0.96666666666666667"/>
    <n v="0.65517241379310343"/>
    <n v="0.68421052631578949"/>
    <n v="0.51100000000000001"/>
    <n v="0.43333333333333335"/>
    <n v="0.19800000000000001"/>
    <n v="18.315789473684209"/>
    <n v="0.159"/>
    <n v="0.2"/>
  </r>
  <r>
    <x v="2"/>
    <d v="2017-08-30T00:00:00"/>
    <x v="17"/>
    <x v="17"/>
    <x v="2"/>
    <x v="0"/>
    <n v="31"/>
    <n v="25761"/>
    <n v="7"/>
    <n v="31"/>
    <n v="26"/>
    <n v="18"/>
    <n v="2"/>
    <n v="2135"/>
    <n v="730"/>
    <n v="831"/>
    <n v="775"/>
    <n v="7.4999999999999997E-2"/>
    <n v="6.4516129032258061"/>
    <n v="86.021505376344081"/>
    <n v="0"/>
    <n v="1"/>
    <n v="0.83870967741935487"/>
    <n v="0.69230769230769229"/>
    <n v="0.51100000000000001"/>
    <n v="0.58064516129032262"/>
    <n v="0.19800000000000001"/>
    <n v="25.307692307692307"/>
    <n v="0.159"/>
    <n v="0.22580645161290322"/>
  </r>
  <r>
    <x v="2"/>
    <d v="2017-08-30T00:00:00"/>
    <x v="18"/>
    <x v="18"/>
    <x v="2"/>
    <x v="0"/>
    <n v="34"/>
    <n v="25923"/>
    <n v="9"/>
    <n v="33"/>
    <n v="21"/>
    <n v="16"/>
    <n v="2"/>
    <n v="2135"/>
    <n v="723"/>
    <n v="762.44117647058829"/>
    <n v="775"/>
    <n v="7.4999999999999997E-2"/>
    <n v="5.8823529411764701"/>
    <n v="78.431372549019599"/>
    <n v="0"/>
    <n v="0.97058823529411764"/>
    <n v="0.63636363636363635"/>
    <n v="0.76190476190476186"/>
    <n v="0.51100000000000001"/>
    <n v="0.47058823529411764"/>
    <n v="0.19800000000000001"/>
    <n v="20.238095238095237"/>
    <n v="0.159"/>
    <n v="0.26470588235294118"/>
  </r>
  <r>
    <x v="2"/>
    <d v="2017-08-30T00:00:00"/>
    <x v="19"/>
    <x v="19"/>
    <x v="2"/>
    <x v="0"/>
    <n v="34"/>
    <n v="24918"/>
    <n v="8"/>
    <n v="32"/>
    <n v="25"/>
    <n v="20"/>
    <n v="2"/>
    <n v="2065"/>
    <n v="717"/>
    <n v="732.88235294117646"/>
    <n v="775"/>
    <n v="7.4999999999999997E-2"/>
    <n v="5.8823529411764701"/>
    <n v="78.431372549019599"/>
    <n v="0"/>
    <n v="0.94117647058823528"/>
    <n v="0.78125"/>
    <n v="0.8"/>
    <n v="0.51100000000000001"/>
    <n v="0.58823529411764708"/>
    <n v="0.19800000000000001"/>
    <n v="24.2"/>
    <n v="0.159"/>
    <n v="0.23529411764705882"/>
  </r>
  <r>
    <x v="2"/>
    <d v="2017-08-30T00:00:00"/>
    <x v="20"/>
    <x v="20"/>
    <x v="2"/>
    <x v="0"/>
    <n v="32"/>
    <n v="25534"/>
    <n v="7"/>
    <n v="31"/>
    <n v="22"/>
    <n v="17"/>
    <n v="2"/>
    <n v="1978"/>
    <n v="621"/>
    <n v="797.9375"/>
    <n v="775"/>
    <n v="7.4999999999999997E-2"/>
    <n v="6.25"/>
    <n v="83.333333333333343"/>
    <n v="0"/>
    <n v="0.96875"/>
    <n v="0.70967741935483875"/>
    <n v="0.77272727272727271"/>
    <n v="0.51100000000000001"/>
    <n v="0.53125"/>
    <n v="0.19800000000000001"/>
    <n v="21.227272727272727"/>
    <n v="0.159"/>
    <n v="0.21875"/>
  </r>
  <r>
    <x v="2"/>
    <d v="2017-08-30T00:00:00"/>
    <x v="21"/>
    <x v="21"/>
    <x v="2"/>
    <x v="0"/>
    <n v="34"/>
    <n v="25356"/>
    <n v="6"/>
    <n v="32"/>
    <n v="25"/>
    <n v="16"/>
    <n v="2"/>
    <n v="1999"/>
    <n v="626"/>
    <n v="745.76470588235293"/>
    <n v="775"/>
    <n v="7.4999999999999997E-2"/>
    <n v="5.8823529411764701"/>
    <n v="78.431372549019599"/>
    <n v="0"/>
    <n v="0.94117647058823528"/>
    <n v="0.78125"/>
    <n v="0.64"/>
    <n v="0.51100000000000001"/>
    <n v="0.47058823529411764"/>
    <n v="0.19800000000000001"/>
    <n v="24.36"/>
    <n v="0.159"/>
    <n v="0.17647058823529413"/>
  </r>
  <r>
    <x v="2"/>
    <d v="2017-08-30T00:00:00"/>
    <x v="22"/>
    <x v="22"/>
    <x v="2"/>
    <x v="0"/>
    <n v="35"/>
    <n v="25806"/>
    <n v="7"/>
    <n v="33"/>
    <n v="26"/>
    <n v="16"/>
    <n v="2"/>
    <n v="1969"/>
    <n v="727"/>
    <n v="737.31428571428569"/>
    <n v="775"/>
    <n v="7.4999999999999997E-2"/>
    <n v="5.7142857142857144"/>
    <n v="76.19047619047619"/>
    <n v="0"/>
    <n v="0.94285714285714284"/>
    <n v="0.78787878787878785"/>
    <n v="0.61538461538461542"/>
    <n v="0.51100000000000001"/>
    <n v="0.45714285714285713"/>
    <n v="0.19800000000000001"/>
    <n v="25.384615384615383"/>
    <n v="0.159"/>
    <n v="0.2"/>
  </r>
  <r>
    <x v="2"/>
    <d v="2017-08-30T00:00:00"/>
    <x v="24"/>
    <x v="24"/>
    <x v="2"/>
    <x v="0"/>
    <n v="36"/>
    <n v="24642"/>
    <n v="6"/>
    <n v="36"/>
    <n v="24"/>
    <n v="14"/>
    <n v="2"/>
    <n v="1090"/>
    <n v="697"/>
    <n v="684.5"/>
    <n v="775"/>
    <n v="7.4999999999999997E-2"/>
    <n v="5.5555555555555554"/>
    <n v="74.074074074074076"/>
    <n v="0"/>
    <n v="1"/>
    <n v="0.66666666666666663"/>
    <n v="0.58333333333333337"/>
    <n v="0.51100000000000001"/>
    <n v="0.3888888888888889"/>
    <n v="0.19800000000000001"/>
    <n v="23.416666666666668"/>
    <n v="0.159"/>
    <n v="0.16666666666666666"/>
  </r>
  <r>
    <x v="2"/>
    <d v="2017-08-30T00:00:00"/>
    <x v="8"/>
    <x v="8"/>
    <x v="1"/>
    <x v="0"/>
    <n v="30"/>
    <n v="25142"/>
    <n v="9"/>
    <n v="27"/>
    <n v="22"/>
    <n v="11"/>
    <n v="3"/>
    <n v="1764"/>
    <n v="663"/>
    <n v="838.06666666666672"/>
    <n v="775"/>
    <n v="7.4999999999999997E-2"/>
    <n v="10"/>
    <n v="133.33333333333334"/>
    <n v="250"/>
    <n v="0.9"/>
    <n v="0.81481481481481477"/>
    <n v="0.5"/>
    <n v="0.51100000000000001"/>
    <n v="0.36666666666666664"/>
    <n v="0.19800000000000001"/>
    <n v="21.5"/>
    <n v="0.159"/>
    <n v="0.3"/>
  </r>
  <r>
    <x v="2"/>
    <d v="2017-08-30T00:00:00"/>
    <x v="9"/>
    <x v="9"/>
    <x v="1"/>
    <x v="0"/>
    <n v="31"/>
    <n v="25317"/>
    <n v="6"/>
    <n v="29"/>
    <n v="20"/>
    <n v="12"/>
    <n v="4"/>
    <n v="1918"/>
    <n v="660"/>
    <n v="816.67741935483866"/>
    <n v="775"/>
    <n v="7.4999999999999997E-2"/>
    <n v="12.903225806451612"/>
    <n v="172.04301075268816"/>
    <n v="250"/>
    <n v="0.93548387096774188"/>
    <n v="0.68965517241379315"/>
    <n v="0.6"/>
    <n v="0.51100000000000001"/>
    <n v="0.38709677419354838"/>
    <n v="0.19800000000000001"/>
    <n v="19.399999999999999"/>
    <n v="0.159"/>
    <n v="0.19354838709677419"/>
  </r>
  <r>
    <x v="2"/>
    <d v="2017-08-30T00:00:00"/>
    <x v="10"/>
    <x v="10"/>
    <x v="1"/>
    <x v="0"/>
    <n v="31"/>
    <n v="25907"/>
    <n v="9"/>
    <n v="27"/>
    <n v="20"/>
    <n v="10"/>
    <n v="3"/>
    <n v="1913"/>
    <n v="666"/>
    <n v="835.70967741935488"/>
    <n v="775"/>
    <n v="7.4999999999999997E-2"/>
    <n v="9.67741935483871"/>
    <n v="129.03225806451613"/>
    <n v="250"/>
    <n v="0.87096774193548387"/>
    <n v="0.7407407407407407"/>
    <n v="0.5"/>
    <n v="0.51100000000000001"/>
    <n v="0.32258064516129031"/>
    <n v="0.19800000000000001"/>
    <n v="19.5"/>
    <n v="0.159"/>
    <n v="0.29032258064516131"/>
  </r>
  <r>
    <x v="2"/>
    <d v="2017-08-30T00:00:00"/>
    <x v="11"/>
    <x v="11"/>
    <x v="1"/>
    <x v="0"/>
    <n v="28"/>
    <n v="24368"/>
    <n v="6"/>
    <n v="25"/>
    <n v="20"/>
    <n v="11"/>
    <n v="4"/>
    <n v="1894"/>
    <n v="640"/>
    <n v="870.28571428571433"/>
    <n v="775"/>
    <n v="7.4999999999999997E-2"/>
    <n v="14.285714285714285"/>
    <n v="190.47619047619048"/>
    <n v="250"/>
    <n v="0.8928571428571429"/>
    <n v="0.8"/>
    <n v="0.55000000000000004"/>
    <n v="0.51100000000000001"/>
    <n v="0.39285714285714285"/>
    <n v="0.19800000000000001"/>
    <n v="19.45"/>
    <n v="0.159"/>
    <n v="0.21428571428571427"/>
  </r>
  <r>
    <x v="2"/>
    <d v="2017-08-30T00:00:00"/>
    <x v="12"/>
    <x v="12"/>
    <x v="1"/>
    <x v="0"/>
    <n v="29"/>
    <n v="25247"/>
    <n v="7"/>
    <n v="27"/>
    <n v="17"/>
    <n v="10"/>
    <n v="3"/>
    <n v="1992"/>
    <n v="665"/>
    <n v="870.58620689655174"/>
    <n v="775"/>
    <n v="7.4999999999999997E-2"/>
    <n v="10.344827586206897"/>
    <n v="137.93103448275863"/>
    <n v="250"/>
    <n v="0.93103448275862066"/>
    <n v="0.62962962962962965"/>
    <n v="0.58823529411764708"/>
    <n v="0.51100000000000001"/>
    <n v="0.34482758620689657"/>
    <n v="0.19800000000000001"/>
    <n v="16.411764705882351"/>
    <n v="0.159"/>
    <n v="0.2413793103448276"/>
  </r>
  <r>
    <x v="2"/>
    <d v="2017-08-30T00:00:00"/>
    <x v="13"/>
    <x v="13"/>
    <x v="1"/>
    <x v="0"/>
    <n v="33"/>
    <n v="25892"/>
    <n v="8"/>
    <n v="28"/>
    <n v="19"/>
    <n v="11"/>
    <n v="4"/>
    <n v="1939"/>
    <n v="666"/>
    <n v="784.60606060606062"/>
    <n v="775"/>
    <n v="7.4999999999999997E-2"/>
    <n v="12.121212121212121"/>
    <n v="161.61616161616163"/>
    <n v="250"/>
    <n v="0.84848484848484851"/>
    <n v="0.6785714285714286"/>
    <n v="0.57894736842105265"/>
    <n v="0.51100000000000001"/>
    <n v="0.33333333333333331"/>
    <n v="0.19800000000000001"/>
    <n v="18.421052631578949"/>
    <n v="0.159"/>
    <n v="0.24242424242424243"/>
  </r>
  <r>
    <x v="2"/>
    <d v="2017-08-30T00:00:00"/>
    <x v="14"/>
    <x v="14"/>
    <x v="1"/>
    <x v="0"/>
    <n v="30"/>
    <n v="25060"/>
    <n v="8"/>
    <n v="28"/>
    <n v="21"/>
    <n v="11"/>
    <n v="3"/>
    <n v="2000"/>
    <n v="665"/>
    <n v="835.33333333333337"/>
    <n v="775"/>
    <n v="7.4999999999999997E-2"/>
    <n v="10"/>
    <n v="133.33333333333334"/>
    <n v="250"/>
    <n v="0.93333333333333335"/>
    <n v="0.75"/>
    <n v="0.52380952380952384"/>
    <n v="0.51100000000000001"/>
    <n v="0.36666666666666664"/>
    <n v="0.19800000000000001"/>
    <n v="20.476190476190474"/>
    <n v="0.159"/>
    <n v="0.26666666666666666"/>
  </r>
  <r>
    <x v="2"/>
    <d v="2017-08-30T00:00:00"/>
    <x v="15"/>
    <x v="15"/>
    <x v="1"/>
    <x v="0"/>
    <n v="28"/>
    <n v="24135"/>
    <n v="6"/>
    <n v="24"/>
    <n v="16"/>
    <n v="8"/>
    <n v="4"/>
    <n v="1858"/>
    <n v="697"/>
    <n v="861.96428571428567"/>
    <n v="775"/>
    <n v="7.4999999999999997E-2"/>
    <n v="14.285714285714285"/>
    <n v="190.47619047619048"/>
    <n v="250"/>
    <n v="0.8571428571428571"/>
    <n v="0.66666666666666663"/>
    <n v="0.5"/>
    <n v="0.51100000000000001"/>
    <n v="0.2857142857142857"/>
    <n v="0.19800000000000001"/>
    <n v="15.5"/>
    <n v="0.159"/>
    <n v="0.21428571428571427"/>
  </r>
  <r>
    <x v="2"/>
    <d v="2017-08-30T00:00:00"/>
    <x v="25"/>
    <x v="23"/>
    <x v="1"/>
    <x v="0"/>
    <n v="33"/>
    <n v="24633"/>
    <n v="10"/>
    <n v="30"/>
    <n v="19"/>
    <n v="10"/>
    <n v="4"/>
    <n v="1507"/>
    <n v="455"/>
    <n v="746.4545454545455"/>
    <n v="775"/>
    <n v="7.4999999999999997E-2"/>
    <n v="12.121212121212121"/>
    <n v="161.61616161616163"/>
    <n v="250"/>
    <n v="0.90909090909090906"/>
    <n v="0.6333333333333333"/>
    <n v="0.52631578947368418"/>
    <n v="0.51100000000000001"/>
    <n v="0.30303030303030304"/>
    <n v="0.19800000000000001"/>
    <n v="18.473684210526315"/>
    <n v="0.159"/>
    <n v="0.30303030303030304"/>
  </r>
  <r>
    <x v="2"/>
    <d v="2017-08-31T00:00:00"/>
    <x v="0"/>
    <x v="0"/>
    <x v="0"/>
    <x v="0"/>
    <n v="40"/>
    <n v="24942"/>
    <n v="5"/>
    <n v="39"/>
    <n v="28"/>
    <n v="20"/>
    <n v="2"/>
    <n v="2149"/>
    <n v="751"/>
    <n v="623.54999999999995"/>
    <n v="775"/>
    <n v="7.4999999999999997E-2"/>
    <n v="5"/>
    <n v="66.666666666666671"/>
    <n v="0"/>
    <n v="0.97499999999999998"/>
    <n v="0.71794871794871795"/>
    <n v="0.7142857142857143"/>
    <n v="0.51100000000000001"/>
    <n v="0.5"/>
    <n v="0.19800000000000001"/>
    <n v="27.285714285714285"/>
    <n v="0.159"/>
    <n v="0.125"/>
  </r>
  <r>
    <x v="2"/>
    <d v="2017-08-31T00:00:00"/>
    <x v="1"/>
    <x v="1"/>
    <x v="0"/>
    <x v="0"/>
    <n v="38"/>
    <n v="25348"/>
    <n v="5"/>
    <n v="37"/>
    <n v="29"/>
    <n v="21"/>
    <n v="1"/>
    <n v="2347"/>
    <n v="803"/>
    <n v="667.0526315789474"/>
    <n v="775"/>
    <n v="7.4999999999999997E-2"/>
    <n v="2.6315789473684208"/>
    <n v="35.087719298245609"/>
    <n v="0"/>
    <n v="0.97368421052631582"/>
    <n v="0.78378378378378377"/>
    <n v="0.72413793103448276"/>
    <n v="0.51100000000000001"/>
    <n v="0.55263157894736847"/>
    <n v="0.19800000000000001"/>
    <n v="28.275862068965516"/>
    <n v="0.159"/>
    <n v="0.13157894736842105"/>
  </r>
  <r>
    <x v="2"/>
    <d v="2017-08-31T00:00:00"/>
    <x v="2"/>
    <x v="2"/>
    <x v="0"/>
    <x v="0"/>
    <n v="40"/>
    <n v="25275"/>
    <n v="5"/>
    <n v="38"/>
    <n v="27"/>
    <n v="22"/>
    <n v="2"/>
    <n v="2319"/>
    <n v="800"/>
    <n v="631.875"/>
    <n v="775"/>
    <n v="7.4999999999999997E-2"/>
    <n v="5"/>
    <n v="66.666666666666671"/>
    <n v="0"/>
    <n v="0.95"/>
    <n v="0.71052631578947367"/>
    <n v="0.81481481481481477"/>
    <n v="0.51100000000000001"/>
    <n v="0.55000000000000004"/>
    <n v="0.19800000000000001"/>
    <n v="26.185185185185187"/>
    <n v="0.159"/>
    <n v="0.125"/>
  </r>
  <r>
    <x v="2"/>
    <d v="2017-08-31T00:00:00"/>
    <x v="3"/>
    <x v="3"/>
    <x v="0"/>
    <x v="0"/>
    <n v="35"/>
    <n v="25854"/>
    <n v="6"/>
    <n v="32"/>
    <n v="26"/>
    <n v="22"/>
    <n v="1"/>
    <n v="2282"/>
    <n v="790"/>
    <n v="738.68571428571431"/>
    <n v="775"/>
    <n v="7.4999999999999997E-2"/>
    <n v="2.8571428571428572"/>
    <n v="38.095238095238095"/>
    <n v="0"/>
    <n v="0.91428571428571426"/>
    <n v="0.8125"/>
    <n v="0.84615384615384615"/>
    <n v="0.51100000000000001"/>
    <n v="0.62857142857142856"/>
    <n v="0.19800000000000001"/>
    <n v="25.153846153846153"/>
    <n v="0.159"/>
    <n v="0.17142857142857143"/>
  </r>
  <r>
    <x v="2"/>
    <d v="2017-08-31T00:00:00"/>
    <x v="4"/>
    <x v="4"/>
    <x v="0"/>
    <x v="0"/>
    <n v="38"/>
    <n v="24478"/>
    <n v="6"/>
    <n v="35"/>
    <n v="31"/>
    <n v="24"/>
    <n v="2"/>
    <n v="2288"/>
    <n v="715"/>
    <n v="644.15789473684208"/>
    <n v="775"/>
    <n v="7.4999999999999997E-2"/>
    <n v="5.2631578947368416"/>
    <n v="70.175438596491219"/>
    <n v="0"/>
    <n v="0.92105263157894735"/>
    <n v="0.88571428571428568"/>
    <n v="0.77419354838709675"/>
    <n v="0.51100000000000001"/>
    <n v="0.63157894736842102"/>
    <n v="0.19800000000000001"/>
    <n v="30.225806451612904"/>
    <n v="0.159"/>
    <n v="0.15789473684210525"/>
  </r>
  <r>
    <x v="2"/>
    <d v="2017-08-31T00:00:00"/>
    <x v="5"/>
    <x v="5"/>
    <x v="0"/>
    <x v="0"/>
    <n v="36"/>
    <n v="25052"/>
    <n v="5"/>
    <n v="33"/>
    <n v="28"/>
    <n v="25"/>
    <n v="1"/>
    <n v="2312"/>
    <n v="796"/>
    <n v="695.88888888888891"/>
    <n v="775"/>
    <n v="7.4999999999999997E-2"/>
    <n v="2.7777777777777777"/>
    <n v="37.037037037037038"/>
    <n v="0"/>
    <n v="0.91666666666666663"/>
    <n v="0.84848484848484851"/>
    <n v="0.8928571428571429"/>
    <n v="0.51100000000000001"/>
    <n v="0.69444444444444442"/>
    <n v="0.19800000000000001"/>
    <n v="27.107142857142858"/>
    <n v="0.159"/>
    <n v="0.1388888888888889"/>
  </r>
  <r>
    <x v="2"/>
    <d v="2017-08-31T00:00:00"/>
    <x v="6"/>
    <x v="6"/>
    <x v="0"/>
    <x v="0"/>
    <n v="38"/>
    <n v="24436"/>
    <n v="7"/>
    <n v="36"/>
    <n v="28"/>
    <n v="20"/>
    <n v="2"/>
    <n v="2402"/>
    <n v="793"/>
    <n v="643.0526315789474"/>
    <n v="775"/>
    <n v="7.4999999999999997E-2"/>
    <n v="5.2631578947368416"/>
    <n v="70.175438596491219"/>
    <n v="0"/>
    <n v="0.94736842105263153"/>
    <n v="0.77777777777777779"/>
    <n v="0.7142857142857143"/>
    <n v="0.51100000000000001"/>
    <n v="0.52631578947368418"/>
    <n v="0.19800000000000001"/>
    <n v="27.285714285714285"/>
    <n v="0.159"/>
    <n v="0.18421052631578946"/>
  </r>
  <r>
    <x v="2"/>
    <d v="2017-08-31T00:00:00"/>
    <x v="7"/>
    <x v="7"/>
    <x v="0"/>
    <x v="0"/>
    <n v="40"/>
    <n v="24140"/>
    <n v="6"/>
    <n v="37"/>
    <n v="31"/>
    <n v="22"/>
    <n v="2"/>
    <n v="2134"/>
    <n v="777"/>
    <n v="603.5"/>
    <n v="775"/>
    <n v="7.4999999999999997E-2"/>
    <n v="5"/>
    <n v="66.666666666666671"/>
    <n v="0"/>
    <n v="0.92500000000000004"/>
    <n v="0.83783783783783783"/>
    <n v="0.70967741935483875"/>
    <n v="0.51100000000000001"/>
    <n v="0.55000000000000004"/>
    <n v="0.19800000000000001"/>
    <n v="30.29032258064516"/>
    <n v="0.159"/>
    <n v="0.15"/>
  </r>
  <r>
    <x v="2"/>
    <d v="2017-08-31T00:00:00"/>
    <x v="8"/>
    <x v="8"/>
    <x v="1"/>
    <x v="0"/>
    <n v="30"/>
    <n v="25569"/>
    <n v="7"/>
    <n v="28"/>
    <n v="17"/>
    <n v="10"/>
    <n v="3"/>
    <n v="1764"/>
    <n v="663"/>
    <n v="852.3"/>
    <n v="775"/>
    <n v="7.4999999999999997E-2"/>
    <n v="10"/>
    <n v="133.33333333333334"/>
    <n v="250"/>
    <n v="0.93333333333333335"/>
    <n v="0.6071428571428571"/>
    <n v="0.58823529411764708"/>
    <n v="0.51100000000000001"/>
    <n v="0.33333333333333331"/>
    <n v="0.19800000000000001"/>
    <n v="16.411764705882351"/>
    <n v="0.159"/>
    <n v="0.23333333333333334"/>
  </r>
  <r>
    <x v="2"/>
    <d v="2017-08-31T00:00:00"/>
    <x v="9"/>
    <x v="9"/>
    <x v="1"/>
    <x v="0"/>
    <n v="29"/>
    <n v="24637"/>
    <n v="6"/>
    <n v="27"/>
    <n v="19"/>
    <n v="12"/>
    <n v="3"/>
    <n v="1918"/>
    <n v="660"/>
    <n v="849.55172413793105"/>
    <n v="775"/>
    <n v="7.4999999999999997E-2"/>
    <n v="10.344827586206897"/>
    <n v="137.93103448275863"/>
    <n v="250"/>
    <n v="0.93103448275862066"/>
    <n v="0.70370370370370372"/>
    <n v="0.63157894736842102"/>
    <n v="0.51100000000000001"/>
    <n v="0.41379310344827586"/>
    <n v="0.19800000000000001"/>
    <n v="18.368421052631579"/>
    <n v="0.159"/>
    <n v="0.20689655172413793"/>
  </r>
  <r>
    <x v="2"/>
    <d v="2017-08-31T00:00:00"/>
    <x v="10"/>
    <x v="10"/>
    <x v="1"/>
    <x v="0"/>
    <n v="30"/>
    <n v="25242"/>
    <n v="7"/>
    <n v="28"/>
    <n v="22"/>
    <n v="15"/>
    <n v="4"/>
    <n v="1913"/>
    <n v="666"/>
    <n v="841.4"/>
    <n v="775"/>
    <n v="7.4999999999999997E-2"/>
    <n v="13.333333333333334"/>
    <n v="177.7777777777778"/>
    <n v="250"/>
    <n v="0.93333333333333335"/>
    <n v="0.7857142857142857"/>
    <n v="0.68181818181818177"/>
    <n v="0.51100000000000001"/>
    <n v="0.5"/>
    <n v="0.19800000000000001"/>
    <n v="21.318181818181817"/>
    <n v="0.159"/>
    <n v="0.23333333333333334"/>
  </r>
  <r>
    <x v="2"/>
    <d v="2017-08-31T00:00:00"/>
    <x v="11"/>
    <x v="11"/>
    <x v="1"/>
    <x v="0"/>
    <n v="31"/>
    <n v="25363"/>
    <n v="9"/>
    <n v="27"/>
    <n v="19"/>
    <n v="13"/>
    <n v="4"/>
    <n v="1894"/>
    <n v="640"/>
    <n v="818.16129032258061"/>
    <n v="775"/>
    <n v="7.4999999999999997E-2"/>
    <n v="12.903225806451612"/>
    <n v="172.04301075268816"/>
    <n v="250"/>
    <n v="0.87096774193548387"/>
    <n v="0.70370370370370372"/>
    <n v="0.68421052631578949"/>
    <n v="0.51100000000000001"/>
    <n v="0.41935483870967744"/>
    <n v="0.19800000000000001"/>
    <n v="18.315789473684209"/>
    <n v="0.159"/>
    <n v="0.29032258064516131"/>
  </r>
  <r>
    <x v="2"/>
    <d v="2017-08-31T00:00:00"/>
    <x v="12"/>
    <x v="12"/>
    <x v="1"/>
    <x v="0"/>
    <n v="28"/>
    <n v="25714"/>
    <n v="6"/>
    <n v="25"/>
    <n v="17"/>
    <n v="12"/>
    <n v="3"/>
    <n v="1992"/>
    <n v="665"/>
    <n v="918.35714285714289"/>
    <n v="775"/>
    <n v="7.4999999999999997E-2"/>
    <n v="10.714285714285714"/>
    <n v="142.85714285714286"/>
    <n v="250"/>
    <n v="0.8928571428571429"/>
    <n v="0.68"/>
    <n v="0.70588235294117652"/>
    <n v="0.51100000000000001"/>
    <n v="0.42857142857142855"/>
    <n v="0.19800000000000001"/>
    <n v="16.294117647058822"/>
    <n v="0.159"/>
    <n v="0.21428571428571427"/>
  </r>
  <r>
    <x v="2"/>
    <d v="2017-08-31T00:00:00"/>
    <x v="13"/>
    <x v="13"/>
    <x v="1"/>
    <x v="0"/>
    <n v="29"/>
    <n v="25834"/>
    <n v="7"/>
    <n v="25"/>
    <n v="17"/>
    <n v="10"/>
    <n v="3"/>
    <n v="1939"/>
    <n v="666"/>
    <n v="890.82758620689651"/>
    <n v="775"/>
    <n v="7.4999999999999997E-2"/>
    <n v="10.344827586206897"/>
    <n v="137.93103448275863"/>
    <n v="250"/>
    <n v="0.86206896551724133"/>
    <n v="0.68"/>
    <n v="0.58823529411764708"/>
    <n v="0.51100000000000001"/>
    <n v="0.34482758620689657"/>
    <n v="0.19800000000000001"/>
    <n v="16.411764705882351"/>
    <n v="0.159"/>
    <n v="0.2413793103448276"/>
  </r>
  <r>
    <x v="2"/>
    <d v="2017-08-31T00:00:00"/>
    <x v="14"/>
    <x v="14"/>
    <x v="1"/>
    <x v="0"/>
    <n v="33"/>
    <n v="25229"/>
    <n v="7"/>
    <n v="28"/>
    <n v="20"/>
    <n v="12"/>
    <n v="3"/>
    <n v="2000"/>
    <n v="665"/>
    <n v="764.5151515151515"/>
    <n v="775"/>
    <n v="7.4999999999999997E-2"/>
    <n v="9.0909090909090917"/>
    <n v="121.21212121212123"/>
    <n v="250"/>
    <n v="0.84848484848484851"/>
    <n v="0.7142857142857143"/>
    <n v="0.6"/>
    <n v="0.51100000000000001"/>
    <n v="0.36363636363636365"/>
    <n v="0.19800000000000001"/>
    <n v="19.399999999999999"/>
    <n v="0.159"/>
    <n v="0.21212121212121213"/>
  </r>
  <r>
    <x v="2"/>
    <d v="2017-08-31T00:00:00"/>
    <x v="15"/>
    <x v="15"/>
    <x v="1"/>
    <x v="0"/>
    <n v="29"/>
    <n v="25006"/>
    <n v="6"/>
    <n v="26"/>
    <n v="20"/>
    <n v="12"/>
    <n v="3"/>
    <n v="1858"/>
    <n v="697"/>
    <n v="862.27586206896547"/>
    <n v="775"/>
    <n v="7.4999999999999997E-2"/>
    <n v="10.344827586206897"/>
    <n v="137.93103448275863"/>
    <n v="250"/>
    <n v="0.89655172413793105"/>
    <n v="0.76923076923076927"/>
    <n v="0.6"/>
    <n v="0.51100000000000001"/>
    <n v="0.41379310344827586"/>
    <n v="0.19800000000000001"/>
    <n v="19.399999999999999"/>
    <n v="0.159"/>
    <n v="0.20689655172413793"/>
  </r>
  <r>
    <x v="2"/>
    <d v="2017-08-31T00:00:00"/>
    <x v="25"/>
    <x v="23"/>
    <x v="1"/>
    <x v="0"/>
    <n v="29"/>
    <n v="24662"/>
    <n v="6"/>
    <n v="27"/>
    <n v="19"/>
    <n v="10"/>
    <n v="3"/>
    <n v="1507"/>
    <n v="455"/>
    <n v="850.41379310344826"/>
    <n v="775"/>
    <n v="7.4999999999999997E-2"/>
    <n v="10.344827586206897"/>
    <n v="137.93103448275863"/>
    <n v="250"/>
    <n v="0.93103448275862066"/>
    <n v="0.70370370370370372"/>
    <n v="0.52631578947368418"/>
    <n v="0.51100000000000001"/>
    <n v="0.34482758620689657"/>
    <n v="0.19800000000000001"/>
    <n v="18.473684210526315"/>
    <n v="0.159"/>
    <n v="0.2068965517241379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40EEF1-2191-0B4A-91B7-9712D1625918}" name="PivotTable1" cacheId="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
  <location ref="C8:F12" firstHeaderRow="1" firstDataRow="1" firstDataCol="3"/>
  <pivotFields count="32">
    <pivotField compact="0" outline="0" showAll="0" defaultSubtotal="0">
      <items count="3">
        <item x="0"/>
        <item x="1"/>
        <item x="2"/>
      </items>
    </pivotField>
    <pivotField compact="0" numFmtId="164" outline="0" showAll="0" defaultSubtotal="0"/>
    <pivotField axis="axisRow" compact="0" outline="0" showAll="0" defaultSubtotal="0">
      <items count="26">
        <item x="0"/>
        <item x="1"/>
        <item x="2"/>
        <item x="3"/>
        <item x="4"/>
        <item x="5"/>
        <item x="6"/>
        <item x="7"/>
        <item x="16"/>
        <item x="17"/>
        <item x="18"/>
        <item x="19"/>
        <item x="20"/>
        <item x="21"/>
        <item x="22"/>
        <item x="23"/>
        <item x="24"/>
        <item x="8"/>
        <item x="9"/>
        <item x="10"/>
        <item x="11"/>
        <item x="12"/>
        <item x="13"/>
        <item x="14"/>
        <item x="15"/>
        <item x="25"/>
      </items>
    </pivotField>
    <pivotField axis="axisRow" compact="0" outline="0" showAll="0" defaultSubtotal="0">
      <items count="25">
        <item h="1" x="15"/>
        <item h="1" x="0"/>
        <item h="1" x="1"/>
        <item x="2"/>
        <item h="1" x="3"/>
        <item h="1" x="4"/>
        <item h="1" x="5"/>
        <item h="1" x="6"/>
        <item h="1" x="7"/>
        <item h="1" x="16"/>
        <item h="1" x="17"/>
        <item h="1" x="18"/>
        <item h="1" x="19"/>
        <item h="1" x="20"/>
        <item h="1" x="21"/>
        <item h="1" x="22"/>
        <item h="1" x="23"/>
        <item h="1" x="24"/>
        <item h="1" x="8"/>
        <item h="1" x="9"/>
        <item h="1" x="10"/>
        <item h="1" x="11"/>
        <item h="1" x="12"/>
        <item h="1" x="13"/>
        <item h="1" x="14"/>
      </items>
    </pivotField>
    <pivotField compact="0" outline="0" showAll="0" defaultSubtotal="0">
      <items count="3">
        <item x="2"/>
        <item x="1"/>
        <item x="0"/>
      </items>
    </pivotField>
    <pivotField compact="0" outline="0" subtotalTop="0" showAll="0" defaultSubtotal="0">
      <items count="1">
        <item x="0"/>
      </items>
    </pivotField>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2" outline="0" showAll="0" defaultSubtotal="0"/>
    <pivotField dataField="1" compact="0" outline="0" showAll="0" defaultSubtotal="0"/>
    <pivotField compact="0" outline="0" showAll="0" defaultSubtotal="0"/>
    <pivotField compact="0" numFmtId="165" outline="0" showAll="0" defaultSubtotal="0"/>
    <pivotField compact="0" numFmtId="165" outline="0" showAll="0" defaultSubtotal="0"/>
    <pivotField compact="0" numFmtId="166" outline="0" showAll="0" defaultSubtotal="0"/>
    <pivotField compact="0" numFmtId="2" outline="0" showAll="0" defaultSubtotal="0"/>
    <pivotField compact="0" numFmtId="2" outline="0" showAll="0" defaultSubtotal="0"/>
    <pivotField compact="0" numFmtId="2" outline="0" showAll="0" defaultSubtotal="0"/>
    <pivotField compact="0" outline="0" showAll="0" defaultSubtotal="0"/>
    <pivotField compact="0" numFmtId="2" outline="0" showAll="0" defaultSubtotal="0"/>
    <pivotField compact="0" numFmtId="165" outline="0" showAll="0" defaultSubtotal="0"/>
    <pivotField compact="0" numFmtId="2" outline="0" showAll="0" defaultSubtotal="0"/>
    <pivotField compact="0" outline="0" showAll="0" defaultSubtotal="0"/>
    <pivotField compact="0" numFmtId="2" outline="0" showAll="0" defaultSubtotal="0"/>
    <pivotField compact="0" outline="0" dragToRow="0" dragToCol="0" dragToPage="0" showAll="0" defaultSubtotal="0"/>
    <pivotField dataField="1" compact="0" outline="0" dragToRow="0" dragToCol="0" dragToPage="0" showAll="0" defaultSubtotal="0"/>
  </pivotFields>
  <rowFields count="3">
    <field x="2"/>
    <field x="3"/>
    <field x="-2"/>
  </rowFields>
  <rowItems count="4">
    <i>
      <x v="2"/>
      <x v="3"/>
      <x/>
    </i>
    <i r="2" i="1">
      <x v="1"/>
    </i>
    <i r="2" i="2">
      <x v="2"/>
    </i>
    <i r="2" i="3">
      <x v="3"/>
    </i>
  </rowItems>
  <colItems count="1">
    <i/>
  </colItems>
  <dataFields count="4">
    <dataField name="Calls " fld="6" baseField="3" baseItem="2"/>
    <dataField name="Call Qualifier Range" fld="31" baseField="3" baseItem="0"/>
    <dataField name="AHT " fld="15" subtotal="average" baseField="3" baseItem="3" numFmtId="1"/>
    <dataField name="AHT Target" fld="16" subtotal="average" baseField="3" baseItem="0" numFmtId="1"/>
  </dataFields>
  <formats count="34">
    <format dxfId="202">
      <pivotArea outline="0" fieldPosition="0">
        <references count="3">
          <reference field="4294967294" count="1" selected="0">
            <x v="2"/>
          </reference>
          <reference field="2" count="1" selected="0">
            <x v="1"/>
          </reference>
          <reference field="3" count="0" selected="0"/>
        </references>
      </pivotArea>
    </format>
    <format dxfId="201">
      <pivotArea outline="0" fieldPosition="0">
        <references count="1">
          <reference field="4294967294" count="1">
            <x v="3"/>
          </reference>
        </references>
      </pivotArea>
    </format>
    <format dxfId="200">
      <pivotArea outline="0" fieldPosition="0">
        <references count="1">
          <reference field="4294967294" count="1">
            <x v="2"/>
          </reference>
        </references>
      </pivotArea>
    </format>
    <format dxfId="199">
      <pivotArea outline="0" fieldPosition="0">
        <references count="3">
          <reference field="4294967294" count="1" selected="0">
            <x v="0"/>
          </reference>
          <reference field="2" count="1" selected="0">
            <x v="24"/>
          </reference>
          <reference field="3" count="0" selected="0"/>
        </references>
      </pivotArea>
    </format>
    <format dxfId="198">
      <pivotArea outline="0" fieldPosition="0">
        <references count="3">
          <reference field="4294967294" count="3" selected="0">
            <x v="1"/>
            <x v="2"/>
            <x v="3"/>
          </reference>
          <reference field="2" count="1" selected="0">
            <x v="24"/>
          </reference>
          <reference field="3" count="0" selected="0"/>
        </references>
      </pivotArea>
    </format>
    <format dxfId="197">
      <pivotArea outline="0" fieldPosition="0">
        <references count="3">
          <reference field="4294967294" count="3" selected="0">
            <x v="1"/>
            <x v="2"/>
            <x v="3"/>
          </reference>
          <reference field="2" count="1" selected="0">
            <x v="24"/>
          </reference>
          <reference field="3" count="0" selected="0"/>
        </references>
      </pivotArea>
    </format>
    <format dxfId="196">
      <pivotArea field="2" type="button" dataOnly="0" labelOnly="1" outline="0" axis="axisRow" fieldPosition="0"/>
    </format>
    <format dxfId="195">
      <pivotArea type="all" dataOnly="0" outline="0" fieldPosition="0"/>
    </format>
    <format dxfId="194">
      <pivotArea outline="0" collapsedLevelsAreSubtotals="1" fieldPosition="0"/>
    </format>
    <format dxfId="193">
      <pivotArea dataOnly="0" labelOnly="1" outline="0" fieldPosition="0">
        <references count="1">
          <reference field="2" count="1">
            <x v="3"/>
          </reference>
        </references>
      </pivotArea>
    </format>
    <format dxfId="192">
      <pivotArea dataOnly="0" labelOnly="1" outline="0" fieldPosition="0">
        <references count="2">
          <reference field="2" count="1" selected="0">
            <x v="3"/>
          </reference>
          <reference field="3" count="0"/>
        </references>
      </pivotArea>
    </format>
    <format dxfId="191">
      <pivotArea dataOnly="0" labelOnly="1" outline="0" fieldPosition="0">
        <references count="3">
          <reference field="4294967294" count="4">
            <x v="0"/>
            <x v="1"/>
            <x v="2"/>
            <x v="3"/>
          </reference>
          <reference field="2" count="1" selected="0">
            <x v="3"/>
          </reference>
          <reference field="3" count="0" selected="0"/>
        </references>
      </pivotArea>
    </format>
    <format dxfId="190">
      <pivotArea dataOnly="0" labelOnly="1" grandCol="1" outline="0" axis="axisCol" fieldPosition="0"/>
    </format>
    <format dxfId="189">
      <pivotArea dataOnly="0" labelOnly="1" grandCol="1" outline="0" axis="axisCol" fieldPosition="0"/>
    </format>
    <format dxfId="188">
      <pivotArea outline="0" collapsedLevelsAreSubtotals="1" fieldPosition="0"/>
    </format>
    <format dxfId="187">
      <pivotArea outline="0" collapsedLevelsAreSubtotals="1" fieldPosition="0"/>
    </format>
    <format dxfId="186">
      <pivotArea type="all" dataOnly="0" outline="0" fieldPosition="0"/>
    </format>
    <format dxfId="185">
      <pivotArea outline="0" collapsedLevelsAreSubtotals="1" fieldPosition="0"/>
    </format>
    <format dxfId="184">
      <pivotArea field="2" type="button" dataOnly="0" labelOnly="1" outline="0" axis="axisRow" fieldPosition="0"/>
    </format>
    <format dxfId="183">
      <pivotArea field="3" type="button" dataOnly="0" labelOnly="1" outline="0" axis="axisRow" fieldPosition="1"/>
    </format>
    <format dxfId="182">
      <pivotArea field="-2" type="button" dataOnly="0" labelOnly="1" outline="0" axis="axisRow" fieldPosition="2"/>
    </format>
    <format dxfId="181">
      <pivotArea dataOnly="0" labelOnly="1" outline="0" fieldPosition="0">
        <references count="1">
          <reference field="2" count="1">
            <x v="0"/>
          </reference>
        </references>
      </pivotArea>
    </format>
    <format dxfId="180">
      <pivotArea dataOnly="0" labelOnly="1" outline="0" fieldPosition="0">
        <references count="2">
          <reference field="2" count="1" selected="0">
            <x v="0"/>
          </reference>
          <reference field="3" count="0"/>
        </references>
      </pivotArea>
    </format>
    <format dxfId="179">
      <pivotArea dataOnly="0" labelOnly="1" outline="0" fieldPosition="0">
        <references count="3">
          <reference field="4294967294" count="4">
            <x v="0"/>
            <x v="1"/>
            <x v="2"/>
            <x v="3"/>
          </reference>
          <reference field="2" count="1" selected="0">
            <x v="0"/>
          </reference>
          <reference field="3" count="0" selected="0"/>
        </references>
      </pivotArea>
    </format>
    <format dxfId="178">
      <pivotArea dataOnly="0" labelOnly="1" grandCol="1" outline="0" axis="axisCol" fieldPosition="0"/>
    </format>
    <format dxfId="177">
      <pivotArea type="all" dataOnly="0" outline="0" fieldPosition="0"/>
    </format>
    <format dxfId="176">
      <pivotArea outline="0" collapsedLevelsAreSubtotals="1" fieldPosition="0"/>
    </format>
    <format dxfId="175">
      <pivotArea field="2" type="button" dataOnly="0" labelOnly="1" outline="0" axis="axisRow" fieldPosition="0"/>
    </format>
    <format dxfId="174">
      <pivotArea field="3" type="button" dataOnly="0" labelOnly="1" outline="0" axis="axisRow" fieldPosition="1"/>
    </format>
    <format dxfId="173">
      <pivotArea field="-2" type="button" dataOnly="0" labelOnly="1" outline="0" axis="axisRow" fieldPosition="2"/>
    </format>
    <format dxfId="172">
      <pivotArea dataOnly="0" labelOnly="1" outline="0" fieldPosition="0">
        <references count="1">
          <reference field="2" count="1">
            <x v="0"/>
          </reference>
        </references>
      </pivotArea>
    </format>
    <format dxfId="171">
      <pivotArea dataOnly="0" labelOnly="1" outline="0" fieldPosition="0">
        <references count="2">
          <reference field="2" count="1" selected="0">
            <x v="0"/>
          </reference>
          <reference field="3" count="0"/>
        </references>
      </pivotArea>
    </format>
    <format dxfId="170">
      <pivotArea dataOnly="0" labelOnly="1" outline="0" fieldPosition="0">
        <references count="3">
          <reference field="4294967294" count="4">
            <x v="0"/>
            <x v="1"/>
            <x v="2"/>
            <x v="3"/>
          </reference>
          <reference field="2" count="1" selected="0">
            <x v="0"/>
          </reference>
          <reference field="3" count="0" selected="0"/>
        </references>
      </pivotArea>
    </format>
    <format dxfId="169">
      <pivotArea dataOnly="0" labelOnly="1" grandCol="1" outline="0" axis="axisCol"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6F203E9-EA3F-44BC-8657-2090EAAFAD32}" name="PivotTable3" cacheId="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
  <location ref="E16:F22" firstHeaderRow="1" firstDataRow="1" firstDataCol="1"/>
  <pivotFields count="32">
    <pivotField compact="0" outline="0" showAll="0" defaultSubtotal="0"/>
    <pivotField compact="0" numFmtId="164" outline="0" showAll="0" defaultSubtotal="0"/>
    <pivotField compact="0" outline="0" showAll="0" defaultSubtotal="0"/>
    <pivotField compact="0" outline="0" showAll="0" defaultSubtotal="0">
      <items count="25">
        <item h="1" x="15"/>
        <item h="1" x="0"/>
        <item h="1" x="1"/>
        <item x="2"/>
        <item h="1" x="3"/>
        <item h="1" x="4"/>
        <item h="1" x="5"/>
        <item h="1" x="6"/>
        <item h="1" x="7"/>
        <item h="1" x="16"/>
        <item h="1" x="17"/>
        <item h="1" x="18"/>
        <item h="1" x="19"/>
        <item h="1" x="20"/>
        <item h="1" x="21"/>
        <item h="1" x="22"/>
        <item h="1" x="23"/>
        <item h="1" x="24"/>
        <item h="1" x="8"/>
        <item h="1" x="9"/>
        <item h="1" x="10"/>
        <item h="1" x="11"/>
        <item h="1" x="12"/>
        <item h="1" x="13"/>
        <item h="1" x="14"/>
      </items>
    </pivotField>
    <pivotField compact="0" outline="0" showAll="0" defaultSubtotal="0"/>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2" outline="0" showAll="0" defaultSubtotal="0"/>
    <pivotField compact="0" outline="0" showAll="0" defaultSubtotal="0"/>
    <pivotField dataField="1" compact="0" outline="0" showAll="0" defaultSubtotal="0"/>
    <pivotField dataField="1" compact="0" numFmtId="165" outline="0" showAll="0" defaultSubtotal="0"/>
    <pivotField compact="0" numFmtId="165" outline="0" showAll="0" defaultSubtotal="0"/>
    <pivotField compact="0" numFmtId="166" outline="0" showAll="0" defaultSubtotal="0"/>
    <pivotField compact="0" numFmtId="2" outline="0" showAll="0" defaultSubtotal="0"/>
    <pivotField compact="0" numFmtId="2" outline="0" showAll="0" defaultSubtotal="0"/>
    <pivotField compact="0" numFmtId="2" outline="0" showAll="0" defaultSubtotal="0"/>
    <pivotField dataField="1" compact="0" outline="0" showAll="0" defaultSubtotal="0"/>
    <pivotField dataField="1" compact="0" numFmtId="2" outline="0" showAll="0" defaultSubtotal="0"/>
    <pivotField compact="0" numFmtId="165" outline="0" showAll="0" defaultSubtotal="0"/>
    <pivotField compact="0" numFmtId="2" outline="0" showAll="0" defaultSubtotal="0"/>
    <pivotField dataField="1" compact="0" outline="0" showAll="0" defaultSubtotal="0"/>
    <pivotField dataField="1" compact="0" numFmtId="2" outline="0" showAll="0" defaultSubtotal="0"/>
    <pivotField compact="0" outline="0" dragToRow="0" dragToCol="0" dragToPage="0" showAll="0" defaultSubtotal="0"/>
    <pivotField compact="0" outline="0" subtotalTop="0" dragToRow="0" dragToCol="0" dragToPage="0" showAll="0" defaultSubtotal="0"/>
  </pivotFields>
  <rowFields count="1">
    <field x="-2"/>
  </rowFields>
  <rowItems count="6">
    <i>
      <x/>
    </i>
    <i i="1">
      <x v="1"/>
    </i>
    <i i="2">
      <x v="2"/>
    </i>
    <i i="3">
      <x v="3"/>
    </i>
    <i i="4">
      <x v="4"/>
    </i>
    <i i="5">
      <x v="5"/>
    </i>
  </rowItems>
  <colItems count="1">
    <i/>
  </colItems>
  <dataFields count="6">
    <dataField name="Transfer% " fld="18" subtotal="average" baseField="0" baseItem="2010988612" numFmtId="2"/>
    <dataField name="Transfer_Target" fld="17" baseField="0" baseItem="2010988612" numFmtId="2"/>
    <dataField name="Offer Applied_per_call" fld="25" baseField="0" baseItem="16" numFmtId="2"/>
    <dataField name="Offer Applied_Target" fld="24" baseField="0" baseItem="16" numFmtId="2"/>
    <dataField name="Call_Regen_%" fld="29" baseField="0" baseItem="16" numFmtId="2"/>
    <dataField name="Call Regen Target" fld="28" baseField="0" baseItem="16" numFmtId="2"/>
  </dataFields>
  <formats count="21">
    <format dxfId="223">
      <pivotArea outline="0" fieldPosition="0">
        <references count="1">
          <reference field="4294967294" count="1" selected="0">
            <x v="0"/>
          </reference>
        </references>
      </pivotArea>
    </format>
    <format dxfId="222">
      <pivotArea outline="0" fieldPosition="0">
        <references count="1">
          <reference field="4294967294" count="5" selected="0">
            <x v="1"/>
            <x v="2"/>
            <x v="3"/>
            <x v="4"/>
            <x v="5"/>
          </reference>
        </references>
      </pivotArea>
    </format>
    <format dxfId="221">
      <pivotArea dataOnly="0" grandCol="1" outline="0" axis="axisCol" fieldPosition="0"/>
    </format>
    <format dxfId="220">
      <pivotArea field="-2" type="button" dataOnly="0" labelOnly="1" outline="0" axis="axisRow" fieldPosition="0"/>
    </format>
    <format dxfId="219">
      <pivotArea dataOnly="0" labelOnly="1" grandCol="1" outline="0" axis="axisCol" fieldPosition="0"/>
    </format>
    <format dxfId="218">
      <pivotArea type="all" dataOnly="0" outline="0" fieldPosition="0"/>
    </format>
    <format dxfId="217">
      <pivotArea outline="0" collapsedLevelsAreSubtotals="1" fieldPosition="0"/>
    </format>
    <format dxfId="216">
      <pivotArea field="-2" type="button" dataOnly="0" labelOnly="1" outline="0" axis="axisRow" fieldPosition="0"/>
    </format>
    <format dxfId="215">
      <pivotArea dataOnly="0" labelOnly="1" grandCol="1" outline="0" axis="axisCol" fieldPosition="0"/>
    </format>
    <format dxfId="214">
      <pivotArea outline="0" collapsedLevelsAreSubtotals="1" fieldPosition="0"/>
    </format>
    <format dxfId="213">
      <pivotArea dataOnly="0" labelOnly="1" grandCol="1" outline="0" axis="axisCol" fieldPosition="0"/>
    </format>
    <format dxfId="212">
      <pivotArea type="all" dataOnly="0" outline="0" fieldPosition="0"/>
    </format>
    <format dxfId="211">
      <pivotArea outline="0" collapsedLevelsAreSubtotals="1" fieldPosition="0"/>
    </format>
    <format dxfId="210">
      <pivotArea field="-2" type="button" dataOnly="0" labelOnly="1" outline="0" axis="axisRow" fieldPosition="0"/>
    </format>
    <format dxfId="209">
      <pivotArea dataOnly="0" labelOnly="1" outline="0" fieldPosition="0">
        <references count="1">
          <reference field="4294967294" count="6">
            <x v="0"/>
            <x v="1"/>
            <x v="2"/>
            <x v="3"/>
            <x v="4"/>
            <x v="5"/>
          </reference>
        </references>
      </pivotArea>
    </format>
    <format dxfId="208">
      <pivotArea dataOnly="0" labelOnly="1" grandCol="1" outline="0" axis="axisCol" fieldPosition="0"/>
    </format>
    <format dxfId="207">
      <pivotArea type="all" dataOnly="0" outline="0" fieldPosition="0"/>
    </format>
    <format dxfId="206">
      <pivotArea outline="0" collapsedLevelsAreSubtotals="1" fieldPosition="0"/>
    </format>
    <format dxfId="205">
      <pivotArea field="-2" type="button" dataOnly="0" labelOnly="1" outline="0" axis="axisRow" fieldPosition="0"/>
    </format>
    <format dxfId="204">
      <pivotArea dataOnly="0" labelOnly="1" outline="0" fieldPosition="0">
        <references count="1">
          <reference field="4294967294" count="6">
            <x v="0"/>
            <x v="1"/>
            <x v="2"/>
            <x v="3"/>
            <x v="4"/>
            <x v="5"/>
          </reference>
        </references>
      </pivotArea>
    </format>
    <format dxfId="203">
      <pivotArea dataOnly="0" labelOnly="1" grandCol="1" outline="0" axis="axisCol"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R_MO" xr10:uid="{AF6345E7-28EF-42D2-8142-A84FB772BD30}" sourceName="YR_MO">
  <pivotTables>
    <pivotTable tabId="5" name="PivotTable1"/>
  </pivotTables>
  <data>
    <tabular pivotCacheId="1807596880">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t_Name" xr10:uid="{1F2A5CA2-E1C3-4432-972A-49FACC8A5DD2}" sourceName="Agent_Name">
  <pivotTables>
    <pivotTable tabId="5" name="PivotTable1"/>
    <pivotTable tabId="5" name="PivotTable3"/>
  </pivotTables>
  <data>
    <tabular pivotCacheId="1807596880">
      <items count="25">
        <i x="15"/>
        <i x="0"/>
        <i x="1"/>
        <i x="2" s="1"/>
        <i x="3"/>
        <i x="4"/>
        <i x="5"/>
        <i x="6"/>
        <i x="7"/>
        <i x="16"/>
        <i x="17"/>
        <i x="18"/>
        <i x="19"/>
        <i x="20"/>
        <i x="21"/>
        <i x="22"/>
        <i x="23"/>
        <i x="24"/>
        <i x="8"/>
        <i x="9"/>
        <i x="10"/>
        <i x="11"/>
        <i x="12"/>
        <i x="13"/>
        <i x="1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_Leader_Name" xr10:uid="{5FC3E986-5AF9-4CE1-8743-1AE8EE018C7A}" sourceName="Team_Leader_Name">
  <pivotTables>
    <pivotTable tabId="5" name="PivotTable1"/>
  </pivotTables>
  <data>
    <tabular pivotCacheId="1807596880">
      <items count="3">
        <i x="0" s="1"/>
        <i x="2" s="1" nd="1"/>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l_Centre" xr10:uid="{8CB2448D-5271-4799-B545-26B0CCC0B640}" sourceName="Call Centre">
  <pivotTables>
    <pivotTable tabId="5" name="PivotTable1"/>
  </pivotTables>
  <data>
    <tabular pivotCacheId="180759688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R_MO" xr10:uid="{FC6921D8-B1CD-4E20-8DF9-C4187F17CF94}" cache="Slicer_YR_MO" caption="YR_MO" columnCount="3" rowHeight="225425"/>
  <slicer name="Agent_Name" xr10:uid="{17E9297E-593F-41A7-B4AE-6FE158853CAE}" cache="Slicer_Agent_Name" caption="Agent_Name" columnCount="2" rowHeight="225425"/>
  <slicer name="Team_Leader_Name" xr10:uid="{323DC8B9-D28A-4A86-A574-730565B4A16C}" cache="Slicer_Team_Leader_Name" caption="Team_Leader_Name" columnCount="3" rowHeight="225425"/>
  <slicer name="Call Centre" xr10:uid="{7A07CABB-44E9-45E4-8788-C1A5DF192A5C}" cache="Slicer_Call_Centre" caption="Call Centre" rowHeight="22542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60F43-7E06-8648-AD5B-730CE70894BF}">
  <dimension ref="A1:H27"/>
  <sheetViews>
    <sheetView zoomScaleNormal="100" zoomScalePageLayoutView="60" workbookViewId="0">
      <selection activeCell="J15" sqref="J15"/>
    </sheetView>
  </sheetViews>
  <sheetFormatPr defaultColWidth="11.42578125" defaultRowHeight="12.75" x14ac:dyDescent="0.2"/>
  <cols>
    <col min="1" max="1" width="13.85546875" customWidth="1"/>
    <col min="2" max="2" width="10.42578125" customWidth="1"/>
    <col min="3" max="3" width="11.28515625" customWidth="1"/>
    <col min="4" max="4" width="12" customWidth="1"/>
    <col min="5" max="5" width="15.28515625" customWidth="1"/>
    <col min="6" max="6" width="16.28515625" customWidth="1"/>
    <col min="7" max="7" width="19.42578125" customWidth="1"/>
    <col min="8" max="8" width="15.7109375" customWidth="1"/>
  </cols>
  <sheetData>
    <row r="1" spans="1:8" x14ac:dyDescent="0.2">
      <c r="A1" t="s">
        <v>22</v>
      </c>
      <c r="B1" t="s">
        <v>59</v>
      </c>
      <c r="C1" t="s">
        <v>58</v>
      </c>
      <c r="D1" t="s">
        <v>57</v>
      </c>
      <c r="E1" t="s">
        <v>56</v>
      </c>
      <c r="F1" t="s">
        <v>55</v>
      </c>
      <c r="G1" t="s">
        <v>54</v>
      </c>
      <c r="H1" t="s">
        <v>53</v>
      </c>
    </row>
    <row r="2" spans="1:8" x14ac:dyDescent="0.2">
      <c r="A2">
        <v>12465</v>
      </c>
      <c r="B2" s="1">
        <v>42856</v>
      </c>
      <c r="C2" s="1">
        <v>44196</v>
      </c>
      <c r="D2">
        <v>201700121</v>
      </c>
      <c r="E2" t="s">
        <v>52</v>
      </c>
      <c r="F2">
        <v>201700011</v>
      </c>
      <c r="G2" t="s">
        <v>44</v>
      </c>
      <c r="H2" t="s">
        <v>24</v>
      </c>
    </row>
    <row r="3" spans="1:8" x14ac:dyDescent="0.2">
      <c r="A3">
        <v>12466</v>
      </c>
      <c r="B3" s="1">
        <v>42856</v>
      </c>
      <c r="C3" s="1">
        <v>44196</v>
      </c>
      <c r="D3">
        <v>201700122</v>
      </c>
      <c r="E3" t="s">
        <v>51</v>
      </c>
      <c r="F3">
        <v>201700011</v>
      </c>
      <c r="G3" t="s">
        <v>44</v>
      </c>
      <c r="H3" t="s">
        <v>24</v>
      </c>
    </row>
    <row r="4" spans="1:8" x14ac:dyDescent="0.2">
      <c r="A4">
        <v>12467</v>
      </c>
      <c r="B4" s="1">
        <v>42856</v>
      </c>
      <c r="C4" s="1">
        <v>44196</v>
      </c>
      <c r="D4">
        <v>201700123</v>
      </c>
      <c r="E4" t="s">
        <v>50</v>
      </c>
      <c r="F4">
        <v>201700011</v>
      </c>
      <c r="G4" t="s">
        <v>44</v>
      </c>
      <c r="H4" t="s">
        <v>24</v>
      </c>
    </row>
    <row r="5" spans="1:8" x14ac:dyDescent="0.2">
      <c r="A5">
        <v>12468</v>
      </c>
      <c r="B5" s="1">
        <v>42856</v>
      </c>
      <c r="C5" s="1">
        <v>44196</v>
      </c>
      <c r="D5">
        <v>201700124</v>
      </c>
      <c r="E5" t="s">
        <v>49</v>
      </c>
      <c r="F5">
        <v>201700011</v>
      </c>
      <c r="G5" t="s">
        <v>44</v>
      </c>
      <c r="H5" t="s">
        <v>24</v>
      </c>
    </row>
    <row r="6" spans="1:8" x14ac:dyDescent="0.2">
      <c r="A6">
        <v>12469</v>
      </c>
      <c r="B6" s="1">
        <v>42856</v>
      </c>
      <c r="C6" s="1">
        <v>44196</v>
      </c>
      <c r="D6">
        <v>201700125</v>
      </c>
      <c r="E6" t="s">
        <v>48</v>
      </c>
      <c r="F6">
        <v>201700011</v>
      </c>
      <c r="G6" t="s">
        <v>44</v>
      </c>
      <c r="H6" t="s">
        <v>24</v>
      </c>
    </row>
    <row r="7" spans="1:8" x14ac:dyDescent="0.2">
      <c r="A7">
        <v>12470</v>
      </c>
      <c r="B7" s="1">
        <v>42856</v>
      </c>
      <c r="C7" s="1">
        <v>44196</v>
      </c>
      <c r="D7">
        <v>201700126</v>
      </c>
      <c r="E7" t="s">
        <v>47</v>
      </c>
      <c r="F7">
        <v>201700011</v>
      </c>
      <c r="G7" t="s">
        <v>44</v>
      </c>
      <c r="H7" t="s">
        <v>24</v>
      </c>
    </row>
    <row r="8" spans="1:8" x14ac:dyDescent="0.2">
      <c r="A8">
        <v>12471</v>
      </c>
      <c r="B8" s="1">
        <v>42856</v>
      </c>
      <c r="C8" s="1">
        <v>44196</v>
      </c>
      <c r="D8">
        <v>201700127</v>
      </c>
      <c r="E8" t="s">
        <v>46</v>
      </c>
      <c r="F8">
        <v>201700011</v>
      </c>
      <c r="G8" t="s">
        <v>44</v>
      </c>
      <c r="H8" t="s">
        <v>24</v>
      </c>
    </row>
    <row r="9" spans="1:8" x14ac:dyDescent="0.2">
      <c r="A9">
        <v>12472</v>
      </c>
      <c r="B9" s="1">
        <v>42856</v>
      </c>
      <c r="C9" s="1">
        <v>44196</v>
      </c>
      <c r="D9">
        <v>201700128</v>
      </c>
      <c r="E9" t="s">
        <v>45</v>
      </c>
      <c r="F9">
        <v>201700011</v>
      </c>
      <c r="G9" t="s">
        <v>44</v>
      </c>
      <c r="H9" t="s">
        <v>24</v>
      </c>
    </row>
    <row r="10" spans="1:8" x14ac:dyDescent="0.2">
      <c r="A10">
        <v>12473</v>
      </c>
      <c r="B10" s="1">
        <v>42856</v>
      </c>
      <c r="C10" s="1">
        <v>44196</v>
      </c>
      <c r="D10">
        <v>201700129</v>
      </c>
      <c r="E10" t="s">
        <v>43</v>
      </c>
      <c r="F10">
        <v>201700012</v>
      </c>
      <c r="G10" t="s">
        <v>35</v>
      </c>
      <c r="H10" t="s">
        <v>24</v>
      </c>
    </row>
    <row r="11" spans="1:8" x14ac:dyDescent="0.2">
      <c r="A11">
        <v>12474</v>
      </c>
      <c r="B11" s="1">
        <v>42856</v>
      </c>
      <c r="C11" s="1">
        <v>44196</v>
      </c>
      <c r="D11">
        <v>201700130</v>
      </c>
      <c r="E11" t="s">
        <v>42</v>
      </c>
      <c r="F11">
        <v>201700012</v>
      </c>
      <c r="G11" t="s">
        <v>35</v>
      </c>
      <c r="H11" t="s">
        <v>24</v>
      </c>
    </row>
    <row r="12" spans="1:8" x14ac:dyDescent="0.2">
      <c r="A12">
        <v>12475</v>
      </c>
      <c r="B12" s="1">
        <v>42856</v>
      </c>
      <c r="C12" s="1">
        <v>44196</v>
      </c>
      <c r="D12">
        <v>201700131</v>
      </c>
      <c r="E12" t="s">
        <v>41</v>
      </c>
      <c r="F12">
        <v>201700012</v>
      </c>
      <c r="G12" t="s">
        <v>35</v>
      </c>
      <c r="H12" t="s">
        <v>24</v>
      </c>
    </row>
    <row r="13" spans="1:8" x14ac:dyDescent="0.2">
      <c r="A13">
        <v>12476</v>
      </c>
      <c r="B13" s="1">
        <v>42856</v>
      </c>
      <c r="C13" s="1">
        <v>44196</v>
      </c>
      <c r="D13">
        <v>201700132</v>
      </c>
      <c r="E13" t="s">
        <v>40</v>
      </c>
      <c r="F13">
        <v>201700012</v>
      </c>
      <c r="G13" t="s">
        <v>35</v>
      </c>
      <c r="H13" t="s">
        <v>24</v>
      </c>
    </row>
    <row r="14" spans="1:8" x14ac:dyDescent="0.2">
      <c r="A14">
        <v>12477</v>
      </c>
      <c r="B14" s="1">
        <v>42856</v>
      </c>
      <c r="C14" s="1">
        <v>44196</v>
      </c>
      <c r="D14">
        <v>201700133</v>
      </c>
      <c r="E14" t="s">
        <v>39</v>
      </c>
      <c r="F14">
        <v>201700012</v>
      </c>
      <c r="G14" t="s">
        <v>35</v>
      </c>
      <c r="H14" t="s">
        <v>24</v>
      </c>
    </row>
    <row r="15" spans="1:8" x14ac:dyDescent="0.2">
      <c r="A15">
        <v>12478</v>
      </c>
      <c r="B15" s="1">
        <v>42856</v>
      </c>
      <c r="C15" s="1">
        <v>44196</v>
      </c>
      <c r="D15">
        <v>201700134</v>
      </c>
      <c r="E15" t="s">
        <v>38</v>
      </c>
      <c r="F15">
        <v>201700012</v>
      </c>
      <c r="G15" t="s">
        <v>35</v>
      </c>
      <c r="H15" t="s">
        <v>24</v>
      </c>
    </row>
    <row r="16" spans="1:8" x14ac:dyDescent="0.2">
      <c r="A16">
        <v>12479</v>
      </c>
      <c r="B16" s="1">
        <v>42856</v>
      </c>
      <c r="C16" s="1">
        <v>44196</v>
      </c>
      <c r="D16">
        <v>201700135</v>
      </c>
      <c r="E16" t="s">
        <v>37</v>
      </c>
      <c r="F16">
        <v>201700012</v>
      </c>
      <c r="G16" t="s">
        <v>35</v>
      </c>
      <c r="H16" t="s">
        <v>24</v>
      </c>
    </row>
    <row r="17" spans="1:8" x14ac:dyDescent="0.2">
      <c r="A17">
        <v>12480</v>
      </c>
      <c r="B17" s="1">
        <v>42856</v>
      </c>
      <c r="C17" s="1">
        <v>42931</v>
      </c>
      <c r="D17">
        <v>201700136</v>
      </c>
      <c r="E17" t="s">
        <v>26</v>
      </c>
      <c r="F17">
        <v>201700012</v>
      </c>
      <c r="G17" t="s">
        <v>35</v>
      </c>
      <c r="H17" t="s">
        <v>24</v>
      </c>
    </row>
    <row r="18" spans="1:8" x14ac:dyDescent="0.2">
      <c r="A18">
        <v>12481</v>
      </c>
      <c r="B18" s="1">
        <v>42931</v>
      </c>
      <c r="C18" s="1">
        <v>44196</v>
      </c>
      <c r="D18">
        <v>201700137</v>
      </c>
      <c r="E18" t="s">
        <v>36</v>
      </c>
      <c r="F18">
        <v>201700012</v>
      </c>
      <c r="G18" t="s">
        <v>35</v>
      </c>
      <c r="H18" t="s">
        <v>24</v>
      </c>
    </row>
    <row r="19" spans="1:8" x14ac:dyDescent="0.2">
      <c r="A19">
        <v>12482</v>
      </c>
      <c r="B19" s="1">
        <v>42856</v>
      </c>
      <c r="C19" s="1">
        <v>44196</v>
      </c>
      <c r="D19">
        <v>201700138</v>
      </c>
      <c r="E19" t="s">
        <v>34</v>
      </c>
      <c r="F19">
        <v>201700013</v>
      </c>
      <c r="G19" t="s">
        <v>25</v>
      </c>
      <c r="H19" t="s">
        <v>24</v>
      </c>
    </row>
    <row r="20" spans="1:8" x14ac:dyDescent="0.2">
      <c r="A20">
        <v>12483</v>
      </c>
      <c r="B20" s="1">
        <v>42856</v>
      </c>
      <c r="C20" s="1">
        <v>44196</v>
      </c>
      <c r="D20">
        <v>201700139</v>
      </c>
      <c r="E20" t="s">
        <v>33</v>
      </c>
      <c r="F20">
        <v>201700013</v>
      </c>
      <c r="G20" t="s">
        <v>25</v>
      </c>
      <c r="H20" t="s">
        <v>24</v>
      </c>
    </row>
    <row r="21" spans="1:8" x14ac:dyDescent="0.2">
      <c r="A21">
        <v>12484</v>
      </c>
      <c r="B21" s="1">
        <v>42856</v>
      </c>
      <c r="C21" s="1">
        <v>44196</v>
      </c>
      <c r="D21">
        <v>201700140</v>
      </c>
      <c r="E21" t="s">
        <v>32</v>
      </c>
      <c r="F21">
        <v>201700013</v>
      </c>
      <c r="G21" t="s">
        <v>25</v>
      </c>
      <c r="H21" t="s">
        <v>24</v>
      </c>
    </row>
    <row r="22" spans="1:8" x14ac:dyDescent="0.2">
      <c r="A22">
        <v>12485</v>
      </c>
      <c r="B22" s="1">
        <v>42856</v>
      </c>
      <c r="C22" s="1">
        <v>44196</v>
      </c>
      <c r="D22">
        <v>201700141</v>
      </c>
      <c r="E22" t="s">
        <v>31</v>
      </c>
      <c r="F22">
        <v>201700013</v>
      </c>
      <c r="G22" t="s">
        <v>25</v>
      </c>
      <c r="H22" t="s">
        <v>24</v>
      </c>
    </row>
    <row r="23" spans="1:8" x14ac:dyDescent="0.2">
      <c r="A23">
        <v>12486</v>
      </c>
      <c r="B23" s="1">
        <v>42856</v>
      </c>
      <c r="C23" s="1">
        <v>44196</v>
      </c>
      <c r="D23">
        <v>201700142</v>
      </c>
      <c r="E23" t="s">
        <v>30</v>
      </c>
      <c r="F23">
        <v>201700013</v>
      </c>
      <c r="G23" t="s">
        <v>25</v>
      </c>
      <c r="H23" t="s">
        <v>24</v>
      </c>
    </row>
    <row r="24" spans="1:8" x14ac:dyDescent="0.2">
      <c r="A24">
        <v>12487</v>
      </c>
      <c r="B24" s="1">
        <v>42856</v>
      </c>
      <c r="C24" s="1">
        <v>44196</v>
      </c>
      <c r="D24">
        <v>201700143</v>
      </c>
      <c r="E24" t="s">
        <v>29</v>
      </c>
      <c r="F24">
        <v>201700013</v>
      </c>
      <c r="G24" t="s">
        <v>25</v>
      </c>
      <c r="H24" t="s">
        <v>24</v>
      </c>
    </row>
    <row r="25" spans="1:8" x14ac:dyDescent="0.2">
      <c r="A25">
        <v>12488</v>
      </c>
      <c r="B25" s="1">
        <v>42856</v>
      </c>
      <c r="C25" s="1">
        <v>44196</v>
      </c>
      <c r="D25">
        <v>201700144</v>
      </c>
      <c r="E25" t="s">
        <v>28</v>
      </c>
      <c r="F25">
        <v>201700013</v>
      </c>
      <c r="G25" t="s">
        <v>25</v>
      </c>
      <c r="H25" t="s">
        <v>24</v>
      </c>
    </row>
    <row r="26" spans="1:8" x14ac:dyDescent="0.2">
      <c r="A26">
        <v>12489</v>
      </c>
      <c r="B26" s="1">
        <v>42856</v>
      </c>
      <c r="C26" s="1">
        <v>44196</v>
      </c>
      <c r="D26">
        <v>201700145</v>
      </c>
      <c r="E26" t="s">
        <v>27</v>
      </c>
      <c r="F26">
        <v>201700013</v>
      </c>
      <c r="G26" t="s">
        <v>25</v>
      </c>
      <c r="H26" t="s">
        <v>24</v>
      </c>
    </row>
    <row r="27" spans="1:8" x14ac:dyDescent="0.2">
      <c r="A27">
        <v>12490</v>
      </c>
      <c r="B27" s="1">
        <v>42931</v>
      </c>
      <c r="C27" s="1">
        <v>44196</v>
      </c>
      <c r="D27">
        <v>201700136</v>
      </c>
      <c r="E27" t="s">
        <v>26</v>
      </c>
      <c r="F27">
        <v>201700013</v>
      </c>
      <c r="G27" t="s">
        <v>25</v>
      </c>
      <c r="H27"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zoomScale="98" zoomScaleNormal="98" zoomScalePageLayoutView="60" workbookViewId="0">
      <selection activeCell="E14" sqref="E14"/>
    </sheetView>
  </sheetViews>
  <sheetFormatPr defaultColWidth="11.42578125" defaultRowHeight="12.75" x14ac:dyDescent="0.2"/>
  <cols>
    <col min="1" max="1" width="7.42578125" customWidth="1"/>
    <col min="2" max="2" width="19.42578125" customWidth="1"/>
    <col min="3" max="3" width="20.42578125" bestFit="1" customWidth="1"/>
    <col min="4" max="4" width="13.85546875" customWidth="1"/>
  </cols>
  <sheetData>
    <row r="1" spans="1:4" x14ac:dyDescent="0.2">
      <c r="A1" t="s">
        <v>0</v>
      </c>
      <c r="B1" t="s">
        <v>1</v>
      </c>
      <c r="C1" t="s">
        <v>2</v>
      </c>
      <c r="D1" t="s">
        <v>3</v>
      </c>
    </row>
    <row r="2" spans="1:4" x14ac:dyDescent="0.2">
      <c r="A2">
        <v>201706</v>
      </c>
      <c r="B2" t="s">
        <v>4</v>
      </c>
      <c r="C2" t="s">
        <v>5</v>
      </c>
      <c r="D2">
        <v>780</v>
      </c>
    </row>
    <row r="3" spans="1:4" x14ac:dyDescent="0.2">
      <c r="A3">
        <v>201706</v>
      </c>
      <c r="B3" t="s">
        <v>6</v>
      </c>
      <c r="C3" t="s">
        <v>7</v>
      </c>
      <c r="D3" s="4">
        <v>0.17</v>
      </c>
    </row>
    <row r="4" spans="1:4" x14ac:dyDescent="0.2">
      <c r="A4">
        <v>201706</v>
      </c>
      <c r="B4" t="s">
        <v>8</v>
      </c>
      <c r="C4" t="s">
        <v>9</v>
      </c>
      <c r="D4" s="9" t="s">
        <v>10</v>
      </c>
    </row>
    <row r="5" spans="1:4" x14ac:dyDescent="0.2">
      <c r="A5">
        <v>201706</v>
      </c>
      <c r="B5" t="s">
        <v>11</v>
      </c>
      <c r="C5" t="s">
        <v>12</v>
      </c>
      <c r="D5" s="9" t="s">
        <v>13</v>
      </c>
    </row>
    <row r="6" spans="1:4" x14ac:dyDescent="0.2">
      <c r="A6">
        <v>201706</v>
      </c>
      <c r="B6" t="s">
        <v>14</v>
      </c>
      <c r="C6" t="s">
        <v>15</v>
      </c>
      <c r="D6" s="9" t="s">
        <v>16</v>
      </c>
    </row>
    <row r="7" spans="1:4" x14ac:dyDescent="0.2">
      <c r="A7">
        <v>201707</v>
      </c>
      <c r="B7" t="s">
        <v>4</v>
      </c>
      <c r="C7" t="s">
        <v>5</v>
      </c>
      <c r="D7">
        <v>783</v>
      </c>
    </row>
    <row r="8" spans="1:4" x14ac:dyDescent="0.2">
      <c r="A8">
        <v>201707</v>
      </c>
      <c r="B8" t="s">
        <v>6</v>
      </c>
      <c r="C8" t="s">
        <v>7</v>
      </c>
      <c r="D8">
        <v>0.16200000000000001</v>
      </c>
    </row>
    <row r="9" spans="1:4" x14ac:dyDescent="0.2">
      <c r="A9">
        <v>201707</v>
      </c>
      <c r="B9" t="s">
        <v>8</v>
      </c>
      <c r="C9" t="s">
        <v>9</v>
      </c>
      <c r="D9">
        <v>8.1000000000000003E-2</v>
      </c>
    </row>
    <row r="10" spans="1:4" x14ac:dyDescent="0.2">
      <c r="A10">
        <v>201707</v>
      </c>
      <c r="B10" t="s">
        <v>11</v>
      </c>
      <c r="C10" t="s">
        <v>12</v>
      </c>
      <c r="D10">
        <v>0.50900000000000001</v>
      </c>
    </row>
    <row r="11" spans="1:4" x14ac:dyDescent="0.2">
      <c r="A11">
        <v>201707</v>
      </c>
      <c r="B11" t="s">
        <v>14</v>
      </c>
      <c r="C11" t="s">
        <v>15</v>
      </c>
      <c r="D11">
        <v>0.19900000000000001</v>
      </c>
    </row>
    <row r="12" spans="1:4" x14ac:dyDescent="0.2">
      <c r="A12">
        <v>201708</v>
      </c>
      <c r="B12" t="s">
        <v>4</v>
      </c>
      <c r="C12" t="s">
        <v>5</v>
      </c>
      <c r="D12">
        <v>775</v>
      </c>
    </row>
    <row r="13" spans="1:4" x14ac:dyDescent="0.2">
      <c r="A13">
        <v>201708</v>
      </c>
      <c r="B13" t="s">
        <v>6</v>
      </c>
      <c r="C13" t="s">
        <v>7</v>
      </c>
      <c r="D13">
        <v>0.159</v>
      </c>
    </row>
    <row r="14" spans="1:4" x14ac:dyDescent="0.2">
      <c r="A14">
        <v>201708</v>
      </c>
      <c r="B14" t="s">
        <v>8</v>
      </c>
      <c r="C14" t="s">
        <v>9</v>
      </c>
      <c r="D14">
        <v>7.4999999999999997E-2</v>
      </c>
    </row>
    <row r="15" spans="1:4" x14ac:dyDescent="0.2">
      <c r="A15">
        <v>201708</v>
      </c>
      <c r="B15" t="s">
        <v>11</v>
      </c>
      <c r="C15" t="s">
        <v>12</v>
      </c>
      <c r="D15">
        <v>0.51100000000000001</v>
      </c>
    </row>
    <row r="16" spans="1:4" x14ac:dyDescent="0.2">
      <c r="A16">
        <v>201708</v>
      </c>
      <c r="B16" t="s">
        <v>14</v>
      </c>
      <c r="C16" t="s">
        <v>15</v>
      </c>
      <c r="D16">
        <v>0.19800000000000001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461E6-C927-DA43-93F0-DFD584201E89}">
  <dimension ref="A1:AD1527"/>
  <sheetViews>
    <sheetView topLeftCell="B1" zoomScale="95" zoomScaleNormal="95" zoomScalePageLayoutView="60" workbookViewId="0">
      <selection activeCell="H13" sqref="H13"/>
    </sheetView>
  </sheetViews>
  <sheetFormatPr defaultColWidth="11.42578125" defaultRowHeight="12.75" x14ac:dyDescent="0.2"/>
  <cols>
    <col min="1" max="1" width="8" bestFit="1" customWidth="1"/>
    <col min="2" max="2" width="12" bestFit="1" customWidth="1"/>
    <col min="3" max="3" width="14.28515625" customWidth="1"/>
    <col min="4" max="4" width="15.42578125" bestFit="1" customWidth="1"/>
    <col min="5" max="6" width="18.140625" customWidth="1"/>
    <col min="7" max="7" width="9.28515625" customWidth="1"/>
    <col min="8" max="8" width="15.7109375" customWidth="1"/>
    <col min="9" max="9" width="13.28515625" customWidth="1"/>
    <col min="10" max="10" width="20" customWidth="1"/>
    <col min="11" max="11" width="21.140625" customWidth="1"/>
    <col min="12" max="12" width="23.140625" customWidth="1"/>
    <col min="13" max="13" width="12.42578125" customWidth="1"/>
    <col min="14" max="14" width="14.7109375" customWidth="1"/>
    <col min="15" max="15" width="20.140625" customWidth="1"/>
    <col min="17" max="17" width="11.140625" customWidth="1"/>
    <col min="18" max="18" width="20" bestFit="1" customWidth="1"/>
    <col min="20" max="20" width="16.28515625" bestFit="1" customWidth="1"/>
    <col min="21" max="21" width="16.28515625" customWidth="1"/>
    <col min="22" max="22" width="12.7109375" bestFit="1" customWidth="1"/>
    <col min="23" max="24" width="14.85546875" bestFit="1" customWidth="1"/>
    <col min="25" max="26" width="27.140625" bestFit="1" customWidth="1"/>
    <col min="27" max="27" width="19.28515625" bestFit="1" customWidth="1"/>
    <col min="29" max="29" width="19.28515625" bestFit="1" customWidth="1"/>
    <col min="30" max="30" width="17.140625" bestFit="1" customWidth="1"/>
    <col min="31" max="31" width="21.140625" bestFit="1" customWidth="1"/>
    <col min="32" max="32" width="17.140625" bestFit="1" customWidth="1"/>
    <col min="34" max="34" width="13.42578125" customWidth="1"/>
  </cols>
  <sheetData>
    <row r="1" spans="1:30" x14ac:dyDescent="0.2">
      <c r="A1" t="s">
        <v>0</v>
      </c>
      <c r="B1" t="s">
        <v>23</v>
      </c>
      <c r="C1" t="s">
        <v>22</v>
      </c>
      <c r="D1" t="s">
        <v>60</v>
      </c>
      <c r="E1" t="s">
        <v>61</v>
      </c>
      <c r="F1" t="s">
        <v>92</v>
      </c>
      <c r="G1" t="s">
        <v>21</v>
      </c>
      <c r="H1" t="s">
        <v>20</v>
      </c>
      <c r="I1" t="s">
        <v>6</v>
      </c>
      <c r="J1" t="s">
        <v>19</v>
      </c>
      <c r="K1" t="s">
        <v>18</v>
      </c>
      <c r="L1" t="s">
        <v>17</v>
      </c>
      <c r="M1" t="s">
        <v>8</v>
      </c>
      <c r="N1" t="s">
        <v>63</v>
      </c>
      <c r="O1" t="s">
        <v>76</v>
      </c>
      <c r="P1" t="s">
        <v>62</v>
      </c>
      <c r="Q1" t="s">
        <v>4</v>
      </c>
      <c r="R1" t="s">
        <v>74</v>
      </c>
      <c r="S1" t="s">
        <v>64</v>
      </c>
      <c r="T1" t="s">
        <v>77</v>
      </c>
      <c r="U1" t="s">
        <v>75</v>
      </c>
      <c r="V1" t="s">
        <v>65</v>
      </c>
      <c r="W1" t="s">
        <v>66</v>
      </c>
      <c r="X1" t="s">
        <v>67</v>
      </c>
      <c r="Y1" s="6" t="s">
        <v>72</v>
      </c>
      <c r="Z1" s="6" t="s">
        <v>71</v>
      </c>
      <c r="AA1" s="6" t="s">
        <v>73</v>
      </c>
      <c r="AB1" s="6" t="s">
        <v>68</v>
      </c>
      <c r="AC1" s="6" t="s">
        <v>69</v>
      </c>
      <c r="AD1" s="6" t="s">
        <v>70</v>
      </c>
    </row>
    <row r="2" spans="1:30" x14ac:dyDescent="0.2">
      <c r="A2">
        <v>201706</v>
      </c>
      <c r="B2" s="1">
        <v>42887</v>
      </c>
      <c r="C2">
        <v>12465</v>
      </c>
      <c r="D2" t="str">
        <f>VLOOKUP(Call_Data!$C2,Hierarchy!$A$1:$H$27,5,TRUE)</f>
        <v>Anderson, Albert</v>
      </c>
      <c r="E2" t="str">
        <f>VLOOKUP(Call_Data!$C2,Hierarchy!$A$2:$H$27,7,TRUE)</f>
        <v>Winnerson, Aceona</v>
      </c>
      <c r="F2" t="str">
        <f>VLOOKUP(C2,Hierarchy!$A$2:$H$27,8,TRUE)</f>
        <v>Williamburg</v>
      </c>
      <c r="G2">
        <v>34</v>
      </c>
      <c r="H2">
        <v>25710</v>
      </c>
      <c r="I2">
        <v>5</v>
      </c>
      <c r="J2">
        <v>31</v>
      </c>
      <c r="K2">
        <v>22</v>
      </c>
      <c r="L2">
        <v>19</v>
      </c>
      <c r="M2">
        <v>2</v>
      </c>
      <c r="N2">
        <f>SUMIF(Call_Data!$D$2:$D$1526,Call_Data!$D2,Call_Data!$G$2:$G$1526)</f>
        <v>2149</v>
      </c>
      <c r="O2">
        <f>SUMIFS(Call_Data!$G$2:$G$1526,Call_Data!$D$2:$D$1526,Call_Data!$D2,Call_Data!$A$2:$A$1526,Call_Data!$A2)</f>
        <v>797</v>
      </c>
      <c r="P2" s="3">
        <f>Call_Data!$H2/Call_Data!$G2</f>
        <v>756.17647058823525</v>
      </c>
      <c r="Q2" cm="1">
        <f t="array" ref="Q2">_xlfn.SWITCH(A2,201706,780,201707,783,201708,775)</f>
        <v>780</v>
      </c>
      <c r="R2" s="5" cm="1">
        <f t="array" ref="R2">_xlfn.SWITCH(A2,201706,0.08,201707,0.081,201708,0.075)</f>
        <v>0.08</v>
      </c>
      <c r="S2" s="2">
        <f>Call_Data!$M2/Call_Data!$G2*100</f>
        <v>5.8823529411764701</v>
      </c>
      <c r="T2" s="2">
        <f>Call_Data!$S2/Call_Data!$R2</f>
        <v>73.52941176470587</v>
      </c>
      <c r="U2" s="7">
        <f t="shared" ref="U2:U65" si="0">IF(T2&gt;120,250,IF(T2&gt;110,150,IF(T2&gt;100,100,IF(T2&gt;90,50,0))))</f>
        <v>0</v>
      </c>
      <c r="V2" s="6">
        <f t="shared" ref="V2:V65" si="1">J2/G2</f>
        <v>0.91176470588235292</v>
      </c>
      <c r="W2" s="6">
        <f>Call_Data!$K2/Call_Data!$J2</f>
        <v>0.70967741935483875</v>
      </c>
      <c r="X2" s="6">
        <f>Call_Data!$L2/Call_Data!$K2</f>
        <v>0.86363636363636365</v>
      </c>
      <c r="Y2" s="6" cm="1">
        <f t="array" ref="Y2">_xlfn.SWITCH(A2,201706,0.51,201707,0.509,201708,0.511)</f>
        <v>0.51</v>
      </c>
      <c r="Z2" s="6">
        <f>Call_Data!$L2/Call_Data!$G2</f>
        <v>0.55882352941176472</v>
      </c>
      <c r="AA2" s="6" cm="1">
        <f t="array" ref="AA2">_xlfn.SWITCH(A2,201706,0.2,201707,0.199,201708,0.198)</f>
        <v>0.2</v>
      </c>
      <c r="AB2" s="6">
        <f>Call_Data!$K2-Call_Data!$L2/Call_Data!$K2</f>
        <v>21.136363636363637</v>
      </c>
      <c r="AC2" s="6" cm="1">
        <f t="array" ref="AC2">_xlfn.SWITCH(A2,201706,0.17,201707,0.162,201708,0.159)</f>
        <v>0.17</v>
      </c>
      <c r="AD2" s="6">
        <f>Call_Data!$I2/Call_Data!$G2</f>
        <v>0.14705882352941177</v>
      </c>
    </row>
    <row r="3" spans="1:30" x14ac:dyDescent="0.2">
      <c r="A3">
        <v>201706</v>
      </c>
      <c r="B3" s="1">
        <v>42887</v>
      </c>
      <c r="C3">
        <v>12466</v>
      </c>
      <c r="D3" t="str">
        <f>VLOOKUP(Call_Data!$C3,Hierarchy!$A$1:$H$27,5,TRUE)</f>
        <v>Binning, Bart</v>
      </c>
      <c r="E3" t="str">
        <f>VLOOKUP(Call_Data!$C3,Hierarchy!$A$2:$H$27,7,TRUE)</f>
        <v>Winnerson, Aceona</v>
      </c>
      <c r="F3" t="str">
        <f>VLOOKUP(C3,Hierarchy!$A$2:$H$27,8,TRUE)</f>
        <v>Williamburg</v>
      </c>
      <c r="G3">
        <v>35</v>
      </c>
      <c r="H3">
        <v>25039</v>
      </c>
      <c r="I3">
        <v>4</v>
      </c>
      <c r="J3">
        <v>34</v>
      </c>
      <c r="K3">
        <v>29</v>
      </c>
      <c r="L3">
        <v>26</v>
      </c>
      <c r="M3">
        <v>2</v>
      </c>
      <c r="N3">
        <f>SUMIF(Call_Data!$D$2:$D$1526,Call_Data!$D3,Call_Data!$G$2:$G$1526)</f>
        <v>2347</v>
      </c>
      <c r="O3">
        <f>SUMIFS(Call_Data!$G$2:$G$1526,Call_Data!$D$2:$D$1526,Call_Data!$D3,Call_Data!$A$2:$A$1526,Call_Data!$A3)</f>
        <v>783</v>
      </c>
      <c r="P3" s="3">
        <f>Call_Data!$H3/Call_Data!$G3</f>
        <v>715.4</v>
      </c>
      <c r="Q3" cm="1">
        <f t="array" ref="Q3">_xlfn.SWITCH(A3,201706,780,201707,783,201708,775)</f>
        <v>780</v>
      </c>
      <c r="R3" s="5" cm="1">
        <f t="array" ref="R3">_xlfn.SWITCH(A3,201706,0.08,201707,0.081,201708,0.075)</f>
        <v>0.08</v>
      </c>
      <c r="S3" s="2">
        <f>Call_Data!$M3/Call_Data!$G3*100</f>
        <v>5.7142857142857144</v>
      </c>
      <c r="T3" s="2">
        <f>Call_Data!$S3/Call_Data!$R3</f>
        <v>71.428571428571431</v>
      </c>
      <c r="U3" s="7">
        <f t="shared" si="0"/>
        <v>0</v>
      </c>
      <c r="V3" s="6">
        <f t="shared" si="1"/>
        <v>0.97142857142857142</v>
      </c>
      <c r="W3" s="6">
        <f>Call_Data!$K3/Call_Data!$J3</f>
        <v>0.8529411764705882</v>
      </c>
      <c r="X3" s="6">
        <f>Call_Data!$L3/Call_Data!$K3</f>
        <v>0.89655172413793105</v>
      </c>
      <c r="Y3" s="6" cm="1">
        <f t="array" ref="Y3">_xlfn.SWITCH(A3,201706,0.51,201707,0.509,201708,0.511)</f>
        <v>0.51</v>
      </c>
      <c r="Z3" s="6">
        <f>Call_Data!$L3/Call_Data!$G3</f>
        <v>0.74285714285714288</v>
      </c>
      <c r="AA3" s="6" cm="1">
        <f t="array" ref="AA3">_xlfn.SWITCH(A3,201706,0.2,201707,0.199,201708,0.198)</f>
        <v>0.2</v>
      </c>
      <c r="AB3" s="6">
        <f>Call_Data!$K3-Call_Data!$L3/Call_Data!$K3</f>
        <v>28.103448275862068</v>
      </c>
      <c r="AC3" s="6" cm="1">
        <f t="array" ref="AC3">_xlfn.SWITCH(A3,201706,0.17,201707,0.162,201708,0.159)</f>
        <v>0.17</v>
      </c>
      <c r="AD3" s="6">
        <f>Call_Data!$I3/Call_Data!$G3</f>
        <v>0.11428571428571428</v>
      </c>
    </row>
    <row r="4" spans="1:30" x14ac:dyDescent="0.2">
      <c r="A4">
        <v>201706</v>
      </c>
      <c r="B4" s="1">
        <v>42887</v>
      </c>
      <c r="C4">
        <v>12467</v>
      </c>
      <c r="D4" t="str">
        <f>VLOOKUP(Call_Data!$C4,Hierarchy!$A$1:$H$27,5,TRUE)</f>
        <v>Centerville, Cece</v>
      </c>
      <c r="E4" t="str">
        <f>VLOOKUP(Call_Data!$C4,Hierarchy!$A$2:$H$27,7,TRUE)</f>
        <v>Winnerson, Aceona</v>
      </c>
      <c r="F4" t="str">
        <f>VLOOKUP(C4,Hierarchy!$A$2:$H$27,8,TRUE)</f>
        <v>Williamburg</v>
      </c>
      <c r="G4">
        <v>38</v>
      </c>
      <c r="H4">
        <v>24436</v>
      </c>
      <c r="I4">
        <v>6</v>
      </c>
      <c r="J4">
        <v>36</v>
      </c>
      <c r="K4">
        <v>32</v>
      </c>
      <c r="L4">
        <v>28</v>
      </c>
      <c r="M4">
        <v>3</v>
      </c>
      <c r="N4">
        <f>SUMIF(Call_Data!$D$2:$D$1526,Call_Data!$D4,Call_Data!$G$2:$G$1526)</f>
        <v>2319</v>
      </c>
      <c r="O4">
        <f>SUMIFS(Call_Data!$G$2:$G$1526,Call_Data!$D$2:$D$1526,Call_Data!$D4,Call_Data!$A$2:$A$1526,Call_Data!$A4)</f>
        <v>784</v>
      </c>
      <c r="P4" s="3">
        <f>Call_Data!$H4/Call_Data!$G4</f>
        <v>643.0526315789474</v>
      </c>
      <c r="Q4" cm="1">
        <f t="array" ref="Q4">_xlfn.SWITCH(A4,201706,780,201707,783,201708,775)</f>
        <v>780</v>
      </c>
      <c r="R4" s="5" cm="1">
        <f t="array" ref="R4">_xlfn.SWITCH(A4,201706,0.08,201707,0.081,201708,0.075)</f>
        <v>0.08</v>
      </c>
      <c r="S4" s="2">
        <f>Call_Data!$M4/Call_Data!$G4*100</f>
        <v>7.8947368421052628</v>
      </c>
      <c r="T4" s="2">
        <f>Call_Data!$S4/Call_Data!$R4</f>
        <v>98.68421052631578</v>
      </c>
      <c r="U4" s="7">
        <f t="shared" si="0"/>
        <v>50</v>
      </c>
      <c r="V4" s="6">
        <f t="shared" si="1"/>
        <v>0.94736842105263153</v>
      </c>
      <c r="W4" s="6">
        <f>Call_Data!$K4/Call_Data!$J4</f>
        <v>0.88888888888888884</v>
      </c>
      <c r="X4" s="6">
        <f>Call_Data!$L4/Call_Data!$K4</f>
        <v>0.875</v>
      </c>
      <c r="Y4" s="6" cm="1">
        <f t="array" ref="Y4">_xlfn.SWITCH(A4,201706,0.51,201707,0.509,201708,0.511)</f>
        <v>0.51</v>
      </c>
      <c r="Z4" s="6">
        <f>Call_Data!$L4/Call_Data!$G4</f>
        <v>0.73684210526315785</v>
      </c>
      <c r="AA4" s="6" cm="1">
        <f t="array" ref="AA4">_xlfn.SWITCH(A4,201706,0.2,201707,0.199,201708,0.198)</f>
        <v>0.2</v>
      </c>
      <c r="AB4" s="6">
        <f>Call_Data!$K4-Call_Data!$L4/Call_Data!$K4</f>
        <v>31.125</v>
      </c>
      <c r="AC4" s="6" cm="1">
        <f t="array" ref="AC4">_xlfn.SWITCH(A4,201706,0.17,201707,0.162,201708,0.159)</f>
        <v>0.17</v>
      </c>
      <c r="AD4" s="6">
        <f>Call_Data!$I4/Call_Data!$G4</f>
        <v>0.15789473684210525</v>
      </c>
    </row>
    <row r="5" spans="1:30" x14ac:dyDescent="0.2">
      <c r="A5">
        <v>201706</v>
      </c>
      <c r="B5" s="1">
        <v>42887</v>
      </c>
      <c r="C5">
        <v>12468</v>
      </c>
      <c r="D5" t="str">
        <f>VLOOKUP(Call_Data!$C5,Hierarchy!$A$1:$H$27,5,TRUE)</f>
        <v>Davenport, Davina</v>
      </c>
      <c r="E5" t="str">
        <f>VLOOKUP(Call_Data!$C5,Hierarchy!$A$2:$H$27,7,TRUE)</f>
        <v>Winnerson, Aceona</v>
      </c>
      <c r="F5" t="str">
        <f>VLOOKUP(C5,Hierarchy!$A$2:$H$27,8,TRUE)</f>
        <v>Williamburg</v>
      </c>
      <c r="G5">
        <v>38</v>
      </c>
      <c r="H5">
        <v>24923</v>
      </c>
      <c r="I5">
        <v>5</v>
      </c>
      <c r="J5">
        <v>37</v>
      </c>
      <c r="K5">
        <v>32</v>
      </c>
      <c r="L5">
        <v>25</v>
      </c>
      <c r="M5">
        <v>2</v>
      </c>
      <c r="N5">
        <f>SUMIF(Call_Data!$D$2:$D$1526,Call_Data!$D5,Call_Data!$G$2:$G$1526)</f>
        <v>2282</v>
      </c>
      <c r="O5">
        <f>SUMIFS(Call_Data!$G$2:$G$1526,Call_Data!$D$2:$D$1526,Call_Data!$D5,Call_Data!$A$2:$A$1526,Call_Data!$A5)</f>
        <v>730</v>
      </c>
      <c r="P5" s="3">
        <f>Call_Data!$H5/Call_Data!$G5</f>
        <v>655.86842105263156</v>
      </c>
      <c r="Q5" cm="1">
        <f t="array" ref="Q5">_xlfn.SWITCH(A5,201706,780,201707,783,201708,775)</f>
        <v>780</v>
      </c>
      <c r="R5" s="5" cm="1">
        <f t="array" ref="R5">_xlfn.SWITCH(A5,201706,0.08,201707,0.081,201708,0.075)</f>
        <v>0.08</v>
      </c>
      <c r="S5" s="2">
        <f>Call_Data!$M5/Call_Data!$G5*100</f>
        <v>5.2631578947368416</v>
      </c>
      <c r="T5" s="2">
        <f>Call_Data!$S5/Call_Data!$R5</f>
        <v>65.78947368421052</v>
      </c>
      <c r="U5" s="7">
        <f t="shared" si="0"/>
        <v>0</v>
      </c>
      <c r="V5" s="6">
        <f t="shared" si="1"/>
        <v>0.97368421052631582</v>
      </c>
      <c r="W5" s="6">
        <f>Call_Data!$K5/Call_Data!$J5</f>
        <v>0.86486486486486491</v>
      </c>
      <c r="X5" s="6">
        <f>Call_Data!$L5/Call_Data!$K5</f>
        <v>0.78125</v>
      </c>
      <c r="Y5" s="6" cm="1">
        <f t="array" ref="Y5">_xlfn.SWITCH(A5,201706,0.51,201707,0.509,201708,0.511)</f>
        <v>0.51</v>
      </c>
      <c r="Z5" s="6">
        <f>Call_Data!$L5/Call_Data!$G5</f>
        <v>0.65789473684210531</v>
      </c>
      <c r="AA5" s="6" cm="1">
        <f t="array" ref="AA5">_xlfn.SWITCH(A5,201706,0.2,201707,0.199,201708,0.198)</f>
        <v>0.2</v>
      </c>
      <c r="AB5" s="6">
        <f>Call_Data!$K5-Call_Data!$L5/Call_Data!$K5</f>
        <v>31.21875</v>
      </c>
      <c r="AC5" s="6" cm="1">
        <f t="array" ref="AC5">_xlfn.SWITCH(A5,201706,0.17,201707,0.162,201708,0.159)</f>
        <v>0.17</v>
      </c>
      <c r="AD5" s="6">
        <f>Call_Data!$I5/Call_Data!$G5</f>
        <v>0.13157894736842105</v>
      </c>
    </row>
    <row r="6" spans="1:30" x14ac:dyDescent="0.2">
      <c r="A6">
        <v>201706</v>
      </c>
      <c r="B6" s="1">
        <v>42887</v>
      </c>
      <c r="C6">
        <v>12469</v>
      </c>
      <c r="D6" t="str">
        <f>VLOOKUP(Call_Data!$C6,Hierarchy!$A$1:$H$27,5,TRUE)</f>
        <v>Edgerton, Ethan</v>
      </c>
      <c r="E6" t="str">
        <f>VLOOKUP(Call_Data!$C6,Hierarchy!$A$2:$H$27,7,TRUE)</f>
        <v>Winnerson, Aceona</v>
      </c>
      <c r="F6" t="str">
        <f>VLOOKUP(C6,Hierarchy!$A$2:$H$27,8,TRUE)</f>
        <v>Williamburg</v>
      </c>
      <c r="G6">
        <v>34</v>
      </c>
      <c r="H6">
        <v>24371</v>
      </c>
      <c r="I6">
        <v>4</v>
      </c>
      <c r="J6">
        <v>32</v>
      </c>
      <c r="K6">
        <v>25</v>
      </c>
      <c r="L6">
        <v>22</v>
      </c>
      <c r="M6">
        <v>2</v>
      </c>
      <c r="N6">
        <f>SUMIF(Call_Data!$D$2:$D$1526,Call_Data!$D6,Call_Data!$G$2:$G$1526)</f>
        <v>2288</v>
      </c>
      <c r="O6">
        <f>SUMIFS(Call_Data!$G$2:$G$1526,Call_Data!$D$2:$D$1526,Call_Data!$D6,Call_Data!$A$2:$A$1526,Call_Data!$A6)</f>
        <v>777</v>
      </c>
      <c r="P6" s="3">
        <f>Call_Data!$H6/Call_Data!$G6</f>
        <v>716.79411764705878</v>
      </c>
      <c r="Q6" cm="1">
        <f t="array" ref="Q6">_xlfn.SWITCH(A6,201706,780,201707,783,201708,775)</f>
        <v>780</v>
      </c>
      <c r="R6" s="5" cm="1">
        <f t="array" ref="R6">_xlfn.SWITCH(A6,201706,0.08,201707,0.081,201708,0.075)</f>
        <v>0.08</v>
      </c>
      <c r="S6" s="2">
        <f>Call_Data!$M6/Call_Data!$G6*100</f>
        <v>5.8823529411764701</v>
      </c>
      <c r="T6" s="2">
        <f>Call_Data!$S6/Call_Data!$R6</f>
        <v>73.52941176470587</v>
      </c>
      <c r="U6" s="7">
        <f t="shared" si="0"/>
        <v>0</v>
      </c>
      <c r="V6" s="6">
        <f t="shared" si="1"/>
        <v>0.94117647058823528</v>
      </c>
      <c r="W6" s="6">
        <f>Call_Data!$K6/Call_Data!$J6</f>
        <v>0.78125</v>
      </c>
      <c r="X6" s="6">
        <f>Call_Data!$L6/Call_Data!$K6</f>
        <v>0.88</v>
      </c>
      <c r="Y6" s="6" cm="1">
        <f t="array" ref="Y6">_xlfn.SWITCH(A6,201706,0.51,201707,0.509,201708,0.511)</f>
        <v>0.51</v>
      </c>
      <c r="Z6" s="6">
        <f>Call_Data!$L6/Call_Data!$G6</f>
        <v>0.6470588235294118</v>
      </c>
      <c r="AA6" s="6" cm="1">
        <f t="array" ref="AA6">_xlfn.SWITCH(A6,201706,0.2,201707,0.199,201708,0.198)</f>
        <v>0.2</v>
      </c>
      <c r="AB6" s="6">
        <f>Call_Data!$K6-Call_Data!$L6/Call_Data!$K6</f>
        <v>24.12</v>
      </c>
      <c r="AC6" s="6" cm="1">
        <f t="array" ref="AC6">_xlfn.SWITCH(A6,201706,0.17,201707,0.162,201708,0.159)</f>
        <v>0.17</v>
      </c>
      <c r="AD6" s="6">
        <f>Call_Data!$I6/Call_Data!$G6</f>
        <v>0.11764705882352941</v>
      </c>
    </row>
    <row r="7" spans="1:30" x14ac:dyDescent="0.2">
      <c r="A7">
        <v>201706</v>
      </c>
      <c r="B7" s="1">
        <v>42887</v>
      </c>
      <c r="C7">
        <v>12470</v>
      </c>
      <c r="D7" t="str">
        <f>VLOOKUP(Call_Data!$C7,Hierarchy!$A$1:$H$27,5,TRUE)</f>
        <v>Filipsano, Fiona</v>
      </c>
      <c r="E7" t="str">
        <f>VLOOKUP(Call_Data!$C7,Hierarchy!$A$2:$H$27,7,TRUE)</f>
        <v>Winnerson, Aceona</v>
      </c>
      <c r="F7" t="str">
        <f>VLOOKUP(C7,Hierarchy!$A$2:$H$27,8,TRUE)</f>
        <v>Williamburg</v>
      </c>
      <c r="G7">
        <v>33</v>
      </c>
      <c r="H7">
        <v>25378</v>
      </c>
      <c r="I7">
        <v>5</v>
      </c>
      <c r="J7">
        <v>32</v>
      </c>
      <c r="K7">
        <v>28</v>
      </c>
      <c r="L7">
        <v>22</v>
      </c>
      <c r="M7">
        <v>2</v>
      </c>
      <c r="N7">
        <f>SUMIF(Call_Data!$D$2:$D$1526,Call_Data!$D7,Call_Data!$G$2:$G$1526)</f>
        <v>2312</v>
      </c>
      <c r="O7">
        <f>SUMIFS(Call_Data!$G$2:$G$1526,Call_Data!$D$2:$D$1526,Call_Data!$D7,Call_Data!$A$2:$A$1526,Call_Data!$A7)</f>
        <v>736</v>
      </c>
      <c r="P7" s="3">
        <f>Call_Data!$H7/Call_Data!$G7</f>
        <v>769.030303030303</v>
      </c>
      <c r="Q7" cm="1">
        <f t="array" ref="Q7">_xlfn.SWITCH(A7,201706,780,201707,783,201708,775)</f>
        <v>780</v>
      </c>
      <c r="R7" s="5" cm="1">
        <f t="array" ref="R7">_xlfn.SWITCH(A7,201706,0.08,201707,0.081,201708,0.075)</f>
        <v>0.08</v>
      </c>
      <c r="S7" s="2">
        <f>Call_Data!$M7/Call_Data!$G7*100</f>
        <v>6.0606060606060606</v>
      </c>
      <c r="T7" s="2">
        <f>Call_Data!$S7/Call_Data!$R7</f>
        <v>75.757575757575751</v>
      </c>
      <c r="U7" s="7">
        <f t="shared" si="0"/>
        <v>0</v>
      </c>
      <c r="V7" s="6">
        <f t="shared" si="1"/>
        <v>0.96969696969696972</v>
      </c>
      <c r="W7" s="6">
        <f>Call_Data!$K7/Call_Data!$J7</f>
        <v>0.875</v>
      </c>
      <c r="X7" s="6">
        <f>Call_Data!$L7/Call_Data!$K7</f>
        <v>0.7857142857142857</v>
      </c>
      <c r="Y7" s="6" cm="1">
        <f t="array" ref="Y7">_xlfn.SWITCH(A7,201706,0.51,201707,0.509,201708,0.511)</f>
        <v>0.51</v>
      </c>
      <c r="Z7" s="6">
        <f>Call_Data!$L7/Call_Data!$G7</f>
        <v>0.66666666666666663</v>
      </c>
      <c r="AA7" s="6" cm="1">
        <f t="array" ref="AA7">_xlfn.SWITCH(A7,201706,0.2,201707,0.199,201708,0.198)</f>
        <v>0.2</v>
      </c>
      <c r="AB7" s="6">
        <f>Call_Data!$K7-Call_Data!$L7/Call_Data!$K7</f>
        <v>27.214285714285715</v>
      </c>
      <c r="AC7" s="6" cm="1">
        <f t="array" ref="AC7">_xlfn.SWITCH(A7,201706,0.17,201707,0.162,201708,0.159)</f>
        <v>0.17</v>
      </c>
      <c r="AD7" s="6">
        <f>Call_Data!$I7/Call_Data!$G7</f>
        <v>0.15151515151515152</v>
      </c>
    </row>
    <row r="8" spans="1:30" x14ac:dyDescent="0.2">
      <c r="A8">
        <v>201706</v>
      </c>
      <c r="B8" s="1">
        <v>42887</v>
      </c>
      <c r="C8">
        <v>12471</v>
      </c>
      <c r="D8" t="str">
        <f>VLOOKUP(Call_Data!$C8,Hierarchy!$A$1:$H$27,5,TRUE)</f>
        <v>Gee, Garry</v>
      </c>
      <c r="E8" t="str">
        <f>VLOOKUP(Call_Data!$C8,Hierarchy!$A$2:$H$27,7,TRUE)</f>
        <v>Winnerson, Aceona</v>
      </c>
      <c r="F8" t="str">
        <f>VLOOKUP(C8,Hierarchy!$A$2:$H$27,8,TRUE)</f>
        <v>Williamburg</v>
      </c>
      <c r="G8">
        <v>37</v>
      </c>
      <c r="H8">
        <v>25105</v>
      </c>
      <c r="I8">
        <v>4</v>
      </c>
      <c r="J8">
        <v>34</v>
      </c>
      <c r="K8">
        <v>25</v>
      </c>
      <c r="L8">
        <v>20</v>
      </c>
      <c r="M8">
        <v>3</v>
      </c>
      <c r="N8">
        <f>SUMIF(Call_Data!$D$2:$D$1526,Call_Data!$D8,Call_Data!$G$2:$G$1526)</f>
        <v>2402</v>
      </c>
      <c r="O8">
        <f>SUMIFS(Call_Data!$G$2:$G$1526,Call_Data!$D$2:$D$1526,Call_Data!$D8,Call_Data!$A$2:$A$1526,Call_Data!$A8)</f>
        <v>798</v>
      </c>
      <c r="P8" s="3">
        <f>Call_Data!$H8/Call_Data!$G8</f>
        <v>678.51351351351354</v>
      </c>
      <c r="Q8" cm="1">
        <f t="array" ref="Q8">_xlfn.SWITCH(A8,201706,780,201707,783,201708,775)</f>
        <v>780</v>
      </c>
      <c r="R8" s="5" cm="1">
        <f t="array" ref="R8">_xlfn.SWITCH(A8,201706,0.08,201707,0.081,201708,0.075)</f>
        <v>0.08</v>
      </c>
      <c r="S8" s="2">
        <f>Call_Data!$M8/Call_Data!$G8*100</f>
        <v>8.1081081081081088</v>
      </c>
      <c r="T8" s="2">
        <f>Call_Data!$S8/Call_Data!$R8</f>
        <v>101.35135135135135</v>
      </c>
      <c r="U8" s="7">
        <f t="shared" si="0"/>
        <v>100</v>
      </c>
      <c r="V8" s="6">
        <f t="shared" si="1"/>
        <v>0.91891891891891897</v>
      </c>
      <c r="W8" s="6">
        <f>Call_Data!$K8/Call_Data!$J8</f>
        <v>0.73529411764705888</v>
      </c>
      <c r="X8" s="6">
        <f>Call_Data!$L8/Call_Data!$K8</f>
        <v>0.8</v>
      </c>
      <c r="Y8" s="6" cm="1">
        <f t="array" ref="Y8">_xlfn.SWITCH(A8,201706,0.51,201707,0.509,201708,0.511)</f>
        <v>0.51</v>
      </c>
      <c r="Z8" s="6">
        <f>Call_Data!$L8/Call_Data!$G8</f>
        <v>0.54054054054054057</v>
      </c>
      <c r="AA8" s="6" cm="1">
        <f t="array" ref="AA8">_xlfn.SWITCH(A8,201706,0.2,201707,0.199,201708,0.198)</f>
        <v>0.2</v>
      </c>
      <c r="AB8" s="6">
        <f>Call_Data!$K8-Call_Data!$L8/Call_Data!$K8</f>
        <v>24.2</v>
      </c>
      <c r="AC8" s="6" cm="1">
        <f t="array" ref="AC8">_xlfn.SWITCH(A8,201706,0.17,201707,0.162,201708,0.159)</f>
        <v>0.17</v>
      </c>
      <c r="AD8" s="6">
        <f>Call_Data!$I8/Call_Data!$G8</f>
        <v>0.10810810810810811</v>
      </c>
    </row>
    <row r="9" spans="1:30" x14ac:dyDescent="0.2">
      <c r="A9">
        <v>201706</v>
      </c>
      <c r="B9" s="1">
        <v>42887</v>
      </c>
      <c r="C9">
        <v>12472</v>
      </c>
      <c r="D9" t="str">
        <f>VLOOKUP(Call_Data!$C9,Hierarchy!$A$1:$H$27,5,TRUE)</f>
        <v>Harrison, Harold</v>
      </c>
      <c r="E9" t="str">
        <f>VLOOKUP(Call_Data!$C9,Hierarchy!$A$2:$H$27,7,TRUE)</f>
        <v>Winnerson, Aceona</v>
      </c>
      <c r="F9" t="str">
        <f>VLOOKUP(C9,Hierarchy!$A$2:$H$27,8,TRUE)</f>
        <v>Williamburg</v>
      </c>
      <c r="G9">
        <v>37</v>
      </c>
      <c r="H9">
        <v>25938</v>
      </c>
      <c r="I9">
        <v>7</v>
      </c>
      <c r="J9">
        <v>33</v>
      </c>
      <c r="K9">
        <v>28</v>
      </c>
      <c r="L9">
        <v>24</v>
      </c>
      <c r="M9">
        <v>2</v>
      </c>
      <c r="N9">
        <f>SUMIF(Call_Data!$D$2:$D$1526,Call_Data!$D9,Call_Data!$G$2:$G$1526)</f>
        <v>2134</v>
      </c>
      <c r="O9">
        <f>SUMIFS(Call_Data!$G$2:$G$1526,Call_Data!$D$2:$D$1526,Call_Data!$D9,Call_Data!$A$2:$A$1526,Call_Data!$A9)</f>
        <v>707</v>
      </c>
      <c r="P9" s="3">
        <f>Call_Data!$H9/Call_Data!$G9</f>
        <v>701.02702702702697</v>
      </c>
      <c r="Q9" cm="1">
        <f t="array" ref="Q9">_xlfn.SWITCH(A9,201706,780,201707,783,201708,775)</f>
        <v>780</v>
      </c>
      <c r="R9" s="5" cm="1">
        <f t="array" ref="R9">_xlfn.SWITCH(A9,201706,0.08,201707,0.081,201708,0.075)</f>
        <v>0.08</v>
      </c>
      <c r="S9" s="2">
        <f>Call_Data!$M9/Call_Data!$G9*100</f>
        <v>5.4054054054054053</v>
      </c>
      <c r="T9" s="2">
        <f>Call_Data!$S9/Call_Data!$R9</f>
        <v>67.567567567567565</v>
      </c>
      <c r="U9" s="7">
        <f t="shared" si="0"/>
        <v>0</v>
      </c>
      <c r="V9" s="6">
        <f t="shared" si="1"/>
        <v>0.89189189189189189</v>
      </c>
      <c r="W9" s="6">
        <f>Call_Data!$K9/Call_Data!$J9</f>
        <v>0.84848484848484851</v>
      </c>
      <c r="X9" s="6">
        <f>Call_Data!$L9/Call_Data!$K9</f>
        <v>0.8571428571428571</v>
      </c>
      <c r="Y9" s="6" cm="1">
        <f t="array" ref="Y9">_xlfn.SWITCH(A9,201706,0.51,201707,0.509,201708,0.511)</f>
        <v>0.51</v>
      </c>
      <c r="Z9" s="6">
        <f>Call_Data!$L9/Call_Data!$G9</f>
        <v>0.64864864864864868</v>
      </c>
      <c r="AA9" s="6" cm="1">
        <f t="array" ref="AA9">_xlfn.SWITCH(A9,201706,0.2,201707,0.199,201708,0.198)</f>
        <v>0.2</v>
      </c>
      <c r="AB9" s="6">
        <f>Call_Data!$K9-Call_Data!$L9/Call_Data!$K9</f>
        <v>27.142857142857142</v>
      </c>
      <c r="AC9" s="6" cm="1">
        <f t="array" ref="AC9">_xlfn.SWITCH(A9,201706,0.17,201707,0.162,201708,0.159)</f>
        <v>0.17</v>
      </c>
      <c r="AD9" s="6">
        <f>Call_Data!$I9/Call_Data!$G9</f>
        <v>0.1891891891891892</v>
      </c>
    </row>
    <row r="10" spans="1:30" x14ac:dyDescent="0.2">
      <c r="A10">
        <v>201706</v>
      </c>
      <c r="B10" s="1">
        <v>42887</v>
      </c>
      <c r="C10">
        <v>12482</v>
      </c>
      <c r="D10" t="str">
        <f>VLOOKUP(Call_Data!$C10,Hierarchy!$A$1:$H$27,5,TRUE)</f>
        <v>Sanders, Sammi</v>
      </c>
      <c r="E10" t="str">
        <f>VLOOKUP(Call_Data!$C10,Hierarchy!$A$2:$H$27,7,TRUE)</f>
        <v>Oferten, Quinton</v>
      </c>
      <c r="F10" t="str">
        <f>VLOOKUP(C10,Hierarchy!$A$2:$H$27,8,TRUE)</f>
        <v>Williamburg</v>
      </c>
      <c r="G10">
        <v>32</v>
      </c>
      <c r="H10">
        <v>24269</v>
      </c>
      <c r="I10">
        <v>6</v>
      </c>
      <c r="J10">
        <v>27</v>
      </c>
      <c r="K10">
        <v>17</v>
      </c>
      <c r="L10">
        <v>10</v>
      </c>
      <c r="M10">
        <v>4</v>
      </c>
      <c r="N10">
        <f>SUMIF(Call_Data!$D$2:$D$1526,Call_Data!$D10,Call_Data!$G$2:$G$1526)</f>
        <v>1764</v>
      </c>
      <c r="O10">
        <f>SUMIFS(Call_Data!$G$2:$G$1526,Call_Data!$D$2:$D$1526,Call_Data!$D10,Call_Data!$A$2:$A$1526,Call_Data!$A10)</f>
        <v>577</v>
      </c>
      <c r="P10" s="3">
        <f>Call_Data!$H10/Call_Data!$G10</f>
        <v>758.40625</v>
      </c>
      <c r="Q10" cm="1">
        <f t="array" ref="Q10">_xlfn.SWITCH(A10,201706,780,201707,783,201708,775)</f>
        <v>780</v>
      </c>
      <c r="R10" s="5" cm="1">
        <f t="array" ref="R10">_xlfn.SWITCH(A10,201706,0.08,201707,0.081,201708,0.075)</f>
        <v>0.08</v>
      </c>
      <c r="S10" s="2">
        <f>Call_Data!$M10/Call_Data!$G10*100</f>
        <v>12.5</v>
      </c>
      <c r="T10" s="2">
        <f>Call_Data!$S10/Call_Data!$R10</f>
        <v>156.25</v>
      </c>
      <c r="U10" s="7">
        <f t="shared" si="0"/>
        <v>250</v>
      </c>
      <c r="V10" s="6">
        <f t="shared" si="1"/>
        <v>0.84375</v>
      </c>
      <c r="W10" s="6">
        <f>Call_Data!$K10/Call_Data!$J10</f>
        <v>0.62962962962962965</v>
      </c>
      <c r="X10" s="6">
        <f>Call_Data!$L10/Call_Data!$K10</f>
        <v>0.58823529411764708</v>
      </c>
      <c r="Y10" s="6" cm="1">
        <f t="array" ref="Y10">_xlfn.SWITCH(A10,201706,0.51,201707,0.509,201708,0.511)</f>
        <v>0.51</v>
      </c>
      <c r="Z10" s="6">
        <f>Call_Data!$L10/Call_Data!$G10</f>
        <v>0.3125</v>
      </c>
      <c r="AA10" s="6" cm="1">
        <f t="array" ref="AA10">_xlfn.SWITCH(A10,201706,0.2,201707,0.199,201708,0.198)</f>
        <v>0.2</v>
      </c>
      <c r="AB10" s="6">
        <f>Call_Data!$K10-Call_Data!$L10/Call_Data!$K10</f>
        <v>16.411764705882351</v>
      </c>
      <c r="AC10" s="6" cm="1">
        <f t="array" ref="AC10">_xlfn.SWITCH(A10,201706,0.17,201707,0.162,201708,0.159)</f>
        <v>0.17</v>
      </c>
      <c r="AD10" s="6">
        <f>Call_Data!$I10/Call_Data!$G10</f>
        <v>0.1875</v>
      </c>
    </row>
    <row r="11" spans="1:30" x14ac:dyDescent="0.2">
      <c r="A11">
        <v>201706</v>
      </c>
      <c r="B11" s="1">
        <v>42887</v>
      </c>
      <c r="C11">
        <v>12483</v>
      </c>
      <c r="D11" t="str">
        <f>VLOOKUP(Call_Data!$C11,Hierarchy!$A$1:$H$27,5,TRUE)</f>
        <v>Thomas, Ted</v>
      </c>
      <c r="E11" t="str">
        <f>VLOOKUP(Call_Data!$C11,Hierarchy!$A$2:$H$27,7,TRUE)</f>
        <v>Oferten, Quinton</v>
      </c>
      <c r="F11" t="str">
        <f>VLOOKUP(C11,Hierarchy!$A$2:$H$27,8,TRUE)</f>
        <v>Williamburg</v>
      </c>
      <c r="G11">
        <v>32</v>
      </c>
      <c r="H11">
        <v>24107</v>
      </c>
      <c r="I11">
        <v>9</v>
      </c>
      <c r="J11">
        <v>28</v>
      </c>
      <c r="K11">
        <v>21</v>
      </c>
      <c r="L11">
        <v>9</v>
      </c>
      <c r="M11">
        <v>3</v>
      </c>
      <c r="N11">
        <f>SUMIF(Call_Data!$D$2:$D$1526,Call_Data!$D11,Call_Data!$G$2:$G$1526)</f>
        <v>1918</v>
      </c>
      <c r="O11">
        <f>SUMIFS(Call_Data!$G$2:$G$1526,Call_Data!$D$2:$D$1526,Call_Data!$D11,Call_Data!$A$2:$A$1526,Call_Data!$A11)</f>
        <v>652</v>
      </c>
      <c r="P11" s="3">
        <f>Call_Data!$H11/Call_Data!$G11</f>
        <v>753.34375</v>
      </c>
      <c r="Q11" cm="1">
        <f t="array" ref="Q11">_xlfn.SWITCH(A11,201706,780,201707,783,201708,775)</f>
        <v>780</v>
      </c>
      <c r="R11" s="5" cm="1">
        <f t="array" ref="R11">_xlfn.SWITCH(A11,201706,0.08,201707,0.081,201708,0.075)</f>
        <v>0.08</v>
      </c>
      <c r="S11" s="2">
        <f>Call_Data!$M11/Call_Data!$G11*100</f>
        <v>9.375</v>
      </c>
      <c r="T11" s="2">
        <f>Call_Data!$S11/Call_Data!$R11</f>
        <v>117.1875</v>
      </c>
      <c r="U11" s="7">
        <f t="shared" si="0"/>
        <v>150</v>
      </c>
      <c r="V11" s="6">
        <f t="shared" si="1"/>
        <v>0.875</v>
      </c>
      <c r="W11" s="6">
        <f>Call_Data!$K11/Call_Data!$J11</f>
        <v>0.75</v>
      </c>
      <c r="X11" s="6">
        <f>Call_Data!$L11/Call_Data!$K11</f>
        <v>0.42857142857142855</v>
      </c>
      <c r="Y11" s="6" cm="1">
        <f t="array" ref="Y11">_xlfn.SWITCH(A11,201706,0.51,201707,0.509,201708,0.511)</f>
        <v>0.51</v>
      </c>
      <c r="Z11" s="6">
        <f>Call_Data!$L11/Call_Data!$G11</f>
        <v>0.28125</v>
      </c>
      <c r="AA11" s="6" cm="1">
        <f t="array" ref="AA11">_xlfn.SWITCH(A11,201706,0.2,201707,0.199,201708,0.198)</f>
        <v>0.2</v>
      </c>
      <c r="AB11" s="6">
        <f>Call_Data!$K11-Call_Data!$L11/Call_Data!$K11</f>
        <v>20.571428571428573</v>
      </c>
      <c r="AC11" s="6" cm="1">
        <f t="array" ref="AC11">_xlfn.SWITCH(A11,201706,0.17,201707,0.162,201708,0.159)</f>
        <v>0.17</v>
      </c>
      <c r="AD11" s="6">
        <f>Call_Data!$I11/Call_Data!$G11</f>
        <v>0.28125</v>
      </c>
    </row>
    <row r="12" spans="1:30" x14ac:dyDescent="0.2">
      <c r="A12">
        <v>201706</v>
      </c>
      <c r="B12" s="1">
        <v>42887</v>
      </c>
      <c r="C12">
        <v>12484</v>
      </c>
      <c r="D12" t="str">
        <f>VLOOKUP(Call_Data!$C12,Hierarchy!$A$1:$H$27,5,TRUE)</f>
        <v>Uvaldon, Ursala</v>
      </c>
      <c r="E12" t="str">
        <f>VLOOKUP(Call_Data!$C12,Hierarchy!$A$2:$H$27,7,TRUE)</f>
        <v>Oferten, Quinton</v>
      </c>
      <c r="F12" t="str">
        <f>VLOOKUP(C12,Hierarchy!$A$2:$H$27,8,TRUE)</f>
        <v>Williamburg</v>
      </c>
      <c r="G12">
        <v>30</v>
      </c>
      <c r="H12">
        <v>24842</v>
      </c>
      <c r="I12">
        <v>7</v>
      </c>
      <c r="J12">
        <v>27</v>
      </c>
      <c r="K12">
        <v>18</v>
      </c>
      <c r="L12">
        <v>8</v>
      </c>
      <c r="M12">
        <v>3</v>
      </c>
      <c r="N12">
        <f>SUMIF(Call_Data!$D$2:$D$1526,Call_Data!$D12,Call_Data!$G$2:$G$1526)</f>
        <v>1913</v>
      </c>
      <c r="O12">
        <f>SUMIFS(Call_Data!$G$2:$G$1526,Call_Data!$D$2:$D$1526,Call_Data!$D12,Call_Data!$A$2:$A$1526,Call_Data!$A12)</f>
        <v>629</v>
      </c>
      <c r="P12" s="3">
        <f>Call_Data!$H12/Call_Data!$G12</f>
        <v>828.06666666666672</v>
      </c>
      <c r="Q12" cm="1">
        <f t="array" ref="Q12">_xlfn.SWITCH(A12,201706,780,201707,783,201708,775)</f>
        <v>780</v>
      </c>
      <c r="R12" s="5" cm="1">
        <f t="array" ref="R12">_xlfn.SWITCH(A12,201706,0.08,201707,0.081,201708,0.075)</f>
        <v>0.08</v>
      </c>
      <c r="S12" s="2">
        <f>Call_Data!$M12/Call_Data!$G12*100</f>
        <v>10</v>
      </c>
      <c r="T12" s="2">
        <f>Call_Data!$S12/Call_Data!$R12</f>
        <v>125</v>
      </c>
      <c r="U12" s="7">
        <f t="shared" si="0"/>
        <v>250</v>
      </c>
      <c r="V12" s="6">
        <f t="shared" si="1"/>
        <v>0.9</v>
      </c>
      <c r="W12" s="6">
        <f>Call_Data!$K12/Call_Data!$J12</f>
        <v>0.66666666666666663</v>
      </c>
      <c r="X12" s="6">
        <f>Call_Data!$L12/Call_Data!$K12</f>
        <v>0.44444444444444442</v>
      </c>
      <c r="Y12" s="6" cm="1">
        <f t="array" ref="Y12">_xlfn.SWITCH(A12,201706,0.51,201707,0.509,201708,0.511)</f>
        <v>0.51</v>
      </c>
      <c r="Z12" s="6">
        <f>Call_Data!$L12/Call_Data!$G12</f>
        <v>0.26666666666666666</v>
      </c>
      <c r="AA12" s="6" cm="1">
        <f t="array" ref="AA12">_xlfn.SWITCH(A12,201706,0.2,201707,0.199,201708,0.198)</f>
        <v>0.2</v>
      </c>
      <c r="AB12" s="6">
        <f>Call_Data!$K12-Call_Data!$L12/Call_Data!$K12</f>
        <v>17.555555555555557</v>
      </c>
      <c r="AC12" s="6" cm="1">
        <f t="array" ref="AC12">_xlfn.SWITCH(A12,201706,0.17,201707,0.162,201708,0.159)</f>
        <v>0.17</v>
      </c>
      <c r="AD12" s="6">
        <f>Call_Data!$I12/Call_Data!$G12</f>
        <v>0.23333333333333334</v>
      </c>
    </row>
    <row r="13" spans="1:30" x14ac:dyDescent="0.2">
      <c r="A13">
        <v>201706</v>
      </c>
      <c r="B13" s="1">
        <v>42887</v>
      </c>
      <c r="C13">
        <v>12485</v>
      </c>
      <c r="D13" t="str">
        <f>VLOOKUP(Call_Data!$C13,Hierarchy!$A$1:$H$27,5,TRUE)</f>
        <v>Vindictive, Vinny</v>
      </c>
      <c r="E13" t="str">
        <f>VLOOKUP(Call_Data!$C13,Hierarchy!$A$2:$H$27,7,TRUE)</f>
        <v>Oferten, Quinton</v>
      </c>
      <c r="F13" t="str">
        <f>VLOOKUP(C13,Hierarchy!$A$2:$H$27,8,TRUE)</f>
        <v>Williamburg</v>
      </c>
      <c r="G13">
        <v>29</v>
      </c>
      <c r="H13">
        <v>25402</v>
      </c>
      <c r="I13">
        <v>7</v>
      </c>
      <c r="J13">
        <v>26</v>
      </c>
      <c r="K13">
        <v>19</v>
      </c>
      <c r="L13">
        <v>12</v>
      </c>
      <c r="M13">
        <v>3</v>
      </c>
      <c r="N13">
        <f>SUMIF(Call_Data!$D$2:$D$1526,Call_Data!$D13,Call_Data!$G$2:$G$1526)</f>
        <v>1894</v>
      </c>
      <c r="O13">
        <f>SUMIFS(Call_Data!$G$2:$G$1526,Call_Data!$D$2:$D$1526,Call_Data!$D13,Call_Data!$A$2:$A$1526,Call_Data!$A13)</f>
        <v>644</v>
      </c>
      <c r="P13" s="3">
        <f>Call_Data!$H13/Call_Data!$G13</f>
        <v>875.93103448275861</v>
      </c>
      <c r="Q13" cm="1">
        <f t="array" ref="Q13">_xlfn.SWITCH(A13,201706,780,201707,783,201708,775)</f>
        <v>780</v>
      </c>
      <c r="R13" s="5" cm="1">
        <f t="array" ref="R13">_xlfn.SWITCH(A13,201706,0.08,201707,0.081,201708,0.075)</f>
        <v>0.08</v>
      </c>
      <c r="S13" s="2">
        <f>Call_Data!$M13/Call_Data!$G13*100</f>
        <v>10.344827586206897</v>
      </c>
      <c r="T13" s="2">
        <f>Call_Data!$S13/Call_Data!$R13</f>
        <v>129.31034482758622</v>
      </c>
      <c r="U13" s="7">
        <f t="shared" si="0"/>
        <v>250</v>
      </c>
      <c r="V13" s="6">
        <f t="shared" si="1"/>
        <v>0.89655172413793105</v>
      </c>
      <c r="W13" s="6">
        <f>Call_Data!$K13/Call_Data!$J13</f>
        <v>0.73076923076923073</v>
      </c>
      <c r="X13" s="6">
        <f>Call_Data!$L13/Call_Data!$K13</f>
        <v>0.63157894736842102</v>
      </c>
      <c r="Y13" s="6" cm="1">
        <f t="array" ref="Y13">_xlfn.SWITCH(A13,201706,0.51,201707,0.509,201708,0.511)</f>
        <v>0.51</v>
      </c>
      <c r="Z13" s="6">
        <f>Call_Data!$L13/Call_Data!$G13</f>
        <v>0.41379310344827586</v>
      </c>
      <c r="AA13" s="6" cm="1">
        <f t="array" ref="AA13">_xlfn.SWITCH(A13,201706,0.2,201707,0.199,201708,0.198)</f>
        <v>0.2</v>
      </c>
      <c r="AB13" s="6">
        <f>Call_Data!$K13-Call_Data!$L13/Call_Data!$K13</f>
        <v>18.368421052631579</v>
      </c>
      <c r="AC13" s="6" cm="1">
        <f t="array" ref="AC13">_xlfn.SWITCH(A13,201706,0.17,201707,0.162,201708,0.159)</f>
        <v>0.17</v>
      </c>
      <c r="AD13" s="6">
        <f>Call_Data!$I13/Call_Data!$G13</f>
        <v>0.2413793103448276</v>
      </c>
    </row>
    <row r="14" spans="1:30" x14ac:dyDescent="0.2">
      <c r="A14">
        <v>201706</v>
      </c>
      <c r="B14" s="1">
        <v>42887</v>
      </c>
      <c r="C14">
        <v>12486</v>
      </c>
      <c r="D14" t="str">
        <f>VLOOKUP(Call_Data!$C14,Hierarchy!$A$1:$H$27,5,TRUE)</f>
        <v>Williamson, Wilma</v>
      </c>
      <c r="E14" t="str">
        <f>VLOOKUP(Call_Data!$C14,Hierarchy!$A$2:$H$27,7,TRUE)</f>
        <v>Oferten, Quinton</v>
      </c>
      <c r="F14" t="str">
        <f>VLOOKUP(C14,Hierarchy!$A$2:$H$27,8,TRUE)</f>
        <v>Williamburg</v>
      </c>
      <c r="G14">
        <v>29</v>
      </c>
      <c r="H14">
        <v>25429</v>
      </c>
      <c r="I14">
        <v>8</v>
      </c>
      <c r="J14">
        <v>26</v>
      </c>
      <c r="K14">
        <v>20</v>
      </c>
      <c r="L14">
        <v>12</v>
      </c>
      <c r="M14">
        <v>3</v>
      </c>
      <c r="N14">
        <f>SUMIF(Call_Data!$D$2:$D$1526,Call_Data!$D14,Call_Data!$G$2:$G$1526)</f>
        <v>1992</v>
      </c>
      <c r="O14">
        <f>SUMIFS(Call_Data!$G$2:$G$1526,Call_Data!$D$2:$D$1526,Call_Data!$D14,Call_Data!$A$2:$A$1526,Call_Data!$A14)</f>
        <v>649</v>
      </c>
      <c r="P14" s="3">
        <f>Call_Data!$H14/Call_Data!$G14</f>
        <v>876.86206896551721</v>
      </c>
      <c r="Q14" cm="1">
        <f t="array" ref="Q14">_xlfn.SWITCH(A14,201706,780,201707,783,201708,775)</f>
        <v>780</v>
      </c>
      <c r="R14" s="5" cm="1">
        <f t="array" ref="R14">_xlfn.SWITCH(A14,201706,0.08,201707,0.081,201708,0.075)</f>
        <v>0.08</v>
      </c>
      <c r="S14" s="2">
        <f>Call_Data!$M14/Call_Data!$G14*100</f>
        <v>10.344827586206897</v>
      </c>
      <c r="T14" s="2">
        <f>Call_Data!$S14/Call_Data!$R14</f>
        <v>129.31034482758622</v>
      </c>
      <c r="U14" s="7">
        <f t="shared" si="0"/>
        <v>250</v>
      </c>
      <c r="V14" s="6">
        <f t="shared" si="1"/>
        <v>0.89655172413793105</v>
      </c>
      <c r="W14" s="6">
        <f>Call_Data!$K14/Call_Data!$J14</f>
        <v>0.76923076923076927</v>
      </c>
      <c r="X14" s="6">
        <f>Call_Data!$L14/Call_Data!$K14</f>
        <v>0.6</v>
      </c>
      <c r="Y14" s="6" cm="1">
        <f t="array" ref="Y14">_xlfn.SWITCH(A14,201706,0.51,201707,0.509,201708,0.511)</f>
        <v>0.51</v>
      </c>
      <c r="Z14" s="6">
        <f>Call_Data!$L14/Call_Data!$G14</f>
        <v>0.41379310344827586</v>
      </c>
      <c r="AA14" s="6" cm="1">
        <f t="array" ref="AA14">_xlfn.SWITCH(A14,201706,0.2,201707,0.199,201708,0.198)</f>
        <v>0.2</v>
      </c>
      <c r="AB14" s="6">
        <f>Call_Data!$K14-Call_Data!$L14/Call_Data!$K14</f>
        <v>19.399999999999999</v>
      </c>
      <c r="AC14" s="6" cm="1">
        <f t="array" ref="AC14">_xlfn.SWITCH(A14,201706,0.17,201707,0.162,201708,0.159)</f>
        <v>0.17</v>
      </c>
      <c r="AD14" s="6">
        <f>Call_Data!$I14/Call_Data!$G14</f>
        <v>0.27586206896551724</v>
      </c>
    </row>
    <row r="15" spans="1:30" x14ac:dyDescent="0.2">
      <c r="A15">
        <v>201706</v>
      </c>
      <c r="B15" s="1">
        <v>42887</v>
      </c>
      <c r="C15">
        <v>12487</v>
      </c>
      <c r="D15" t="str">
        <f>VLOOKUP(Call_Data!$C15,Hierarchy!$A$1:$H$27,5,TRUE)</f>
        <v>Younger, Yeti</v>
      </c>
      <c r="E15" t="str">
        <f>VLOOKUP(Call_Data!$C15,Hierarchy!$A$2:$H$27,7,TRUE)</f>
        <v>Oferten, Quinton</v>
      </c>
      <c r="F15" t="str">
        <f>VLOOKUP(C15,Hierarchy!$A$2:$H$27,8,TRUE)</f>
        <v>Williamburg</v>
      </c>
      <c r="G15">
        <v>33</v>
      </c>
      <c r="H15">
        <v>24917</v>
      </c>
      <c r="I15">
        <v>7</v>
      </c>
      <c r="J15">
        <v>28</v>
      </c>
      <c r="K15">
        <v>22</v>
      </c>
      <c r="L15">
        <v>11</v>
      </c>
      <c r="M15">
        <v>4</v>
      </c>
      <c r="N15">
        <f>SUMIF(Call_Data!$D$2:$D$1526,Call_Data!$D15,Call_Data!$G$2:$G$1526)</f>
        <v>1939</v>
      </c>
      <c r="O15">
        <f>SUMIFS(Call_Data!$G$2:$G$1526,Call_Data!$D$2:$D$1526,Call_Data!$D15,Call_Data!$A$2:$A$1526,Call_Data!$A15)</f>
        <v>611</v>
      </c>
      <c r="P15" s="3">
        <f>Call_Data!$H15/Call_Data!$G15</f>
        <v>755.06060606060601</v>
      </c>
      <c r="Q15" cm="1">
        <f t="array" ref="Q15">_xlfn.SWITCH(A15,201706,780,201707,783,201708,775)</f>
        <v>780</v>
      </c>
      <c r="R15" s="5" cm="1">
        <f t="array" ref="R15">_xlfn.SWITCH(A15,201706,0.08,201707,0.081,201708,0.075)</f>
        <v>0.08</v>
      </c>
      <c r="S15" s="2">
        <f>Call_Data!$M15/Call_Data!$G15*100</f>
        <v>12.121212121212121</v>
      </c>
      <c r="T15" s="2">
        <f>Call_Data!$S15/Call_Data!$R15</f>
        <v>151.5151515151515</v>
      </c>
      <c r="U15" s="7">
        <f t="shared" si="0"/>
        <v>250</v>
      </c>
      <c r="V15" s="6">
        <f t="shared" si="1"/>
        <v>0.84848484848484851</v>
      </c>
      <c r="W15" s="6">
        <f>Call_Data!$K15/Call_Data!$J15</f>
        <v>0.7857142857142857</v>
      </c>
      <c r="X15" s="6">
        <f>Call_Data!$L15/Call_Data!$K15</f>
        <v>0.5</v>
      </c>
      <c r="Y15" s="6" cm="1">
        <f t="array" ref="Y15">_xlfn.SWITCH(A15,201706,0.51,201707,0.509,201708,0.511)</f>
        <v>0.51</v>
      </c>
      <c r="Z15" s="6">
        <f>Call_Data!$L15/Call_Data!$G15</f>
        <v>0.33333333333333331</v>
      </c>
      <c r="AA15" s="6" cm="1">
        <f t="array" ref="AA15">_xlfn.SWITCH(A15,201706,0.2,201707,0.199,201708,0.198)</f>
        <v>0.2</v>
      </c>
      <c r="AB15" s="6">
        <f>Call_Data!$K15-Call_Data!$L15/Call_Data!$K15</f>
        <v>21.5</v>
      </c>
      <c r="AC15" s="6" cm="1">
        <f t="array" ref="AC15">_xlfn.SWITCH(A15,201706,0.17,201707,0.162,201708,0.159)</f>
        <v>0.17</v>
      </c>
      <c r="AD15" s="6">
        <f>Call_Data!$I15/Call_Data!$G15</f>
        <v>0.21212121212121213</v>
      </c>
    </row>
    <row r="16" spans="1:30" x14ac:dyDescent="0.2">
      <c r="A16">
        <v>201706</v>
      </c>
      <c r="B16" s="1">
        <v>42887</v>
      </c>
      <c r="C16">
        <v>12488</v>
      </c>
      <c r="D16" t="str">
        <f>VLOOKUP(Call_Data!$C16,Hierarchy!$A$1:$H$27,5,TRUE)</f>
        <v>Zwilowski, Zane</v>
      </c>
      <c r="E16" t="str">
        <f>VLOOKUP(Call_Data!$C16,Hierarchy!$A$2:$H$27,7,TRUE)</f>
        <v>Oferten, Quinton</v>
      </c>
      <c r="F16" t="str">
        <f>VLOOKUP(C16,Hierarchy!$A$2:$H$27,8,TRUE)</f>
        <v>Williamburg</v>
      </c>
      <c r="G16">
        <v>32</v>
      </c>
      <c r="H16">
        <v>24700</v>
      </c>
      <c r="I16">
        <v>9</v>
      </c>
      <c r="J16">
        <v>28</v>
      </c>
      <c r="K16">
        <v>22</v>
      </c>
      <c r="L16">
        <v>9</v>
      </c>
      <c r="M16">
        <v>4</v>
      </c>
      <c r="N16">
        <f>SUMIF(Call_Data!$D$2:$D$1526,Call_Data!$D16,Call_Data!$G$2:$G$1526)</f>
        <v>2000</v>
      </c>
      <c r="O16">
        <f>SUMIFS(Call_Data!$G$2:$G$1526,Call_Data!$D$2:$D$1526,Call_Data!$D16,Call_Data!$A$2:$A$1526,Call_Data!$A16)</f>
        <v>653</v>
      </c>
      <c r="P16" s="3">
        <f>Call_Data!$H16/Call_Data!$G16</f>
        <v>771.875</v>
      </c>
      <c r="Q16" cm="1">
        <f t="array" ref="Q16">_xlfn.SWITCH(A16,201706,780,201707,783,201708,775)</f>
        <v>780</v>
      </c>
      <c r="R16" s="5" cm="1">
        <f t="array" ref="R16">_xlfn.SWITCH(A16,201706,0.08,201707,0.081,201708,0.075)</f>
        <v>0.08</v>
      </c>
      <c r="S16" s="2">
        <f>Call_Data!$M16/Call_Data!$G16*100</f>
        <v>12.5</v>
      </c>
      <c r="T16" s="2">
        <f>Call_Data!$S16/Call_Data!$R16</f>
        <v>156.25</v>
      </c>
      <c r="U16" s="7">
        <f t="shared" si="0"/>
        <v>250</v>
      </c>
      <c r="V16" s="6">
        <f t="shared" si="1"/>
        <v>0.875</v>
      </c>
      <c r="W16" s="6">
        <f>Call_Data!$K16/Call_Data!$J16</f>
        <v>0.7857142857142857</v>
      </c>
      <c r="X16" s="6">
        <f>Call_Data!$L16/Call_Data!$K16</f>
        <v>0.40909090909090912</v>
      </c>
      <c r="Y16" s="6" cm="1">
        <f t="array" ref="Y16">_xlfn.SWITCH(A16,201706,0.51,201707,0.509,201708,0.511)</f>
        <v>0.51</v>
      </c>
      <c r="Z16" s="6">
        <f>Call_Data!$L16/Call_Data!$G16</f>
        <v>0.28125</v>
      </c>
      <c r="AA16" s="6" cm="1">
        <f t="array" ref="AA16">_xlfn.SWITCH(A16,201706,0.2,201707,0.199,201708,0.198)</f>
        <v>0.2</v>
      </c>
      <c r="AB16" s="6">
        <f>Call_Data!$K16-Call_Data!$L16/Call_Data!$K16</f>
        <v>21.59090909090909</v>
      </c>
      <c r="AC16" s="6" cm="1">
        <f t="array" ref="AC16">_xlfn.SWITCH(A16,201706,0.17,201707,0.162,201708,0.159)</f>
        <v>0.17</v>
      </c>
      <c r="AD16" s="6">
        <f>Call_Data!$I16/Call_Data!$G16</f>
        <v>0.28125</v>
      </c>
    </row>
    <row r="17" spans="1:30" x14ac:dyDescent="0.2">
      <c r="A17">
        <v>201706</v>
      </c>
      <c r="B17" s="1">
        <v>42887</v>
      </c>
      <c r="C17">
        <v>12489</v>
      </c>
      <c r="D17" t="str">
        <f>VLOOKUP(Call_Data!$C17,Hierarchy!$A$1:$H$27,5,TRUE)</f>
        <v>Abacus, Aaron</v>
      </c>
      <c r="E17" t="str">
        <f>VLOOKUP(Call_Data!$C17,Hierarchy!$A$2:$H$27,7,TRUE)</f>
        <v>Oferten, Quinton</v>
      </c>
      <c r="F17" t="str">
        <f>VLOOKUP(C17,Hierarchy!$A$2:$H$27,8,TRUE)</f>
        <v>Williamburg</v>
      </c>
      <c r="G17">
        <v>32</v>
      </c>
      <c r="H17">
        <v>24876</v>
      </c>
      <c r="I17">
        <v>9</v>
      </c>
      <c r="J17">
        <v>29</v>
      </c>
      <c r="K17">
        <v>18</v>
      </c>
      <c r="L17">
        <v>7</v>
      </c>
      <c r="M17">
        <v>4</v>
      </c>
      <c r="N17">
        <f>SUMIF(Call_Data!$D$2:$D$1526,Call_Data!$D17,Call_Data!$G$2:$G$1526)</f>
        <v>1858</v>
      </c>
      <c r="O17">
        <f>SUMIFS(Call_Data!$G$2:$G$1526,Call_Data!$D$2:$D$1526,Call_Data!$D17,Call_Data!$A$2:$A$1526,Call_Data!$A17)</f>
        <v>490</v>
      </c>
      <c r="P17" s="3">
        <f>Call_Data!$H17/Call_Data!$G17</f>
        <v>777.375</v>
      </c>
      <c r="Q17" cm="1">
        <f t="array" ref="Q17">_xlfn.SWITCH(A17,201706,780,201707,783,201708,775)</f>
        <v>780</v>
      </c>
      <c r="R17" s="5" cm="1">
        <f t="array" ref="R17">_xlfn.SWITCH(A17,201706,0.08,201707,0.081,201708,0.075)</f>
        <v>0.08</v>
      </c>
      <c r="S17" s="2">
        <f>Call_Data!$M17/Call_Data!$G17*100</f>
        <v>12.5</v>
      </c>
      <c r="T17" s="2">
        <f>Call_Data!$S17/Call_Data!$R17</f>
        <v>156.25</v>
      </c>
      <c r="U17" s="7">
        <f t="shared" si="0"/>
        <v>250</v>
      </c>
      <c r="V17" s="6">
        <f t="shared" si="1"/>
        <v>0.90625</v>
      </c>
      <c r="W17" s="6">
        <f>Call_Data!$K17/Call_Data!$J17</f>
        <v>0.62068965517241381</v>
      </c>
      <c r="X17" s="6">
        <f>Call_Data!$L17/Call_Data!$K17</f>
        <v>0.3888888888888889</v>
      </c>
      <c r="Y17" s="6" cm="1">
        <f t="array" ref="Y17">_xlfn.SWITCH(A17,201706,0.51,201707,0.509,201708,0.511)</f>
        <v>0.51</v>
      </c>
      <c r="Z17" s="6">
        <f>Call_Data!$L17/Call_Data!$G17</f>
        <v>0.21875</v>
      </c>
      <c r="AA17" s="6" cm="1">
        <f t="array" ref="AA17">_xlfn.SWITCH(A17,201706,0.2,201707,0.199,201708,0.198)</f>
        <v>0.2</v>
      </c>
      <c r="AB17" s="6">
        <f>Call_Data!$K17-Call_Data!$L17/Call_Data!$K17</f>
        <v>17.611111111111111</v>
      </c>
      <c r="AC17" s="6" cm="1">
        <f t="array" ref="AC17">_xlfn.SWITCH(A17,201706,0.17,201707,0.162,201708,0.159)</f>
        <v>0.17</v>
      </c>
      <c r="AD17" s="6">
        <f>Call_Data!$I17/Call_Data!$G17</f>
        <v>0.28125</v>
      </c>
    </row>
    <row r="18" spans="1:30" x14ac:dyDescent="0.2">
      <c r="A18">
        <v>201706</v>
      </c>
      <c r="B18" s="1">
        <v>42888</v>
      </c>
      <c r="C18">
        <v>12465</v>
      </c>
      <c r="D18" t="str">
        <f>VLOOKUP(Call_Data!$C18,Hierarchy!$A$1:$H$27,5,TRUE)</f>
        <v>Anderson, Albert</v>
      </c>
      <c r="E18" t="str">
        <f>VLOOKUP(Call_Data!$C18,Hierarchy!$A$2:$H$27,7,TRUE)</f>
        <v>Winnerson, Aceona</v>
      </c>
      <c r="F18" t="str">
        <f>VLOOKUP(C18,Hierarchy!$A$2:$H$27,8,TRUE)</f>
        <v>Williamburg</v>
      </c>
      <c r="G18">
        <v>37</v>
      </c>
      <c r="H18">
        <v>24506</v>
      </c>
      <c r="I18">
        <v>4</v>
      </c>
      <c r="J18">
        <v>34</v>
      </c>
      <c r="K18">
        <v>27</v>
      </c>
      <c r="L18">
        <v>19</v>
      </c>
      <c r="M18">
        <v>3</v>
      </c>
      <c r="N18">
        <f>SUMIF(Call_Data!$D$2:$D$1526,Call_Data!$D18,Call_Data!$G$2:$G$1526)</f>
        <v>2149</v>
      </c>
      <c r="O18">
        <f>SUMIFS(Call_Data!$G$2:$G$1526,Call_Data!$D$2:$D$1526,Call_Data!$D18,Call_Data!$A$2:$A$1526,Call_Data!$A18)</f>
        <v>797</v>
      </c>
      <c r="P18" s="3">
        <f>Call_Data!$H18/Call_Data!$G18</f>
        <v>662.32432432432438</v>
      </c>
      <c r="Q18" cm="1">
        <f t="array" ref="Q18">_xlfn.SWITCH(A18,201706,780,201707,783,201708,775)</f>
        <v>780</v>
      </c>
      <c r="R18" s="5" cm="1">
        <f t="array" ref="R18">_xlfn.SWITCH(A18,201706,0.08,201707,0.081,201708,0.075)</f>
        <v>0.08</v>
      </c>
      <c r="S18" s="2">
        <f>Call_Data!$M18/Call_Data!$G18*100</f>
        <v>8.1081081081081088</v>
      </c>
      <c r="T18" s="2">
        <f>Call_Data!$S18/Call_Data!$R18</f>
        <v>101.35135135135135</v>
      </c>
      <c r="U18" s="7">
        <f t="shared" si="0"/>
        <v>100</v>
      </c>
      <c r="V18" s="6">
        <f t="shared" si="1"/>
        <v>0.91891891891891897</v>
      </c>
      <c r="W18" s="6">
        <f>Call_Data!$K18/Call_Data!$J18</f>
        <v>0.79411764705882348</v>
      </c>
      <c r="X18" s="6">
        <f>Call_Data!$L18/Call_Data!$K18</f>
        <v>0.70370370370370372</v>
      </c>
      <c r="Y18" s="6" cm="1">
        <f t="array" ref="Y18">_xlfn.SWITCH(A18,201706,0.51,201707,0.509,201708,0.511)</f>
        <v>0.51</v>
      </c>
      <c r="Z18" s="6">
        <f>Call_Data!$L18/Call_Data!$G18</f>
        <v>0.51351351351351349</v>
      </c>
      <c r="AA18" s="6" cm="1">
        <f t="array" ref="AA18">_xlfn.SWITCH(A18,201706,0.2,201707,0.199,201708,0.198)</f>
        <v>0.2</v>
      </c>
      <c r="AB18" s="6">
        <f>Call_Data!$K18-Call_Data!$L18/Call_Data!$K18</f>
        <v>26.296296296296298</v>
      </c>
      <c r="AC18" s="6" cm="1">
        <f t="array" ref="AC18">_xlfn.SWITCH(A18,201706,0.17,201707,0.162,201708,0.159)</f>
        <v>0.17</v>
      </c>
      <c r="AD18" s="6">
        <f>Call_Data!$I18/Call_Data!$G18</f>
        <v>0.10810810810810811</v>
      </c>
    </row>
    <row r="19" spans="1:30" x14ac:dyDescent="0.2">
      <c r="A19">
        <v>201706</v>
      </c>
      <c r="B19" s="1">
        <v>42888</v>
      </c>
      <c r="C19">
        <v>12466</v>
      </c>
      <c r="D19" t="str">
        <f>VLOOKUP(Call_Data!$C19,Hierarchy!$A$1:$H$27,5,TRUE)</f>
        <v>Binning, Bart</v>
      </c>
      <c r="E19" t="str">
        <f>VLOOKUP(Call_Data!$C19,Hierarchy!$A$2:$H$27,7,TRUE)</f>
        <v>Winnerson, Aceona</v>
      </c>
      <c r="F19" t="str">
        <f>VLOOKUP(C19,Hierarchy!$A$2:$H$27,8,TRUE)</f>
        <v>Williamburg</v>
      </c>
      <c r="G19">
        <v>35</v>
      </c>
      <c r="H19">
        <v>24330</v>
      </c>
      <c r="I19">
        <v>4</v>
      </c>
      <c r="J19">
        <v>33</v>
      </c>
      <c r="K19">
        <v>30</v>
      </c>
      <c r="L19">
        <v>22</v>
      </c>
      <c r="M19">
        <v>2</v>
      </c>
      <c r="N19">
        <f>SUMIF(Call_Data!$D$2:$D$1526,Call_Data!$D19,Call_Data!$G$2:$G$1526)</f>
        <v>2347</v>
      </c>
      <c r="O19">
        <f>SUMIFS(Call_Data!$G$2:$G$1526,Call_Data!$D$2:$D$1526,Call_Data!$D19,Call_Data!$A$2:$A$1526,Call_Data!$A19)</f>
        <v>783</v>
      </c>
      <c r="P19" s="3">
        <f>Call_Data!$H19/Call_Data!$G19</f>
        <v>695.14285714285711</v>
      </c>
      <c r="Q19" cm="1">
        <f t="array" ref="Q19">_xlfn.SWITCH(A19,201706,780,201707,783,201708,775)</f>
        <v>780</v>
      </c>
      <c r="R19" s="5" cm="1">
        <f t="array" ref="R19">_xlfn.SWITCH(A19,201706,0.08,201707,0.081,201708,0.075)</f>
        <v>0.08</v>
      </c>
      <c r="S19" s="2">
        <f>Call_Data!$M19/Call_Data!$G19*100</f>
        <v>5.7142857142857144</v>
      </c>
      <c r="T19" s="2">
        <f>Call_Data!$S19/Call_Data!$R19</f>
        <v>71.428571428571431</v>
      </c>
      <c r="U19" s="7">
        <f t="shared" si="0"/>
        <v>0</v>
      </c>
      <c r="V19" s="6">
        <f t="shared" si="1"/>
        <v>0.94285714285714284</v>
      </c>
      <c r="W19" s="6">
        <f>Call_Data!$K19/Call_Data!$J19</f>
        <v>0.90909090909090906</v>
      </c>
      <c r="X19" s="6">
        <f>Call_Data!$L19/Call_Data!$K19</f>
        <v>0.73333333333333328</v>
      </c>
      <c r="Y19" s="6" cm="1">
        <f t="array" ref="Y19">_xlfn.SWITCH(A19,201706,0.51,201707,0.509,201708,0.511)</f>
        <v>0.51</v>
      </c>
      <c r="Z19" s="6">
        <f>Call_Data!$L19/Call_Data!$G19</f>
        <v>0.62857142857142856</v>
      </c>
      <c r="AA19" s="6" cm="1">
        <f t="array" ref="AA19">_xlfn.SWITCH(A19,201706,0.2,201707,0.199,201708,0.198)</f>
        <v>0.2</v>
      </c>
      <c r="AB19" s="6">
        <f>Call_Data!$K19-Call_Data!$L19/Call_Data!$K19</f>
        <v>29.266666666666666</v>
      </c>
      <c r="AC19" s="6" cm="1">
        <f t="array" ref="AC19">_xlfn.SWITCH(A19,201706,0.17,201707,0.162,201708,0.159)</f>
        <v>0.17</v>
      </c>
      <c r="AD19" s="6">
        <f>Call_Data!$I19/Call_Data!$G19</f>
        <v>0.11428571428571428</v>
      </c>
    </row>
    <row r="20" spans="1:30" x14ac:dyDescent="0.2">
      <c r="A20">
        <v>201706</v>
      </c>
      <c r="B20" s="1">
        <v>42888</v>
      </c>
      <c r="C20">
        <v>12467</v>
      </c>
      <c r="D20" t="str">
        <f>VLOOKUP(Call_Data!$C20,Hierarchy!$A$1:$H$27,5,TRUE)</f>
        <v>Centerville, Cece</v>
      </c>
      <c r="E20" t="str">
        <f>VLOOKUP(Call_Data!$C20,Hierarchy!$A$2:$H$27,7,TRUE)</f>
        <v>Winnerson, Aceona</v>
      </c>
      <c r="F20" t="str">
        <f>VLOOKUP(C20,Hierarchy!$A$2:$H$27,8,TRUE)</f>
        <v>Williamburg</v>
      </c>
      <c r="G20">
        <v>34</v>
      </c>
      <c r="H20">
        <v>24415</v>
      </c>
      <c r="I20">
        <v>5</v>
      </c>
      <c r="J20">
        <v>31</v>
      </c>
      <c r="K20">
        <v>27</v>
      </c>
      <c r="L20">
        <v>20</v>
      </c>
      <c r="M20">
        <v>2</v>
      </c>
      <c r="N20">
        <f>SUMIF(Call_Data!$D$2:$D$1526,Call_Data!$D20,Call_Data!$G$2:$G$1526)</f>
        <v>2319</v>
      </c>
      <c r="O20">
        <f>SUMIFS(Call_Data!$G$2:$G$1526,Call_Data!$D$2:$D$1526,Call_Data!$D20,Call_Data!$A$2:$A$1526,Call_Data!$A20)</f>
        <v>784</v>
      </c>
      <c r="P20" s="3">
        <f>Call_Data!$H20/Call_Data!$G20</f>
        <v>718.08823529411768</v>
      </c>
      <c r="Q20" cm="1">
        <f t="array" ref="Q20">_xlfn.SWITCH(A20,201706,780,201707,783,201708,775)</f>
        <v>780</v>
      </c>
      <c r="R20" s="5" cm="1">
        <f t="array" ref="R20">_xlfn.SWITCH(A20,201706,0.08,201707,0.081,201708,0.075)</f>
        <v>0.08</v>
      </c>
      <c r="S20" s="2">
        <f>Call_Data!$M20/Call_Data!$G20*100</f>
        <v>5.8823529411764701</v>
      </c>
      <c r="T20" s="2">
        <f>Call_Data!$S20/Call_Data!$R20</f>
        <v>73.52941176470587</v>
      </c>
      <c r="U20" s="7">
        <f t="shared" si="0"/>
        <v>0</v>
      </c>
      <c r="V20" s="6">
        <f t="shared" si="1"/>
        <v>0.91176470588235292</v>
      </c>
      <c r="W20" s="6">
        <f>Call_Data!$K20/Call_Data!$J20</f>
        <v>0.87096774193548387</v>
      </c>
      <c r="X20" s="6">
        <f>Call_Data!$L20/Call_Data!$K20</f>
        <v>0.7407407407407407</v>
      </c>
      <c r="Y20" s="6" cm="1">
        <f t="array" ref="Y20">_xlfn.SWITCH(A20,201706,0.51,201707,0.509,201708,0.511)</f>
        <v>0.51</v>
      </c>
      <c r="Z20" s="6">
        <f>Call_Data!$L20/Call_Data!$G20</f>
        <v>0.58823529411764708</v>
      </c>
      <c r="AA20" s="6" cm="1">
        <f t="array" ref="AA20">_xlfn.SWITCH(A20,201706,0.2,201707,0.199,201708,0.198)</f>
        <v>0.2</v>
      </c>
      <c r="AB20" s="6">
        <f>Call_Data!$K20-Call_Data!$L20/Call_Data!$K20</f>
        <v>26.25925925925926</v>
      </c>
      <c r="AC20" s="6" cm="1">
        <f t="array" ref="AC20">_xlfn.SWITCH(A20,201706,0.17,201707,0.162,201708,0.159)</f>
        <v>0.17</v>
      </c>
      <c r="AD20" s="6">
        <f>Call_Data!$I20/Call_Data!$G20</f>
        <v>0.14705882352941177</v>
      </c>
    </row>
    <row r="21" spans="1:30" x14ac:dyDescent="0.2">
      <c r="A21">
        <v>201706</v>
      </c>
      <c r="B21" s="1">
        <v>42888</v>
      </c>
      <c r="C21">
        <v>12468</v>
      </c>
      <c r="D21" t="str">
        <f>VLOOKUP(Call_Data!$C21,Hierarchy!$A$1:$H$27,5,TRUE)</f>
        <v>Davenport, Davina</v>
      </c>
      <c r="E21" t="str">
        <f>VLOOKUP(Call_Data!$C21,Hierarchy!$A$2:$H$27,7,TRUE)</f>
        <v>Winnerson, Aceona</v>
      </c>
      <c r="F21" t="str">
        <f>VLOOKUP(C21,Hierarchy!$A$2:$H$27,8,TRUE)</f>
        <v>Williamburg</v>
      </c>
      <c r="G21">
        <v>40</v>
      </c>
      <c r="H21">
        <v>24096</v>
      </c>
      <c r="I21">
        <v>7</v>
      </c>
      <c r="J21">
        <v>36</v>
      </c>
      <c r="K21">
        <v>28</v>
      </c>
      <c r="L21">
        <v>21</v>
      </c>
      <c r="M21">
        <v>3</v>
      </c>
      <c r="N21">
        <f>SUMIF(Call_Data!$D$2:$D$1526,Call_Data!$D21,Call_Data!$G$2:$G$1526)</f>
        <v>2282</v>
      </c>
      <c r="O21">
        <f>SUMIFS(Call_Data!$G$2:$G$1526,Call_Data!$D$2:$D$1526,Call_Data!$D21,Call_Data!$A$2:$A$1526,Call_Data!$A21)</f>
        <v>730</v>
      </c>
      <c r="P21" s="3">
        <f>Call_Data!$H21/Call_Data!$G21</f>
        <v>602.4</v>
      </c>
      <c r="Q21" cm="1">
        <f t="array" ref="Q21">_xlfn.SWITCH(A21,201706,780,201707,783,201708,775)</f>
        <v>780</v>
      </c>
      <c r="R21" s="5" cm="1">
        <f t="array" ref="R21">_xlfn.SWITCH(A21,201706,0.08,201707,0.081,201708,0.075)</f>
        <v>0.08</v>
      </c>
      <c r="S21" s="2">
        <f>Call_Data!$M21/Call_Data!$G21*100</f>
        <v>7.5</v>
      </c>
      <c r="T21" s="2">
        <f>Call_Data!$S21/Call_Data!$R21</f>
        <v>93.75</v>
      </c>
      <c r="U21" s="7">
        <f t="shared" si="0"/>
        <v>50</v>
      </c>
      <c r="V21" s="6">
        <f t="shared" si="1"/>
        <v>0.9</v>
      </c>
      <c r="W21" s="6">
        <f>Call_Data!$K21/Call_Data!$J21</f>
        <v>0.77777777777777779</v>
      </c>
      <c r="X21" s="6">
        <f>Call_Data!$L21/Call_Data!$K21</f>
        <v>0.75</v>
      </c>
      <c r="Y21" s="6" cm="1">
        <f t="array" ref="Y21">_xlfn.SWITCH(A21,201706,0.51,201707,0.509,201708,0.511)</f>
        <v>0.51</v>
      </c>
      <c r="Z21" s="6">
        <f>Call_Data!$L21/Call_Data!$G21</f>
        <v>0.52500000000000002</v>
      </c>
      <c r="AA21" s="6" cm="1">
        <f t="array" ref="AA21">_xlfn.SWITCH(A21,201706,0.2,201707,0.199,201708,0.198)</f>
        <v>0.2</v>
      </c>
      <c r="AB21" s="6">
        <f>Call_Data!$K21-Call_Data!$L21/Call_Data!$K21</f>
        <v>27.25</v>
      </c>
      <c r="AC21" s="6" cm="1">
        <f t="array" ref="AC21">_xlfn.SWITCH(A21,201706,0.17,201707,0.162,201708,0.159)</f>
        <v>0.17</v>
      </c>
      <c r="AD21" s="6">
        <f>Call_Data!$I21/Call_Data!$G21</f>
        <v>0.17499999999999999</v>
      </c>
    </row>
    <row r="22" spans="1:30" x14ac:dyDescent="0.2">
      <c r="A22">
        <v>201706</v>
      </c>
      <c r="B22" s="1">
        <v>42888</v>
      </c>
      <c r="C22">
        <v>12469</v>
      </c>
      <c r="D22" t="str">
        <f>VLOOKUP(Call_Data!$C22,Hierarchy!$A$1:$H$27,5,TRUE)</f>
        <v>Edgerton, Ethan</v>
      </c>
      <c r="E22" t="str">
        <f>VLOOKUP(Call_Data!$C22,Hierarchy!$A$2:$H$27,7,TRUE)</f>
        <v>Winnerson, Aceona</v>
      </c>
      <c r="F22" t="str">
        <f>VLOOKUP(C22,Hierarchy!$A$2:$H$27,8,TRUE)</f>
        <v>Williamburg</v>
      </c>
      <c r="G22">
        <v>32</v>
      </c>
      <c r="H22">
        <v>25167</v>
      </c>
      <c r="I22">
        <v>4</v>
      </c>
      <c r="J22">
        <v>30</v>
      </c>
      <c r="K22">
        <v>25</v>
      </c>
      <c r="L22">
        <v>22</v>
      </c>
      <c r="M22">
        <v>2</v>
      </c>
      <c r="N22">
        <f>SUMIF(Call_Data!$D$2:$D$1526,Call_Data!$D22,Call_Data!$G$2:$G$1526)</f>
        <v>2288</v>
      </c>
      <c r="O22">
        <f>SUMIFS(Call_Data!$G$2:$G$1526,Call_Data!$D$2:$D$1526,Call_Data!$D22,Call_Data!$A$2:$A$1526,Call_Data!$A22)</f>
        <v>777</v>
      </c>
      <c r="P22" s="3">
        <f>Call_Data!$H22/Call_Data!$G22</f>
        <v>786.46875</v>
      </c>
      <c r="Q22" cm="1">
        <f t="array" ref="Q22">_xlfn.SWITCH(A22,201706,780,201707,783,201708,775)</f>
        <v>780</v>
      </c>
      <c r="R22" s="5" cm="1">
        <f t="array" ref="R22">_xlfn.SWITCH(A22,201706,0.08,201707,0.081,201708,0.075)</f>
        <v>0.08</v>
      </c>
      <c r="S22" s="2">
        <f>Call_Data!$M22/Call_Data!$G22*100</f>
        <v>6.25</v>
      </c>
      <c r="T22" s="2">
        <f>Call_Data!$S22/Call_Data!$R22</f>
        <v>78.125</v>
      </c>
      <c r="U22" s="7">
        <f t="shared" si="0"/>
        <v>0</v>
      </c>
      <c r="V22" s="6">
        <f t="shared" si="1"/>
        <v>0.9375</v>
      </c>
      <c r="W22" s="6">
        <f>Call_Data!$K22/Call_Data!$J22</f>
        <v>0.83333333333333337</v>
      </c>
      <c r="X22" s="6">
        <f>Call_Data!$L22/Call_Data!$K22</f>
        <v>0.88</v>
      </c>
      <c r="Y22" s="6" cm="1">
        <f t="array" ref="Y22">_xlfn.SWITCH(A22,201706,0.51,201707,0.509,201708,0.511)</f>
        <v>0.51</v>
      </c>
      <c r="Z22" s="6">
        <f>Call_Data!$L22/Call_Data!$G22</f>
        <v>0.6875</v>
      </c>
      <c r="AA22" s="6" cm="1">
        <f t="array" ref="AA22">_xlfn.SWITCH(A22,201706,0.2,201707,0.199,201708,0.198)</f>
        <v>0.2</v>
      </c>
      <c r="AB22" s="6">
        <f>Call_Data!$K22-Call_Data!$L22/Call_Data!$K22</f>
        <v>24.12</v>
      </c>
      <c r="AC22" s="6" cm="1">
        <f t="array" ref="AC22">_xlfn.SWITCH(A22,201706,0.17,201707,0.162,201708,0.159)</f>
        <v>0.17</v>
      </c>
      <c r="AD22" s="6">
        <f>Call_Data!$I22/Call_Data!$G22</f>
        <v>0.125</v>
      </c>
    </row>
    <row r="23" spans="1:30" x14ac:dyDescent="0.2">
      <c r="A23">
        <v>201706</v>
      </c>
      <c r="B23" s="1">
        <v>42888</v>
      </c>
      <c r="C23">
        <v>12470</v>
      </c>
      <c r="D23" t="str">
        <f>VLOOKUP(Call_Data!$C23,Hierarchy!$A$1:$H$27,5,TRUE)</f>
        <v>Filipsano, Fiona</v>
      </c>
      <c r="E23" t="str">
        <f>VLOOKUP(Call_Data!$C23,Hierarchy!$A$2:$H$27,7,TRUE)</f>
        <v>Winnerson, Aceona</v>
      </c>
      <c r="F23" t="str">
        <f>VLOOKUP(C23,Hierarchy!$A$2:$H$27,8,TRUE)</f>
        <v>Williamburg</v>
      </c>
      <c r="G23">
        <v>37</v>
      </c>
      <c r="H23">
        <v>24323</v>
      </c>
      <c r="I23">
        <v>7</v>
      </c>
      <c r="J23">
        <v>34</v>
      </c>
      <c r="K23">
        <v>30</v>
      </c>
      <c r="L23">
        <v>23</v>
      </c>
      <c r="M23">
        <v>2</v>
      </c>
      <c r="N23">
        <f>SUMIF(Call_Data!$D$2:$D$1526,Call_Data!$D23,Call_Data!$G$2:$G$1526)</f>
        <v>2312</v>
      </c>
      <c r="O23">
        <f>SUMIFS(Call_Data!$G$2:$G$1526,Call_Data!$D$2:$D$1526,Call_Data!$D23,Call_Data!$A$2:$A$1526,Call_Data!$A23)</f>
        <v>736</v>
      </c>
      <c r="P23" s="3">
        <f>Call_Data!$H23/Call_Data!$G23</f>
        <v>657.37837837837833</v>
      </c>
      <c r="Q23" cm="1">
        <f t="array" ref="Q23">_xlfn.SWITCH(A23,201706,780,201707,783,201708,775)</f>
        <v>780</v>
      </c>
      <c r="R23" s="5" cm="1">
        <f t="array" ref="R23">_xlfn.SWITCH(A23,201706,0.08,201707,0.081,201708,0.075)</f>
        <v>0.08</v>
      </c>
      <c r="S23" s="2">
        <f>Call_Data!$M23/Call_Data!$G23*100</f>
        <v>5.4054054054054053</v>
      </c>
      <c r="T23" s="2">
        <f>Call_Data!$S23/Call_Data!$R23</f>
        <v>67.567567567567565</v>
      </c>
      <c r="U23" s="7">
        <f t="shared" si="0"/>
        <v>0</v>
      </c>
      <c r="V23" s="6">
        <f t="shared" si="1"/>
        <v>0.91891891891891897</v>
      </c>
      <c r="W23" s="6">
        <f>Call_Data!$K23/Call_Data!$J23</f>
        <v>0.88235294117647056</v>
      </c>
      <c r="X23" s="6">
        <f>Call_Data!$L23/Call_Data!$K23</f>
        <v>0.76666666666666672</v>
      </c>
      <c r="Y23" s="6" cm="1">
        <f t="array" ref="Y23">_xlfn.SWITCH(A23,201706,0.51,201707,0.509,201708,0.511)</f>
        <v>0.51</v>
      </c>
      <c r="Z23" s="6">
        <f>Call_Data!$L23/Call_Data!$G23</f>
        <v>0.6216216216216216</v>
      </c>
      <c r="AA23" s="6" cm="1">
        <f t="array" ref="AA23">_xlfn.SWITCH(A23,201706,0.2,201707,0.199,201708,0.198)</f>
        <v>0.2</v>
      </c>
      <c r="AB23" s="6">
        <f>Call_Data!$K23-Call_Data!$L23/Call_Data!$K23</f>
        <v>29.233333333333334</v>
      </c>
      <c r="AC23" s="6" cm="1">
        <f t="array" ref="AC23">_xlfn.SWITCH(A23,201706,0.17,201707,0.162,201708,0.159)</f>
        <v>0.17</v>
      </c>
      <c r="AD23" s="6">
        <f>Call_Data!$I23/Call_Data!$G23</f>
        <v>0.1891891891891892</v>
      </c>
    </row>
    <row r="24" spans="1:30" x14ac:dyDescent="0.2">
      <c r="A24">
        <v>201706</v>
      </c>
      <c r="B24" s="1">
        <v>42888</v>
      </c>
      <c r="C24">
        <v>12471</v>
      </c>
      <c r="D24" t="str">
        <f>VLOOKUP(Call_Data!$C24,Hierarchy!$A$1:$H$27,5,TRUE)</f>
        <v>Gee, Garry</v>
      </c>
      <c r="E24" t="str">
        <f>VLOOKUP(Call_Data!$C24,Hierarchy!$A$2:$H$27,7,TRUE)</f>
        <v>Winnerson, Aceona</v>
      </c>
      <c r="F24" t="str">
        <f>VLOOKUP(C24,Hierarchy!$A$2:$H$27,8,TRUE)</f>
        <v>Williamburg</v>
      </c>
      <c r="G24">
        <v>33</v>
      </c>
      <c r="H24">
        <v>24678</v>
      </c>
      <c r="I24">
        <v>6</v>
      </c>
      <c r="J24">
        <v>33</v>
      </c>
      <c r="K24">
        <v>24</v>
      </c>
      <c r="L24">
        <v>19</v>
      </c>
      <c r="M24">
        <v>2</v>
      </c>
      <c r="N24">
        <f>SUMIF(Call_Data!$D$2:$D$1526,Call_Data!$D24,Call_Data!$G$2:$G$1526)</f>
        <v>2402</v>
      </c>
      <c r="O24">
        <f>SUMIFS(Call_Data!$G$2:$G$1526,Call_Data!$D$2:$D$1526,Call_Data!$D24,Call_Data!$A$2:$A$1526,Call_Data!$A24)</f>
        <v>798</v>
      </c>
      <c r="P24" s="3">
        <f>Call_Data!$H24/Call_Data!$G24</f>
        <v>747.81818181818187</v>
      </c>
      <c r="Q24" cm="1">
        <f t="array" ref="Q24">_xlfn.SWITCH(A24,201706,780,201707,783,201708,775)</f>
        <v>780</v>
      </c>
      <c r="R24" s="5" cm="1">
        <f t="array" ref="R24">_xlfn.SWITCH(A24,201706,0.08,201707,0.081,201708,0.075)</f>
        <v>0.08</v>
      </c>
      <c r="S24" s="2">
        <f>Call_Data!$M24/Call_Data!$G24*100</f>
        <v>6.0606060606060606</v>
      </c>
      <c r="T24" s="2">
        <f>Call_Data!$S24/Call_Data!$R24</f>
        <v>75.757575757575751</v>
      </c>
      <c r="U24" s="7">
        <f t="shared" si="0"/>
        <v>0</v>
      </c>
      <c r="V24" s="6">
        <f t="shared" si="1"/>
        <v>1</v>
      </c>
      <c r="W24" s="6">
        <f>Call_Data!$K24/Call_Data!$J24</f>
        <v>0.72727272727272729</v>
      </c>
      <c r="X24" s="6">
        <f>Call_Data!$L24/Call_Data!$K24</f>
        <v>0.79166666666666663</v>
      </c>
      <c r="Y24" s="6" cm="1">
        <f t="array" ref="Y24">_xlfn.SWITCH(A24,201706,0.51,201707,0.509,201708,0.511)</f>
        <v>0.51</v>
      </c>
      <c r="Z24" s="6">
        <f>Call_Data!$L24/Call_Data!$G24</f>
        <v>0.5757575757575758</v>
      </c>
      <c r="AA24" s="6" cm="1">
        <f t="array" ref="AA24">_xlfn.SWITCH(A24,201706,0.2,201707,0.199,201708,0.198)</f>
        <v>0.2</v>
      </c>
      <c r="AB24" s="6">
        <f>Call_Data!$K24-Call_Data!$L24/Call_Data!$K24</f>
        <v>23.208333333333332</v>
      </c>
      <c r="AC24" s="6" cm="1">
        <f t="array" ref="AC24">_xlfn.SWITCH(A24,201706,0.17,201707,0.162,201708,0.159)</f>
        <v>0.17</v>
      </c>
      <c r="AD24" s="6">
        <f>Call_Data!$I24/Call_Data!$G24</f>
        <v>0.18181818181818182</v>
      </c>
    </row>
    <row r="25" spans="1:30" x14ac:dyDescent="0.2">
      <c r="A25">
        <v>201706</v>
      </c>
      <c r="B25" s="1">
        <v>42888</v>
      </c>
      <c r="C25">
        <v>12472</v>
      </c>
      <c r="D25" t="str">
        <f>VLOOKUP(Call_Data!$C25,Hierarchy!$A$1:$H$27,5,TRUE)</f>
        <v>Harrison, Harold</v>
      </c>
      <c r="E25" t="str">
        <f>VLOOKUP(Call_Data!$C25,Hierarchy!$A$2:$H$27,7,TRUE)</f>
        <v>Winnerson, Aceona</v>
      </c>
      <c r="F25" t="str">
        <f>VLOOKUP(C25,Hierarchy!$A$2:$H$27,8,TRUE)</f>
        <v>Williamburg</v>
      </c>
      <c r="G25">
        <v>39</v>
      </c>
      <c r="H25">
        <v>24376</v>
      </c>
      <c r="I25">
        <v>7</v>
      </c>
      <c r="J25">
        <v>39</v>
      </c>
      <c r="K25">
        <v>31</v>
      </c>
      <c r="L25">
        <v>28</v>
      </c>
      <c r="M25">
        <v>3</v>
      </c>
      <c r="N25">
        <f>SUMIF(Call_Data!$D$2:$D$1526,Call_Data!$D25,Call_Data!$G$2:$G$1526)</f>
        <v>2134</v>
      </c>
      <c r="O25">
        <f>SUMIFS(Call_Data!$G$2:$G$1526,Call_Data!$D$2:$D$1526,Call_Data!$D25,Call_Data!$A$2:$A$1526,Call_Data!$A25)</f>
        <v>707</v>
      </c>
      <c r="P25" s="3">
        <f>Call_Data!$H25/Call_Data!$G25</f>
        <v>625.02564102564099</v>
      </c>
      <c r="Q25" cm="1">
        <f t="array" ref="Q25">_xlfn.SWITCH(A25,201706,780,201707,783,201708,775)</f>
        <v>780</v>
      </c>
      <c r="R25" s="5" cm="1">
        <f t="array" ref="R25">_xlfn.SWITCH(A25,201706,0.08,201707,0.081,201708,0.075)</f>
        <v>0.08</v>
      </c>
      <c r="S25" s="2">
        <f>Call_Data!$M25/Call_Data!$G25*100</f>
        <v>7.6923076923076925</v>
      </c>
      <c r="T25" s="2">
        <f>Call_Data!$S25/Call_Data!$R25</f>
        <v>96.15384615384616</v>
      </c>
      <c r="U25" s="7">
        <f t="shared" si="0"/>
        <v>50</v>
      </c>
      <c r="V25" s="6">
        <f t="shared" si="1"/>
        <v>1</v>
      </c>
      <c r="W25" s="6">
        <f>Call_Data!$K25/Call_Data!$J25</f>
        <v>0.79487179487179482</v>
      </c>
      <c r="X25" s="6">
        <f>Call_Data!$L25/Call_Data!$K25</f>
        <v>0.90322580645161288</v>
      </c>
      <c r="Y25" s="6" cm="1">
        <f t="array" ref="Y25">_xlfn.SWITCH(A25,201706,0.51,201707,0.509,201708,0.511)</f>
        <v>0.51</v>
      </c>
      <c r="Z25" s="6">
        <f>Call_Data!$L25/Call_Data!$G25</f>
        <v>0.71794871794871795</v>
      </c>
      <c r="AA25" s="6" cm="1">
        <f t="array" ref="AA25">_xlfn.SWITCH(A25,201706,0.2,201707,0.199,201708,0.198)</f>
        <v>0.2</v>
      </c>
      <c r="AB25" s="6">
        <f>Call_Data!$K25-Call_Data!$L25/Call_Data!$K25</f>
        <v>30.096774193548388</v>
      </c>
      <c r="AC25" s="6" cm="1">
        <f t="array" ref="AC25">_xlfn.SWITCH(A25,201706,0.17,201707,0.162,201708,0.159)</f>
        <v>0.17</v>
      </c>
      <c r="AD25" s="6">
        <f>Call_Data!$I25/Call_Data!$G25</f>
        <v>0.17948717948717949</v>
      </c>
    </row>
    <row r="26" spans="1:30" x14ac:dyDescent="0.2">
      <c r="A26">
        <v>201706</v>
      </c>
      <c r="B26" s="1">
        <v>42888</v>
      </c>
      <c r="C26">
        <v>12473</v>
      </c>
      <c r="D26" t="str">
        <f>VLOOKUP(Call_Data!$C26,Hierarchy!$A$1:$H$27,5,TRUE)</f>
        <v>Ivanski, Igor</v>
      </c>
      <c r="E26" t="str">
        <f>VLOOKUP(Call_Data!$C26,Hierarchy!$A$2:$H$27,7,TRUE)</f>
        <v>Jimson, Bill</v>
      </c>
      <c r="F26" t="str">
        <f>VLOOKUP(C26,Hierarchy!$A$2:$H$27,8,TRUE)</f>
        <v>Williamburg</v>
      </c>
      <c r="G26">
        <v>30</v>
      </c>
      <c r="H26">
        <v>25472</v>
      </c>
      <c r="I26">
        <v>5</v>
      </c>
      <c r="J26">
        <v>27</v>
      </c>
      <c r="K26">
        <v>18</v>
      </c>
      <c r="L26">
        <v>14</v>
      </c>
      <c r="M26">
        <v>2</v>
      </c>
      <c r="N26">
        <f>SUMIF(Call_Data!$D$2:$D$1526,Call_Data!$D26,Call_Data!$G$2:$G$1526)</f>
        <v>2093</v>
      </c>
      <c r="O26">
        <f>SUMIFS(Call_Data!$G$2:$G$1526,Call_Data!$D$2:$D$1526,Call_Data!$D26,Call_Data!$A$2:$A$1526,Call_Data!$A26)</f>
        <v>697</v>
      </c>
      <c r="P26" s="3">
        <f>Call_Data!$H26/Call_Data!$G26</f>
        <v>849.06666666666672</v>
      </c>
      <c r="Q26" cm="1">
        <f t="array" ref="Q26">_xlfn.SWITCH(A26,201706,780,201707,783,201708,775)</f>
        <v>780</v>
      </c>
      <c r="R26" s="5" cm="1">
        <f t="array" ref="R26">_xlfn.SWITCH(A26,201706,0.08,201707,0.081,201708,0.075)</f>
        <v>0.08</v>
      </c>
      <c r="S26" s="2">
        <f>Call_Data!$M26/Call_Data!$G26*100</f>
        <v>6.666666666666667</v>
      </c>
      <c r="T26" s="2">
        <f>Call_Data!$S26/Call_Data!$R26</f>
        <v>83.333333333333329</v>
      </c>
      <c r="U26" s="7">
        <f t="shared" si="0"/>
        <v>0</v>
      </c>
      <c r="V26" s="6">
        <f t="shared" si="1"/>
        <v>0.9</v>
      </c>
      <c r="W26" s="6">
        <f>Call_Data!$K26/Call_Data!$J26</f>
        <v>0.66666666666666663</v>
      </c>
      <c r="X26" s="6">
        <f>Call_Data!$L26/Call_Data!$K26</f>
        <v>0.77777777777777779</v>
      </c>
      <c r="Y26" s="6" cm="1">
        <f t="array" ref="Y26">_xlfn.SWITCH(A26,201706,0.51,201707,0.509,201708,0.511)</f>
        <v>0.51</v>
      </c>
      <c r="Z26" s="6">
        <f>Call_Data!$L26/Call_Data!$G26</f>
        <v>0.46666666666666667</v>
      </c>
      <c r="AA26" s="6" cm="1">
        <f t="array" ref="AA26">_xlfn.SWITCH(A26,201706,0.2,201707,0.199,201708,0.198)</f>
        <v>0.2</v>
      </c>
      <c r="AB26" s="6">
        <f>Call_Data!$K26-Call_Data!$L26/Call_Data!$K26</f>
        <v>17.222222222222221</v>
      </c>
      <c r="AC26" s="6" cm="1">
        <f t="array" ref="AC26">_xlfn.SWITCH(A26,201706,0.17,201707,0.162,201708,0.159)</f>
        <v>0.17</v>
      </c>
      <c r="AD26" s="6">
        <f>Call_Data!$I26/Call_Data!$G26</f>
        <v>0.16666666666666666</v>
      </c>
    </row>
    <row r="27" spans="1:30" x14ac:dyDescent="0.2">
      <c r="A27">
        <v>201706</v>
      </c>
      <c r="B27" s="1">
        <v>42888</v>
      </c>
      <c r="C27">
        <v>12474</v>
      </c>
      <c r="D27" t="str">
        <f>VLOOKUP(Call_Data!$C27,Hierarchy!$A$1:$H$27,5,TRUE)</f>
        <v>Jeffries, Johnna</v>
      </c>
      <c r="E27" t="str">
        <f>VLOOKUP(Call_Data!$C27,Hierarchy!$A$2:$H$27,7,TRUE)</f>
        <v>Jimson, Bill</v>
      </c>
      <c r="F27" t="str">
        <f>VLOOKUP(C27,Hierarchy!$A$2:$H$27,8,TRUE)</f>
        <v>Williamburg</v>
      </c>
      <c r="G27">
        <v>35</v>
      </c>
      <c r="H27">
        <v>25522</v>
      </c>
      <c r="I27">
        <v>7</v>
      </c>
      <c r="J27">
        <v>35</v>
      </c>
      <c r="K27">
        <v>24</v>
      </c>
      <c r="L27">
        <v>17</v>
      </c>
      <c r="M27">
        <v>3</v>
      </c>
      <c r="N27">
        <f>SUMIF(Call_Data!$D$2:$D$1526,Call_Data!$D27,Call_Data!$G$2:$G$1526)</f>
        <v>2135</v>
      </c>
      <c r="O27">
        <f>SUMIFS(Call_Data!$G$2:$G$1526,Call_Data!$D$2:$D$1526,Call_Data!$D27,Call_Data!$A$2:$A$1526,Call_Data!$A27)</f>
        <v>697</v>
      </c>
      <c r="P27" s="3">
        <f>Call_Data!$H27/Call_Data!$G27</f>
        <v>729.2</v>
      </c>
      <c r="Q27" cm="1">
        <f t="array" ref="Q27">_xlfn.SWITCH(A27,201706,780,201707,783,201708,775)</f>
        <v>780</v>
      </c>
      <c r="R27" s="5" cm="1">
        <f t="array" ref="R27">_xlfn.SWITCH(A27,201706,0.08,201707,0.081,201708,0.075)</f>
        <v>0.08</v>
      </c>
      <c r="S27" s="2">
        <f>Call_Data!$M27/Call_Data!$G27*100</f>
        <v>8.5714285714285712</v>
      </c>
      <c r="T27" s="2">
        <f>Call_Data!$S27/Call_Data!$R27</f>
        <v>107.14285714285714</v>
      </c>
      <c r="U27" s="7">
        <f t="shared" si="0"/>
        <v>100</v>
      </c>
      <c r="V27" s="6">
        <f t="shared" si="1"/>
        <v>1</v>
      </c>
      <c r="W27" s="6">
        <f>Call_Data!$K27/Call_Data!$J27</f>
        <v>0.68571428571428572</v>
      </c>
      <c r="X27" s="6">
        <f>Call_Data!$L27/Call_Data!$K27</f>
        <v>0.70833333333333337</v>
      </c>
      <c r="Y27" s="6" cm="1">
        <f t="array" ref="Y27">_xlfn.SWITCH(A27,201706,0.51,201707,0.509,201708,0.511)</f>
        <v>0.51</v>
      </c>
      <c r="Z27" s="6">
        <f>Call_Data!$L27/Call_Data!$G27</f>
        <v>0.48571428571428571</v>
      </c>
      <c r="AA27" s="6" cm="1">
        <f t="array" ref="AA27">_xlfn.SWITCH(A27,201706,0.2,201707,0.199,201708,0.198)</f>
        <v>0.2</v>
      </c>
      <c r="AB27" s="6">
        <f>Call_Data!$K27-Call_Data!$L27/Call_Data!$K27</f>
        <v>23.291666666666668</v>
      </c>
      <c r="AC27" s="6" cm="1">
        <f t="array" ref="AC27">_xlfn.SWITCH(A27,201706,0.17,201707,0.162,201708,0.159)</f>
        <v>0.17</v>
      </c>
      <c r="AD27" s="6">
        <f>Call_Data!$I27/Call_Data!$G27</f>
        <v>0.2</v>
      </c>
    </row>
    <row r="28" spans="1:30" x14ac:dyDescent="0.2">
      <c r="A28">
        <v>201706</v>
      </c>
      <c r="B28" s="1">
        <v>42888</v>
      </c>
      <c r="C28">
        <v>12475</v>
      </c>
      <c r="D28" t="str">
        <f>VLOOKUP(Call_Data!$C28,Hierarchy!$A$1:$H$27,5,TRUE)</f>
        <v>Kippers, Kat</v>
      </c>
      <c r="E28" t="str">
        <f>VLOOKUP(Call_Data!$C28,Hierarchy!$A$2:$H$27,7,TRUE)</f>
        <v>Jimson, Bill</v>
      </c>
      <c r="F28" t="str">
        <f>VLOOKUP(C28,Hierarchy!$A$2:$H$27,8,TRUE)</f>
        <v>Williamburg</v>
      </c>
      <c r="G28">
        <v>31</v>
      </c>
      <c r="H28">
        <v>24940</v>
      </c>
      <c r="I28">
        <v>5</v>
      </c>
      <c r="J28">
        <v>29</v>
      </c>
      <c r="K28">
        <v>19</v>
      </c>
      <c r="L28">
        <v>15</v>
      </c>
      <c r="M28">
        <v>2</v>
      </c>
      <c r="N28">
        <f>SUMIF(Call_Data!$D$2:$D$1526,Call_Data!$D28,Call_Data!$G$2:$G$1526)</f>
        <v>2135</v>
      </c>
      <c r="O28">
        <f>SUMIFS(Call_Data!$G$2:$G$1526,Call_Data!$D$2:$D$1526,Call_Data!$D28,Call_Data!$A$2:$A$1526,Call_Data!$A28)</f>
        <v>688</v>
      </c>
      <c r="P28" s="3">
        <f>Call_Data!$H28/Call_Data!$G28</f>
        <v>804.51612903225805</v>
      </c>
      <c r="Q28" cm="1">
        <f t="array" ref="Q28">_xlfn.SWITCH(A28,201706,780,201707,783,201708,775)</f>
        <v>780</v>
      </c>
      <c r="R28" s="5" cm="1">
        <f t="array" ref="R28">_xlfn.SWITCH(A28,201706,0.08,201707,0.081,201708,0.075)</f>
        <v>0.08</v>
      </c>
      <c r="S28" s="2">
        <f>Call_Data!$M28/Call_Data!$G28*100</f>
        <v>6.4516129032258061</v>
      </c>
      <c r="T28" s="2">
        <f>Call_Data!$S28/Call_Data!$R28</f>
        <v>80.645161290322577</v>
      </c>
      <c r="U28" s="7">
        <f t="shared" si="0"/>
        <v>0</v>
      </c>
      <c r="V28" s="6">
        <f t="shared" si="1"/>
        <v>0.93548387096774188</v>
      </c>
      <c r="W28" s="6">
        <f>Call_Data!$K28/Call_Data!$J28</f>
        <v>0.65517241379310343</v>
      </c>
      <c r="X28" s="6">
        <f>Call_Data!$L28/Call_Data!$K28</f>
        <v>0.78947368421052633</v>
      </c>
      <c r="Y28" s="6" cm="1">
        <f t="array" ref="Y28">_xlfn.SWITCH(A28,201706,0.51,201707,0.509,201708,0.511)</f>
        <v>0.51</v>
      </c>
      <c r="Z28" s="6">
        <f>Call_Data!$L28/Call_Data!$G28</f>
        <v>0.4838709677419355</v>
      </c>
      <c r="AA28" s="6" cm="1">
        <f t="array" ref="AA28">_xlfn.SWITCH(A28,201706,0.2,201707,0.199,201708,0.198)</f>
        <v>0.2</v>
      </c>
      <c r="AB28" s="6">
        <f>Call_Data!$K28-Call_Data!$L28/Call_Data!$K28</f>
        <v>18.210526315789473</v>
      </c>
      <c r="AC28" s="6" cm="1">
        <f t="array" ref="AC28">_xlfn.SWITCH(A28,201706,0.17,201707,0.162,201708,0.159)</f>
        <v>0.17</v>
      </c>
      <c r="AD28" s="6">
        <f>Call_Data!$I28/Call_Data!$G28</f>
        <v>0.16129032258064516</v>
      </c>
    </row>
    <row r="29" spans="1:30" x14ac:dyDescent="0.2">
      <c r="A29">
        <v>201706</v>
      </c>
      <c r="B29" s="1">
        <v>42888</v>
      </c>
      <c r="C29">
        <v>12476</v>
      </c>
      <c r="D29" t="str">
        <f>VLOOKUP(Call_Data!$C29,Hierarchy!$A$1:$H$27,5,TRUE)</f>
        <v>Lipp, Larry</v>
      </c>
      <c r="E29" t="str">
        <f>VLOOKUP(Call_Data!$C29,Hierarchy!$A$2:$H$27,7,TRUE)</f>
        <v>Jimson, Bill</v>
      </c>
      <c r="F29" t="str">
        <f>VLOOKUP(C29,Hierarchy!$A$2:$H$27,8,TRUE)</f>
        <v>Williamburg</v>
      </c>
      <c r="G29">
        <v>31</v>
      </c>
      <c r="H29">
        <v>25854</v>
      </c>
      <c r="I29">
        <v>7</v>
      </c>
      <c r="J29">
        <v>31</v>
      </c>
      <c r="K29">
        <v>23</v>
      </c>
      <c r="L29">
        <v>18</v>
      </c>
      <c r="M29">
        <v>2</v>
      </c>
      <c r="N29">
        <f>SUMIF(Call_Data!$D$2:$D$1526,Call_Data!$D29,Call_Data!$G$2:$G$1526)</f>
        <v>2065</v>
      </c>
      <c r="O29">
        <f>SUMIFS(Call_Data!$G$2:$G$1526,Call_Data!$D$2:$D$1526,Call_Data!$D29,Call_Data!$A$2:$A$1526,Call_Data!$A29)</f>
        <v>697</v>
      </c>
      <c r="P29" s="3">
        <f>Call_Data!$H29/Call_Data!$G29</f>
        <v>834</v>
      </c>
      <c r="Q29" cm="1">
        <f t="array" ref="Q29">_xlfn.SWITCH(A29,201706,780,201707,783,201708,775)</f>
        <v>780</v>
      </c>
      <c r="R29" s="5" cm="1">
        <f t="array" ref="R29">_xlfn.SWITCH(A29,201706,0.08,201707,0.081,201708,0.075)</f>
        <v>0.08</v>
      </c>
      <c r="S29" s="2">
        <f>Call_Data!$M29/Call_Data!$G29*100</f>
        <v>6.4516129032258061</v>
      </c>
      <c r="T29" s="2">
        <f>Call_Data!$S29/Call_Data!$R29</f>
        <v>80.645161290322577</v>
      </c>
      <c r="U29" s="7">
        <f t="shared" si="0"/>
        <v>0</v>
      </c>
      <c r="V29" s="6">
        <f t="shared" si="1"/>
        <v>1</v>
      </c>
      <c r="W29" s="6">
        <f>Call_Data!$K29/Call_Data!$J29</f>
        <v>0.74193548387096775</v>
      </c>
      <c r="X29" s="6">
        <f>Call_Data!$L29/Call_Data!$K29</f>
        <v>0.78260869565217395</v>
      </c>
      <c r="Y29" s="6" cm="1">
        <f t="array" ref="Y29">_xlfn.SWITCH(A29,201706,0.51,201707,0.509,201708,0.511)</f>
        <v>0.51</v>
      </c>
      <c r="Z29" s="6">
        <f>Call_Data!$L29/Call_Data!$G29</f>
        <v>0.58064516129032262</v>
      </c>
      <c r="AA29" s="6" cm="1">
        <f t="array" ref="AA29">_xlfn.SWITCH(A29,201706,0.2,201707,0.199,201708,0.198)</f>
        <v>0.2</v>
      </c>
      <c r="AB29" s="6">
        <f>Call_Data!$K29-Call_Data!$L29/Call_Data!$K29</f>
        <v>22.217391304347824</v>
      </c>
      <c r="AC29" s="6" cm="1">
        <f t="array" ref="AC29">_xlfn.SWITCH(A29,201706,0.17,201707,0.162,201708,0.159)</f>
        <v>0.17</v>
      </c>
      <c r="AD29" s="6">
        <f>Call_Data!$I29/Call_Data!$G29</f>
        <v>0.22580645161290322</v>
      </c>
    </row>
    <row r="30" spans="1:30" x14ac:dyDescent="0.2">
      <c r="A30">
        <v>201706</v>
      </c>
      <c r="B30" s="1">
        <v>42888</v>
      </c>
      <c r="C30">
        <v>12477</v>
      </c>
      <c r="D30" t="str">
        <f>VLOOKUP(Call_Data!$C30,Hierarchy!$A$1:$H$27,5,TRUE)</f>
        <v>Myers, Matt</v>
      </c>
      <c r="E30" t="str">
        <f>VLOOKUP(Call_Data!$C30,Hierarchy!$A$2:$H$27,7,TRUE)</f>
        <v>Jimson, Bill</v>
      </c>
      <c r="F30" t="str">
        <f>VLOOKUP(C30,Hierarchy!$A$2:$H$27,8,TRUE)</f>
        <v>Williamburg</v>
      </c>
      <c r="G30">
        <v>35</v>
      </c>
      <c r="H30">
        <v>25104</v>
      </c>
      <c r="I30">
        <v>5</v>
      </c>
      <c r="J30">
        <v>32</v>
      </c>
      <c r="K30">
        <v>26</v>
      </c>
      <c r="L30">
        <v>19</v>
      </c>
      <c r="M30">
        <v>3</v>
      </c>
      <c r="N30">
        <f>SUMIF(Call_Data!$D$2:$D$1526,Call_Data!$D30,Call_Data!$G$2:$G$1526)</f>
        <v>1978</v>
      </c>
      <c r="O30">
        <f>SUMIFS(Call_Data!$G$2:$G$1526,Call_Data!$D$2:$D$1526,Call_Data!$D30,Call_Data!$A$2:$A$1526,Call_Data!$A30)</f>
        <v>701</v>
      </c>
      <c r="P30" s="3">
        <f>Call_Data!$H30/Call_Data!$G30</f>
        <v>717.25714285714287</v>
      </c>
      <c r="Q30" cm="1">
        <f t="array" ref="Q30">_xlfn.SWITCH(A30,201706,780,201707,783,201708,775)</f>
        <v>780</v>
      </c>
      <c r="R30" s="5" cm="1">
        <f t="array" ref="R30">_xlfn.SWITCH(A30,201706,0.08,201707,0.081,201708,0.075)</f>
        <v>0.08</v>
      </c>
      <c r="S30" s="2">
        <f>Call_Data!$M30/Call_Data!$G30*100</f>
        <v>8.5714285714285712</v>
      </c>
      <c r="T30" s="2">
        <f>Call_Data!$S30/Call_Data!$R30</f>
        <v>107.14285714285714</v>
      </c>
      <c r="U30" s="7">
        <f t="shared" si="0"/>
        <v>100</v>
      </c>
      <c r="V30" s="6">
        <f t="shared" si="1"/>
        <v>0.91428571428571426</v>
      </c>
      <c r="W30" s="6">
        <f>Call_Data!$K30/Call_Data!$J30</f>
        <v>0.8125</v>
      </c>
      <c r="X30" s="6">
        <f>Call_Data!$L30/Call_Data!$K30</f>
        <v>0.73076923076923073</v>
      </c>
      <c r="Y30" s="6" cm="1">
        <f t="array" ref="Y30">_xlfn.SWITCH(A30,201706,0.51,201707,0.509,201708,0.511)</f>
        <v>0.51</v>
      </c>
      <c r="Z30" s="6">
        <f>Call_Data!$L30/Call_Data!$G30</f>
        <v>0.54285714285714282</v>
      </c>
      <c r="AA30" s="6" cm="1">
        <f t="array" ref="AA30">_xlfn.SWITCH(A30,201706,0.2,201707,0.199,201708,0.198)</f>
        <v>0.2</v>
      </c>
      <c r="AB30" s="6">
        <f>Call_Data!$K30-Call_Data!$L30/Call_Data!$K30</f>
        <v>25.26923076923077</v>
      </c>
      <c r="AC30" s="6" cm="1">
        <f t="array" ref="AC30">_xlfn.SWITCH(A30,201706,0.17,201707,0.162,201708,0.159)</f>
        <v>0.17</v>
      </c>
      <c r="AD30" s="6">
        <f>Call_Data!$I30/Call_Data!$G30</f>
        <v>0.14285714285714285</v>
      </c>
    </row>
    <row r="31" spans="1:30" x14ac:dyDescent="0.2">
      <c r="A31">
        <v>201706</v>
      </c>
      <c r="B31" s="1">
        <v>42888</v>
      </c>
      <c r="C31">
        <v>12478</v>
      </c>
      <c r="D31" t="str">
        <f>VLOOKUP(Call_Data!$C31,Hierarchy!$A$1:$H$27,5,TRUE)</f>
        <v>Nichols, Nana</v>
      </c>
      <c r="E31" t="str">
        <f>VLOOKUP(Call_Data!$C31,Hierarchy!$A$2:$H$27,7,TRUE)</f>
        <v>Jimson, Bill</v>
      </c>
      <c r="F31" t="str">
        <f>VLOOKUP(C31,Hierarchy!$A$2:$H$27,8,TRUE)</f>
        <v>Williamburg</v>
      </c>
      <c r="G31">
        <v>35</v>
      </c>
      <c r="H31">
        <v>25651</v>
      </c>
      <c r="I31">
        <v>8</v>
      </c>
      <c r="J31">
        <v>31</v>
      </c>
      <c r="K31">
        <v>21</v>
      </c>
      <c r="L31">
        <v>14</v>
      </c>
      <c r="M31">
        <v>3</v>
      </c>
      <c r="N31">
        <f>SUMIF(Call_Data!$D$2:$D$1526,Call_Data!$D31,Call_Data!$G$2:$G$1526)</f>
        <v>1999</v>
      </c>
      <c r="O31">
        <f>SUMIFS(Call_Data!$G$2:$G$1526,Call_Data!$D$2:$D$1526,Call_Data!$D31,Call_Data!$A$2:$A$1526,Call_Data!$A31)</f>
        <v>699</v>
      </c>
      <c r="P31" s="3">
        <f>Call_Data!$H31/Call_Data!$G31</f>
        <v>732.88571428571424</v>
      </c>
      <c r="Q31" cm="1">
        <f t="array" ref="Q31">_xlfn.SWITCH(A31,201706,780,201707,783,201708,775)</f>
        <v>780</v>
      </c>
      <c r="R31" s="5" cm="1">
        <f t="array" ref="R31">_xlfn.SWITCH(A31,201706,0.08,201707,0.081,201708,0.075)</f>
        <v>0.08</v>
      </c>
      <c r="S31" s="2">
        <f>Call_Data!$M31/Call_Data!$G31*100</f>
        <v>8.5714285714285712</v>
      </c>
      <c r="T31" s="2">
        <f>Call_Data!$S31/Call_Data!$R31</f>
        <v>107.14285714285714</v>
      </c>
      <c r="U31" s="7">
        <f t="shared" si="0"/>
        <v>100</v>
      </c>
      <c r="V31" s="6">
        <f t="shared" si="1"/>
        <v>0.88571428571428568</v>
      </c>
      <c r="W31" s="6">
        <f>Call_Data!$K31/Call_Data!$J31</f>
        <v>0.67741935483870963</v>
      </c>
      <c r="X31" s="6">
        <f>Call_Data!$L31/Call_Data!$K31</f>
        <v>0.66666666666666663</v>
      </c>
      <c r="Y31" s="6" cm="1">
        <f t="array" ref="Y31">_xlfn.SWITCH(A31,201706,0.51,201707,0.509,201708,0.511)</f>
        <v>0.51</v>
      </c>
      <c r="Z31" s="6">
        <f>Call_Data!$L31/Call_Data!$G31</f>
        <v>0.4</v>
      </c>
      <c r="AA31" s="6" cm="1">
        <f t="array" ref="AA31">_xlfn.SWITCH(A31,201706,0.2,201707,0.199,201708,0.198)</f>
        <v>0.2</v>
      </c>
      <c r="AB31" s="6">
        <f>Call_Data!$K31-Call_Data!$L31/Call_Data!$K31</f>
        <v>20.333333333333332</v>
      </c>
      <c r="AC31" s="6" cm="1">
        <f t="array" ref="AC31">_xlfn.SWITCH(A31,201706,0.17,201707,0.162,201708,0.159)</f>
        <v>0.17</v>
      </c>
      <c r="AD31" s="6">
        <f>Call_Data!$I31/Call_Data!$G31</f>
        <v>0.22857142857142856</v>
      </c>
    </row>
    <row r="32" spans="1:30" x14ac:dyDescent="0.2">
      <c r="A32">
        <v>201706</v>
      </c>
      <c r="B32" s="1">
        <v>42888</v>
      </c>
      <c r="C32">
        <v>12479</v>
      </c>
      <c r="D32" t="str">
        <f>VLOOKUP(Call_Data!$C32,Hierarchy!$A$1:$H$27,5,TRUE)</f>
        <v>Ohlson, Octavius</v>
      </c>
      <c r="E32" t="str">
        <f>VLOOKUP(Call_Data!$C32,Hierarchy!$A$2:$H$27,7,TRUE)</f>
        <v>Jimson, Bill</v>
      </c>
      <c r="F32" t="str">
        <f>VLOOKUP(C32,Hierarchy!$A$2:$H$27,8,TRUE)</f>
        <v>Williamburg</v>
      </c>
      <c r="G32">
        <v>30</v>
      </c>
      <c r="H32">
        <v>24910</v>
      </c>
      <c r="I32">
        <v>7</v>
      </c>
      <c r="J32">
        <v>30</v>
      </c>
      <c r="K32">
        <v>23</v>
      </c>
      <c r="L32">
        <v>14</v>
      </c>
      <c r="M32">
        <v>2</v>
      </c>
      <c r="N32">
        <f>SUMIF(Call_Data!$D$2:$D$1526,Call_Data!$D32,Call_Data!$G$2:$G$1526)</f>
        <v>1969</v>
      </c>
      <c r="O32">
        <f>SUMIFS(Call_Data!$G$2:$G$1526,Call_Data!$D$2:$D$1526,Call_Data!$D32,Call_Data!$A$2:$A$1526,Call_Data!$A32)</f>
        <v>680</v>
      </c>
      <c r="P32" s="3">
        <f>Call_Data!$H32/Call_Data!$G32</f>
        <v>830.33333333333337</v>
      </c>
      <c r="Q32" cm="1">
        <f t="array" ref="Q32">_xlfn.SWITCH(A32,201706,780,201707,783,201708,775)</f>
        <v>780</v>
      </c>
      <c r="R32" s="5" cm="1">
        <f t="array" ref="R32">_xlfn.SWITCH(A32,201706,0.08,201707,0.081,201708,0.075)</f>
        <v>0.08</v>
      </c>
      <c r="S32" s="2">
        <f>Call_Data!$M32/Call_Data!$G32*100</f>
        <v>6.666666666666667</v>
      </c>
      <c r="T32" s="2">
        <f>Call_Data!$S32/Call_Data!$R32</f>
        <v>83.333333333333329</v>
      </c>
      <c r="U32" s="7">
        <f t="shared" si="0"/>
        <v>0</v>
      </c>
      <c r="V32" s="6">
        <f t="shared" si="1"/>
        <v>1</v>
      </c>
      <c r="W32" s="6">
        <f>Call_Data!$K32/Call_Data!$J32</f>
        <v>0.76666666666666672</v>
      </c>
      <c r="X32" s="6">
        <f>Call_Data!$L32/Call_Data!$K32</f>
        <v>0.60869565217391308</v>
      </c>
      <c r="Y32" s="6" cm="1">
        <f t="array" ref="Y32">_xlfn.SWITCH(A32,201706,0.51,201707,0.509,201708,0.511)</f>
        <v>0.51</v>
      </c>
      <c r="Z32" s="6">
        <f>Call_Data!$L32/Call_Data!$G32</f>
        <v>0.46666666666666667</v>
      </c>
      <c r="AA32" s="6" cm="1">
        <f t="array" ref="AA32">_xlfn.SWITCH(A32,201706,0.2,201707,0.199,201708,0.198)</f>
        <v>0.2</v>
      </c>
      <c r="AB32" s="6">
        <f>Call_Data!$K32-Call_Data!$L32/Call_Data!$K32</f>
        <v>22.391304347826086</v>
      </c>
      <c r="AC32" s="6" cm="1">
        <f t="array" ref="AC32">_xlfn.SWITCH(A32,201706,0.17,201707,0.162,201708,0.159)</f>
        <v>0.17</v>
      </c>
      <c r="AD32" s="6">
        <f>Call_Data!$I32/Call_Data!$G32</f>
        <v>0.23333333333333334</v>
      </c>
    </row>
    <row r="33" spans="1:30" x14ac:dyDescent="0.2">
      <c r="A33">
        <v>201706</v>
      </c>
      <c r="B33" s="1">
        <v>42888</v>
      </c>
      <c r="C33">
        <v>12480</v>
      </c>
      <c r="D33" t="str">
        <f>VLOOKUP(Call_Data!$C33,Hierarchy!$A$1:$H$27,5,TRUE)</f>
        <v>Pulaski, Peter</v>
      </c>
      <c r="E33" t="str">
        <f>VLOOKUP(Call_Data!$C33,Hierarchy!$A$2:$H$27,7,TRUE)</f>
        <v>Jimson, Bill</v>
      </c>
      <c r="F33" t="str">
        <f>VLOOKUP(C33,Hierarchy!$A$2:$H$27,8,TRUE)</f>
        <v>Williamburg</v>
      </c>
      <c r="G33">
        <v>35</v>
      </c>
      <c r="H33">
        <v>25382</v>
      </c>
      <c r="I33">
        <v>6</v>
      </c>
      <c r="J33">
        <v>34</v>
      </c>
      <c r="K33">
        <v>29</v>
      </c>
      <c r="L33">
        <v>19</v>
      </c>
      <c r="M33">
        <v>3</v>
      </c>
      <c r="N33">
        <f>SUMIF(Call_Data!$D$2:$D$1526,Call_Data!$D33,Call_Data!$G$2:$G$1526)</f>
        <v>1507</v>
      </c>
      <c r="O33">
        <f>SUMIFS(Call_Data!$G$2:$G$1526,Call_Data!$D$2:$D$1526,Call_Data!$D33,Call_Data!$A$2:$A$1526,Call_Data!$A33)</f>
        <v>615</v>
      </c>
      <c r="P33" s="3">
        <f>Call_Data!$H33/Call_Data!$G33</f>
        <v>725.2</v>
      </c>
      <c r="Q33" cm="1">
        <f t="array" ref="Q33">_xlfn.SWITCH(A33,201706,780,201707,783,201708,775)</f>
        <v>780</v>
      </c>
      <c r="R33" s="5" cm="1">
        <f t="array" ref="R33">_xlfn.SWITCH(A33,201706,0.08,201707,0.081,201708,0.075)</f>
        <v>0.08</v>
      </c>
      <c r="S33" s="2">
        <f>Call_Data!$M33/Call_Data!$G33*100</f>
        <v>8.5714285714285712</v>
      </c>
      <c r="T33" s="2">
        <f>Call_Data!$S33/Call_Data!$R33</f>
        <v>107.14285714285714</v>
      </c>
      <c r="U33" s="7">
        <f t="shared" si="0"/>
        <v>100</v>
      </c>
      <c r="V33" s="6">
        <f t="shared" si="1"/>
        <v>0.97142857142857142</v>
      </c>
      <c r="W33" s="6">
        <f>Call_Data!$K33/Call_Data!$J33</f>
        <v>0.8529411764705882</v>
      </c>
      <c r="X33" s="6">
        <f>Call_Data!$L33/Call_Data!$K33</f>
        <v>0.65517241379310343</v>
      </c>
      <c r="Y33" s="6" cm="1">
        <f t="array" ref="Y33">_xlfn.SWITCH(A33,201706,0.51,201707,0.509,201708,0.511)</f>
        <v>0.51</v>
      </c>
      <c r="Z33" s="6">
        <f>Call_Data!$L33/Call_Data!$G33</f>
        <v>0.54285714285714282</v>
      </c>
      <c r="AA33" s="6" cm="1">
        <f t="array" ref="AA33">_xlfn.SWITCH(A33,201706,0.2,201707,0.199,201708,0.198)</f>
        <v>0.2</v>
      </c>
      <c r="AB33" s="6">
        <f>Call_Data!$K33-Call_Data!$L33/Call_Data!$K33</f>
        <v>28.344827586206897</v>
      </c>
      <c r="AC33" s="6" cm="1">
        <f t="array" ref="AC33">_xlfn.SWITCH(A33,201706,0.17,201707,0.162,201708,0.159)</f>
        <v>0.17</v>
      </c>
      <c r="AD33" s="6">
        <f>Call_Data!$I33/Call_Data!$G33</f>
        <v>0.17142857142857143</v>
      </c>
    </row>
    <row r="34" spans="1:30" x14ac:dyDescent="0.2">
      <c r="A34">
        <v>201706</v>
      </c>
      <c r="B34" s="1">
        <v>42889</v>
      </c>
      <c r="C34">
        <v>12473</v>
      </c>
      <c r="D34" t="str">
        <f>VLOOKUP(Call_Data!$C34,Hierarchy!$A$1:$H$27,5,TRUE)</f>
        <v>Ivanski, Igor</v>
      </c>
      <c r="E34" t="str">
        <f>VLOOKUP(Call_Data!$C34,Hierarchy!$A$2:$H$27,7,TRUE)</f>
        <v>Jimson, Bill</v>
      </c>
      <c r="F34" t="str">
        <f>VLOOKUP(C34,Hierarchy!$A$2:$H$27,8,TRUE)</f>
        <v>Williamburg</v>
      </c>
      <c r="G34">
        <v>35</v>
      </c>
      <c r="H34">
        <v>24988</v>
      </c>
      <c r="I34">
        <v>7</v>
      </c>
      <c r="J34">
        <v>33</v>
      </c>
      <c r="K34">
        <v>27</v>
      </c>
      <c r="L34">
        <v>19</v>
      </c>
      <c r="M34">
        <v>3</v>
      </c>
      <c r="N34">
        <f>SUMIF(Call_Data!$D$2:$D$1526,Call_Data!$D34,Call_Data!$G$2:$G$1526)</f>
        <v>2093</v>
      </c>
      <c r="O34">
        <f>SUMIFS(Call_Data!$G$2:$G$1526,Call_Data!$D$2:$D$1526,Call_Data!$D34,Call_Data!$A$2:$A$1526,Call_Data!$A34)</f>
        <v>697</v>
      </c>
      <c r="P34" s="3">
        <f>Call_Data!$H34/Call_Data!$G34</f>
        <v>713.94285714285718</v>
      </c>
      <c r="Q34" cm="1">
        <f t="array" ref="Q34">_xlfn.SWITCH(A34,201706,780,201707,783,201708,775)</f>
        <v>780</v>
      </c>
      <c r="R34" s="5" cm="1">
        <f t="array" ref="R34">_xlfn.SWITCH(A34,201706,0.08,201707,0.081,201708,0.075)</f>
        <v>0.08</v>
      </c>
      <c r="S34" s="2">
        <f>Call_Data!$M34/Call_Data!$G34*100</f>
        <v>8.5714285714285712</v>
      </c>
      <c r="T34" s="2">
        <f>Call_Data!$S34/Call_Data!$R34</f>
        <v>107.14285714285714</v>
      </c>
      <c r="U34" s="7">
        <f t="shared" si="0"/>
        <v>100</v>
      </c>
      <c r="V34" s="6">
        <f t="shared" si="1"/>
        <v>0.94285714285714284</v>
      </c>
      <c r="W34" s="6">
        <f>Call_Data!$K34/Call_Data!$J34</f>
        <v>0.81818181818181823</v>
      </c>
      <c r="X34" s="6">
        <f>Call_Data!$L34/Call_Data!$K34</f>
        <v>0.70370370370370372</v>
      </c>
      <c r="Y34" s="6" cm="1">
        <f t="array" ref="Y34">_xlfn.SWITCH(A34,201706,0.51,201707,0.509,201708,0.511)</f>
        <v>0.51</v>
      </c>
      <c r="Z34" s="6">
        <f>Call_Data!$L34/Call_Data!$G34</f>
        <v>0.54285714285714282</v>
      </c>
      <c r="AA34" s="6" cm="1">
        <f t="array" ref="AA34">_xlfn.SWITCH(A34,201706,0.2,201707,0.199,201708,0.198)</f>
        <v>0.2</v>
      </c>
      <c r="AB34" s="6">
        <f>Call_Data!$K34-Call_Data!$L34/Call_Data!$K34</f>
        <v>26.296296296296298</v>
      </c>
      <c r="AC34" s="6" cm="1">
        <f t="array" ref="AC34">_xlfn.SWITCH(A34,201706,0.17,201707,0.162,201708,0.159)</f>
        <v>0.17</v>
      </c>
      <c r="AD34" s="6">
        <f>Call_Data!$I34/Call_Data!$G34</f>
        <v>0.2</v>
      </c>
    </row>
    <row r="35" spans="1:30" x14ac:dyDescent="0.2">
      <c r="A35">
        <v>201706</v>
      </c>
      <c r="B35" s="1">
        <v>42889</v>
      </c>
      <c r="C35">
        <v>12474</v>
      </c>
      <c r="D35" t="str">
        <f>VLOOKUP(Call_Data!$C35,Hierarchy!$A$1:$H$27,5,TRUE)</f>
        <v>Jeffries, Johnna</v>
      </c>
      <c r="E35" t="str">
        <f>VLOOKUP(Call_Data!$C35,Hierarchy!$A$2:$H$27,7,TRUE)</f>
        <v>Jimson, Bill</v>
      </c>
      <c r="F35" t="str">
        <f>VLOOKUP(C35,Hierarchy!$A$2:$H$27,8,TRUE)</f>
        <v>Williamburg</v>
      </c>
      <c r="G35">
        <v>31</v>
      </c>
      <c r="H35">
        <v>25292</v>
      </c>
      <c r="I35">
        <v>7</v>
      </c>
      <c r="J35">
        <v>28</v>
      </c>
      <c r="K35">
        <v>23</v>
      </c>
      <c r="L35">
        <v>18</v>
      </c>
      <c r="M35">
        <v>2</v>
      </c>
      <c r="N35">
        <f>SUMIF(Call_Data!$D$2:$D$1526,Call_Data!$D35,Call_Data!$G$2:$G$1526)</f>
        <v>2135</v>
      </c>
      <c r="O35">
        <f>SUMIFS(Call_Data!$G$2:$G$1526,Call_Data!$D$2:$D$1526,Call_Data!$D35,Call_Data!$A$2:$A$1526,Call_Data!$A35)</f>
        <v>697</v>
      </c>
      <c r="P35" s="3">
        <f>Call_Data!$H35/Call_Data!$G35</f>
        <v>815.87096774193549</v>
      </c>
      <c r="Q35" cm="1">
        <f t="array" ref="Q35">_xlfn.SWITCH(A35,201706,780,201707,783,201708,775)</f>
        <v>780</v>
      </c>
      <c r="R35" s="5" cm="1">
        <f t="array" ref="R35">_xlfn.SWITCH(A35,201706,0.08,201707,0.081,201708,0.075)</f>
        <v>0.08</v>
      </c>
      <c r="S35" s="2">
        <f>Call_Data!$M35/Call_Data!$G35*100</f>
        <v>6.4516129032258061</v>
      </c>
      <c r="T35" s="2">
        <f>Call_Data!$S35/Call_Data!$R35</f>
        <v>80.645161290322577</v>
      </c>
      <c r="U35" s="7">
        <f t="shared" si="0"/>
        <v>0</v>
      </c>
      <c r="V35" s="6">
        <f t="shared" si="1"/>
        <v>0.90322580645161288</v>
      </c>
      <c r="W35" s="6">
        <f>Call_Data!$K35/Call_Data!$J35</f>
        <v>0.8214285714285714</v>
      </c>
      <c r="X35" s="6">
        <f>Call_Data!$L35/Call_Data!$K35</f>
        <v>0.78260869565217395</v>
      </c>
      <c r="Y35" s="6" cm="1">
        <f t="array" ref="Y35">_xlfn.SWITCH(A35,201706,0.51,201707,0.509,201708,0.511)</f>
        <v>0.51</v>
      </c>
      <c r="Z35" s="6">
        <f>Call_Data!$L35/Call_Data!$G35</f>
        <v>0.58064516129032262</v>
      </c>
      <c r="AA35" s="6" cm="1">
        <f t="array" ref="AA35">_xlfn.SWITCH(A35,201706,0.2,201707,0.199,201708,0.198)</f>
        <v>0.2</v>
      </c>
      <c r="AB35" s="6">
        <f>Call_Data!$K35-Call_Data!$L35/Call_Data!$K35</f>
        <v>22.217391304347824</v>
      </c>
      <c r="AC35" s="6" cm="1">
        <f t="array" ref="AC35">_xlfn.SWITCH(A35,201706,0.17,201707,0.162,201708,0.159)</f>
        <v>0.17</v>
      </c>
      <c r="AD35" s="6">
        <f>Call_Data!$I35/Call_Data!$G35</f>
        <v>0.22580645161290322</v>
      </c>
    </row>
    <row r="36" spans="1:30" x14ac:dyDescent="0.2">
      <c r="A36">
        <v>201706</v>
      </c>
      <c r="B36" s="1">
        <v>42889</v>
      </c>
      <c r="C36">
        <v>12475</v>
      </c>
      <c r="D36" t="str">
        <f>VLOOKUP(Call_Data!$C36,Hierarchy!$A$1:$H$27,5,TRUE)</f>
        <v>Kippers, Kat</v>
      </c>
      <c r="E36" t="str">
        <f>VLOOKUP(Call_Data!$C36,Hierarchy!$A$2:$H$27,7,TRUE)</f>
        <v>Jimson, Bill</v>
      </c>
      <c r="F36" t="str">
        <f>VLOOKUP(C36,Hierarchy!$A$2:$H$27,8,TRUE)</f>
        <v>Williamburg</v>
      </c>
      <c r="G36">
        <v>31</v>
      </c>
      <c r="H36">
        <v>24210</v>
      </c>
      <c r="I36">
        <v>7</v>
      </c>
      <c r="J36">
        <v>26</v>
      </c>
      <c r="K36">
        <v>19</v>
      </c>
      <c r="L36">
        <v>15</v>
      </c>
      <c r="M36">
        <v>2</v>
      </c>
      <c r="N36">
        <f>SUMIF(Call_Data!$D$2:$D$1526,Call_Data!$D36,Call_Data!$G$2:$G$1526)</f>
        <v>2135</v>
      </c>
      <c r="O36">
        <f>SUMIFS(Call_Data!$G$2:$G$1526,Call_Data!$D$2:$D$1526,Call_Data!$D36,Call_Data!$A$2:$A$1526,Call_Data!$A36)</f>
        <v>688</v>
      </c>
      <c r="P36" s="3">
        <f>Call_Data!$H36/Call_Data!$G36</f>
        <v>780.9677419354839</v>
      </c>
      <c r="Q36" cm="1">
        <f t="array" ref="Q36">_xlfn.SWITCH(A36,201706,780,201707,783,201708,775)</f>
        <v>780</v>
      </c>
      <c r="R36" s="5" cm="1">
        <f t="array" ref="R36">_xlfn.SWITCH(A36,201706,0.08,201707,0.081,201708,0.075)</f>
        <v>0.08</v>
      </c>
      <c r="S36" s="2">
        <f>Call_Data!$M36/Call_Data!$G36*100</f>
        <v>6.4516129032258061</v>
      </c>
      <c r="T36" s="2">
        <f>Call_Data!$S36/Call_Data!$R36</f>
        <v>80.645161290322577</v>
      </c>
      <c r="U36" s="7">
        <f t="shared" si="0"/>
        <v>0</v>
      </c>
      <c r="V36" s="6">
        <f t="shared" si="1"/>
        <v>0.83870967741935487</v>
      </c>
      <c r="W36" s="6">
        <f>Call_Data!$K36/Call_Data!$J36</f>
        <v>0.73076923076923073</v>
      </c>
      <c r="X36" s="6">
        <f>Call_Data!$L36/Call_Data!$K36</f>
        <v>0.78947368421052633</v>
      </c>
      <c r="Y36" s="6" cm="1">
        <f t="array" ref="Y36">_xlfn.SWITCH(A36,201706,0.51,201707,0.509,201708,0.511)</f>
        <v>0.51</v>
      </c>
      <c r="Z36" s="6">
        <f>Call_Data!$L36/Call_Data!$G36</f>
        <v>0.4838709677419355</v>
      </c>
      <c r="AA36" s="6" cm="1">
        <f t="array" ref="AA36">_xlfn.SWITCH(A36,201706,0.2,201707,0.199,201708,0.198)</f>
        <v>0.2</v>
      </c>
      <c r="AB36" s="6">
        <f>Call_Data!$K36-Call_Data!$L36/Call_Data!$K36</f>
        <v>18.210526315789473</v>
      </c>
      <c r="AC36" s="6" cm="1">
        <f t="array" ref="AC36">_xlfn.SWITCH(A36,201706,0.17,201707,0.162,201708,0.159)</f>
        <v>0.17</v>
      </c>
      <c r="AD36" s="6">
        <f>Call_Data!$I36/Call_Data!$G36</f>
        <v>0.22580645161290322</v>
      </c>
    </row>
    <row r="37" spans="1:30" x14ac:dyDescent="0.2">
      <c r="A37">
        <v>201706</v>
      </c>
      <c r="B37" s="1">
        <v>42889</v>
      </c>
      <c r="C37">
        <v>12476</v>
      </c>
      <c r="D37" t="str">
        <f>VLOOKUP(Call_Data!$C37,Hierarchy!$A$1:$H$27,5,TRUE)</f>
        <v>Lipp, Larry</v>
      </c>
      <c r="E37" t="str">
        <f>VLOOKUP(Call_Data!$C37,Hierarchy!$A$2:$H$27,7,TRUE)</f>
        <v>Jimson, Bill</v>
      </c>
      <c r="F37" t="str">
        <f>VLOOKUP(C37,Hierarchy!$A$2:$H$27,8,TRUE)</f>
        <v>Williamburg</v>
      </c>
      <c r="G37">
        <v>32</v>
      </c>
      <c r="H37">
        <v>25276</v>
      </c>
      <c r="I37">
        <v>7</v>
      </c>
      <c r="J37">
        <v>31</v>
      </c>
      <c r="K37">
        <v>23</v>
      </c>
      <c r="L37">
        <v>17</v>
      </c>
      <c r="M37">
        <v>3</v>
      </c>
      <c r="N37">
        <f>SUMIF(Call_Data!$D$2:$D$1526,Call_Data!$D37,Call_Data!$G$2:$G$1526)</f>
        <v>2065</v>
      </c>
      <c r="O37">
        <f>SUMIFS(Call_Data!$G$2:$G$1526,Call_Data!$D$2:$D$1526,Call_Data!$D37,Call_Data!$A$2:$A$1526,Call_Data!$A37)</f>
        <v>697</v>
      </c>
      <c r="P37" s="3">
        <f>Call_Data!$H37/Call_Data!$G37</f>
        <v>789.875</v>
      </c>
      <c r="Q37" cm="1">
        <f t="array" ref="Q37">_xlfn.SWITCH(A37,201706,780,201707,783,201708,775)</f>
        <v>780</v>
      </c>
      <c r="R37" s="5" cm="1">
        <f t="array" ref="R37">_xlfn.SWITCH(A37,201706,0.08,201707,0.081,201708,0.075)</f>
        <v>0.08</v>
      </c>
      <c r="S37" s="2">
        <f>Call_Data!$M37/Call_Data!$G37*100</f>
        <v>9.375</v>
      </c>
      <c r="T37" s="2">
        <f>Call_Data!$S37/Call_Data!$R37</f>
        <v>117.1875</v>
      </c>
      <c r="U37" s="7">
        <f t="shared" si="0"/>
        <v>150</v>
      </c>
      <c r="V37" s="6">
        <f t="shared" si="1"/>
        <v>0.96875</v>
      </c>
      <c r="W37" s="6">
        <f>Call_Data!$K37/Call_Data!$J37</f>
        <v>0.74193548387096775</v>
      </c>
      <c r="X37" s="6">
        <f>Call_Data!$L37/Call_Data!$K37</f>
        <v>0.73913043478260865</v>
      </c>
      <c r="Y37" s="6" cm="1">
        <f t="array" ref="Y37">_xlfn.SWITCH(A37,201706,0.51,201707,0.509,201708,0.511)</f>
        <v>0.51</v>
      </c>
      <c r="Z37" s="6">
        <f>Call_Data!$L37/Call_Data!$G37</f>
        <v>0.53125</v>
      </c>
      <c r="AA37" s="6" cm="1">
        <f t="array" ref="AA37">_xlfn.SWITCH(A37,201706,0.2,201707,0.199,201708,0.198)</f>
        <v>0.2</v>
      </c>
      <c r="AB37" s="6">
        <f>Call_Data!$K37-Call_Data!$L37/Call_Data!$K37</f>
        <v>22.260869565217391</v>
      </c>
      <c r="AC37" s="6" cm="1">
        <f t="array" ref="AC37">_xlfn.SWITCH(A37,201706,0.17,201707,0.162,201708,0.159)</f>
        <v>0.17</v>
      </c>
      <c r="AD37" s="6">
        <f>Call_Data!$I37/Call_Data!$G37</f>
        <v>0.21875</v>
      </c>
    </row>
    <row r="38" spans="1:30" x14ac:dyDescent="0.2">
      <c r="A38">
        <v>201706</v>
      </c>
      <c r="B38" s="1">
        <v>42889</v>
      </c>
      <c r="C38">
        <v>12477</v>
      </c>
      <c r="D38" t="str">
        <f>VLOOKUP(Call_Data!$C38,Hierarchy!$A$1:$H$27,5,TRUE)</f>
        <v>Myers, Matt</v>
      </c>
      <c r="E38" t="str">
        <f>VLOOKUP(Call_Data!$C38,Hierarchy!$A$2:$H$27,7,TRUE)</f>
        <v>Jimson, Bill</v>
      </c>
      <c r="F38" t="str">
        <f>VLOOKUP(C38,Hierarchy!$A$2:$H$27,8,TRUE)</f>
        <v>Williamburg</v>
      </c>
      <c r="G38">
        <v>36</v>
      </c>
      <c r="H38">
        <v>24231</v>
      </c>
      <c r="I38">
        <v>8</v>
      </c>
      <c r="J38">
        <v>34</v>
      </c>
      <c r="K38">
        <v>26</v>
      </c>
      <c r="L38">
        <v>16</v>
      </c>
      <c r="M38">
        <v>3</v>
      </c>
      <c r="N38">
        <f>SUMIF(Call_Data!$D$2:$D$1526,Call_Data!$D38,Call_Data!$G$2:$G$1526)</f>
        <v>1978</v>
      </c>
      <c r="O38">
        <f>SUMIFS(Call_Data!$G$2:$G$1526,Call_Data!$D$2:$D$1526,Call_Data!$D38,Call_Data!$A$2:$A$1526,Call_Data!$A38)</f>
        <v>701</v>
      </c>
      <c r="P38" s="3">
        <f>Call_Data!$H38/Call_Data!$G38</f>
        <v>673.08333333333337</v>
      </c>
      <c r="Q38" cm="1">
        <f t="array" ref="Q38">_xlfn.SWITCH(A38,201706,780,201707,783,201708,775)</f>
        <v>780</v>
      </c>
      <c r="R38" s="5" cm="1">
        <f t="array" ref="R38">_xlfn.SWITCH(A38,201706,0.08,201707,0.081,201708,0.075)</f>
        <v>0.08</v>
      </c>
      <c r="S38" s="2">
        <f>Call_Data!$M38/Call_Data!$G38*100</f>
        <v>8.3333333333333321</v>
      </c>
      <c r="T38" s="2">
        <f>Call_Data!$S38/Call_Data!$R38</f>
        <v>104.16666666666664</v>
      </c>
      <c r="U38" s="7">
        <f t="shared" si="0"/>
        <v>100</v>
      </c>
      <c r="V38" s="6">
        <f t="shared" si="1"/>
        <v>0.94444444444444442</v>
      </c>
      <c r="W38" s="6">
        <f>Call_Data!$K38/Call_Data!$J38</f>
        <v>0.76470588235294112</v>
      </c>
      <c r="X38" s="6">
        <f>Call_Data!$L38/Call_Data!$K38</f>
        <v>0.61538461538461542</v>
      </c>
      <c r="Y38" s="6" cm="1">
        <f t="array" ref="Y38">_xlfn.SWITCH(A38,201706,0.51,201707,0.509,201708,0.511)</f>
        <v>0.51</v>
      </c>
      <c r="Z38" s="6">
        <f>Call_Data!$L38/Call_Data!$G38</f>
        <v>0.44444444444444442</v>
      </c>
      <c r="AA38" s="6" cm="1">
        <f t="array" ref="AA38">_xlfn.SWITCH(A38,201706,0.2,201707,0.199,201708,0.198)</f>
        <v>0.2</v>
      </c>
      <c r="AB38" s="6">
        <f>Call_Data!$K38-Call_Data!$L38/Call_Data!$K38</f>
        <v>25.384615384615383</v>
      </c>
      <c r="AC38" s="6" cm="1">
        <f t="array" ref="AC38">_xlfn.SWITCH(A38,201706,0.17,201707,0.162,201708,0.159)</f>
        <v>0.17</v>
      </c>
      <c r="AD38" s="6">
        <f>Call_Data!$I38/Call_Data!$G38</f>
        <v>0.22222222222222221</v>
      </c>
    </row>
    <row r="39" spans="1:30" x14ac:dyDescent="0.2">
      <c r="A39">
        <v>201706</v>
      </c>
      <c r="B39" s="1">
        <v>42889</v>
      </c>
      <c r="C39">
        <v>12478</v>
      </c>
      <c r="D39" t="str">
        <f>VLOOKUP(Call_Data!$C39,Hierarchy!$A$1:$H$27,5,TRUE)</f>
        <v>Nichols, Nana</v>
      </c>
      <c r="E39" t="str">
        <f>VLOOKUP(Call_Data!$C39,Hierarchy!$A$2:$H$27,7,TRUE)</f>
        <v>Jimson, Bill</v>
      </c>
      <c r="F39" t="str">
        <f>VLOOKUP(C39,Hierarchy!$A$2:$H$27,8,TRUE)</f>
        <v>Williamburg</v>
      </c>
      <c r="G39">
        <v>33</v>
      </c>
      <c r="H39">
        <v>25034</v>
      </c>
      <c r="I39">
        <v>5</v>
      </c>
      <c r="J39">
        <v>31</v>
      </c>
      <c r="K39">
        <v>26</v>
      </c>
      <c r="L39">
        <v>17</v>
      </c>
      <c r="M39">
        <v>2</v>
      </c>
      <c r="N39">
        <f>SUMIF(Call_Data!$D$2:$D$1526,Call_Data!$D39,Call_Data!$G$2:$G$1526)</f>
        <v>1999</v>
      </c>
      <c r="O39">
        <f>SUMIFS(Call_Data!$G$2:$G$1526,Call_Data!$D$2:$D$1526,Call_Data!$D39,Call_Data!$A$2:$A$1526,Call_Data!$A39)</f>
        <v>699</v>
      </c>
      <c r="P39" s="3">
        <f>Call_Data!$H39/Call_Data!$G39</f>
        <v>758.60606060606062</v>
      </c>
      <c r="Q39" cm="1">
        <f t="array" ref="Q39">_xlfn.SWITCH(A39,201706,780,201707,783,201708,775)</f>
        <v>780</v>
      </c>
      <c r="R39" s="5" cm="1">
        <f t="array" ref="R39">_xlfn.SWITCH(A39,201706,0.08,201707,0.081,201708,0.075)</f>
        <v>0.08</v>
      </c>
      <c r="S39" s="2">
        <f>Call_Data!$M39/Call_Data!$G39*100</f>
        <v>6.0606060606060606</v>
      </c>
      <c r="T39" s="2">
        <f>Call_Data!$S39/Call_Data!$R39</f>
        <v>75.757575757575751</v>
      </c>
      <c r="U39" s="7">
        <f t="shared" si="0"/>
        <v>0</v>
      </c>
      <c r="V39" s="6">
        <f t="shared" si="1"/>
        <v>0.93939393939393945</v>
      </c>
      <c r="W39" s="6">
        <f>Call_Data!$K39/Call_Data!$J39</f>
        <v>0.83870967741935487</v>
      </c>
      <c r="X39" s="6">
        <f>Call_Data!$L39/Call_Data!$K39</f>
        <v>0.65384615384615385</v>
      </c>
      <c r="Y39" s="6" cm="1">
        <f t="array" ref="Y39">_xlfn.SWITCH(A39,201706,0.51,201707,0.509,201708,0.511)</f>
        <v>0.51</v>
      </c>
      <c r="Z39" s="6">
        <f>Call_Data!$L39/Call_Data!$G39</f>
        <v>0.51515151515151514</v>
      </c>
      <c r="AA39" s="6" cm="1">
        <f t="array" ref="AA39">_xlfn.SWITCH(A39,201706,0.2,201707,0.199,201708,0.198)</f>
        <v>0.2</v>
      </c>
      <c r="AB39" s="6">
        <f>Call_Data!$K39-Call_Data!$L39/Call_Data!$K39</f>
        <v>25.346153846153847</v>
      </c>
      <c r="AC39" s="6" cm="1">
        <f t="array" ref="AC39">_xlfn.SWITCH(A39,201706,0.17,201707,0.162,201708,0.159)</f>
        <v>0.17</v>
      </c>
      <c r="AD39" s="6">
        <f>Call_Data!$I39/Call_Data!$G39</f>
        <v>0.15151515151515152</v>
      </c>
    </row>
    <row r="40" spans="1:30" x14ac:dyDescent="0.2">
      <c r="A40">
        <v>201706</v>
      </c>
      <c r="B40" s="1">
        <v>42889</v>
      </c>
      <c r="C40">
        <v>12479</v>
      </c>
      <c r="D40" t="str">
        <f>VLOOKUP(Call_Data!$C40,Hierarchy!$A$1:$H$27,5,TRUE)</f>
        <v>Ohlson, Octavius</v>
      </c>
      <c r="E40" t="str">
        <f>VLOOKUP(Call_Data!$C40,Hierarchy!$A$2:$H$27,7,TRUE)</f>
        <v>Jimson, Bill</v>
      </c>
      <c r="F40" t="str">
        <f>VLOOKUP(C40,Hierarchy!$A$2:$H$27,8,TRUE)</f>
        <v>Williamburg</v>
      </c>
      <c r="G40">
        <v>33</v>
      </c>
      <c r="H40">
        <v>24618</v>
      </c>
      <c r="I40">
        <v>8</v>
      </c>
      <c r="J40">
        <v>28</v>
      </c>
      <c r="K40">
        <v>21</v>
      </c>
      <c r="L40">
        <v>15</v>
      </c>
      <c r="M40">
        <v>2</v>
      </c>
      <c r="N40">
        <f>SUMIF(Call_Data!$D$2:$D$1526,Call_Data!$D40,Call_Data!$G$2:$G$1526)</f>
        <v>1969</v>
      </c>
      <c r="O40">
        <f>SUMIFS(Call_Data!$G$2:$G$1526,Call_Data!$D$2:$D$1526,Call_Data!$D40,Call_Data!$A$2:$A$1526,Call_Data!$A40)</f>
        <v>680</v>
      </c>
      <c r="P40" s="3">
        <f>Call_Data!$H40/Call_Data!$G40</f>
        <v>746</v>
      </c>
      <c r="Q40" cm="1">
        <f t="array" ref="Q40">_xlfn.SWITCH(A40,201706,780,201707,783,201708,775)</f>
        <v>780</v>
      </c>
      <c r="R40" s="5" cm="1">
        <f t="array" ref="R40">_xlfn.SWITCH(A40,201706,0.08,201707,0.081,201708,0.075)</f>
        <v>0.08</v>
      </c>
      <c r="S40" s="2">
        <f>Call_Data!$M40/Call_Data!$G40*100</f>
        <v>6.0606060606060606</v>
      </c>
      <c r="T40" s="2">
        <f>Call_Data!$S40/Call_Data!$R40</f>
        <v>75.757575757575751</v>
      </c>
      <c r="U40" s="7">
        <f t="shared" si="0"/>
        <v>0</v>
      </c>
      <c r="V40" s="6">
        <f t="shared" si="1"/>
        <v>0.84848484848484851</v>
      </c>
      <c r="W40" s="6">
        <f>Call_Data!$K40/Call_Data!$J40</f>
        <v>0.75</v>
      </c>
      <c r="X40" s="6">
        <f>Call_Data!$L40/Call_Data!$K40</f>
        <v>0.7142857142857143</v>
      </c>
      <c r="Y40" s="6" cm="1">
        <f t="array" ref="Y40">_xlfn.SWITCH(A40,201706,0.51,201707,0.509,201708,0.511)</f>
        <v>0.51</v>
      </c>
      <c r="Z40" s="6">
        <f>Call_Data!$L40/Call_Data!$G40</f>
        <v>0.45454545454545453</v>
      </c>
      <c r="AA40" s="6" cm="1">
        <f t="array" ref="AA40">_xlfn.SWITCH(A40,201706,0.2,201707,0.199,201708,0.198)</f>
        <v>0.2</v>
      </c>
      <c r="AB40" s="6">
        <f>Call_Data!$K40-Call_Data!$L40/Call_Data!$K40</f>
        <v>20.285714285714285</v>
      </c>
      <c r="AC40" s="6" cm="1">
        <f t="array" ref="AC40">_xlfn.SWITCH(A40,201706,0.17,201707,0.162,201708,0.159)</f>
        <v>0.17</v>
      </c>
      <c r="AD40" s="6">
        <f>Call_Data!$I40/Call_Data!$G40</f>
        <v>0.24242424242424243</v>
      </c>
    </row>
    <row r="41" spans="1:30" x14ac:dyDescent="0.2">
      <c r="A41">
        <v>201706</v>
      </c>
      <c r="B41" s="1">
        <v>42889</v>
      </c>
      <c r="C41">
        <v>12480</v>
      </c>
      <c r="D41" t="str">
        <f>VLOOKUP(Call_Data!$C41,Hierarchy!$A$1:$H$27,5,TRUE)</f>
        <v>Pulaski, Peter</v>
      </c>
      <c r="E41" t="str">
        <f>VLOOKUP(Call_Data!$C41,Hierarchy!$A$2:$H$27,7,TRUE)</f>
        <v>Jimson, Bill</v>
      </c>
      <c r="F41" t="str">
        <f>VLOOKUP(C41,Hierarchy!$A$2:$H$27,8,TRUE)</f>
        <v>Williamburg</v>
      </c>
      <c r="G41">
        <v>36</v>
      </c>
      <c r="H41">
        <v>25225</v>
      </c>
      <c r="I41">
        <v>6</v>
      </c>
      <c r="J41">
        <v>31</v>
      </c>
      <c r="K41">
        <v>24</v>
      </c>
      <c r="L41">
        <v>14</v>
      </c>
      <c r="M41">
        <v>4</v>
      </c>
      <c r="N41">
        <f>SUMIF(Call_Data!$D$2:$D$1526,Call_Data!$D41,Call_Data!$G$2:$G$1526)</f>
        <v>1507</v>
      </c>
      <c r="O41">
        <f>SUMIFS(Call_Data!$G$2:$G$1526,Call_Data!$D$2:$D$1526,Call_Data!$D41,Call_Data!$A$2:$A$1526,Call_Data!$A41)</f>
        <v>615</v>
      </c>
      <c r="P41" s="3">
        <f>Call_Data!$H41/Call_Data!$G41</f>
        <v>700.69444444444446</v>
      </c>
      <c r="Q41" cm="1">
        <f t="array" ref="Q41">_xlfn.SWITCH(A41,201706,780,201707,783,201708,775)</f>
        <v>780</v>
      </c>
      <c r="R41" s="5" cm="1">
        <f t="array" ref="R41">_xlfn.SWITCH(A41,201706,0.08,201707,0.081,201708,0.075)</f>
        <v>0.08</v>
      </c>
      <c r="S41" s="2">
        <f>Call_Data!$M41/Call_Data!$G41*100</f>
        <v>11.111111111111111</v>
      </c>
      <c r="T41" s="2">
        <f>Call_Data!$S41/Call_Data!$R41</f>
        <v>138.88888888888889</v>
      </c>
      <c r="U41" s="7">
        <f t="shared" si="0"/>
        <v>250</v>
      </c>
      <c r="V41" s="6">
        <f t="shared" si="1"/>
        <v>0.86111111111111116</v>
      </c>
      <c r="W41" s="6">
        <f>Call_Data!$K41/Call_Data!$J41</f>
        <v>0.77419354838709675</v>
      </c>
      <c r="X41" s="6">
        <f>Call_Data!$L41/Call_Data!$K41</f>
        <v>0.58333333333333337</v>
      </c>
      <c r="Y41" s="6" cm="1">
        <f t="array" ref="Y41">_xlfn.SWITCH(A41,201706,0.51,201707,0.509,201708,0.511)</f>
        <v>0.51</v>
      </c>
      <c r="Z41" s="6">
        <f>Call_Data!$L41/Call_Data!$G41</f>
        <v>0.3888888888888889</v>
      </c>
      <c r="AA41" s="6" cm="1">
        <f t="array" ref="AA41">_xlfn.SWITCH(A41,201706,0.2,201707,0.199,201708,0.198)</f>
        <v>0.2</v>
      </c>
      <c r="AB41" s="6">
        <f>Call_Data!$K41-Call_Data!$L41/Call_Data!$K41</f>
        <v>23.416666666666668</v>
      </c>
      <c r="AC41" s="6" cm="1">
        <f t="array" ref="AC41">_xlfn.SWITCH(A41,201706,0.17,201707,0.162,201708,0.159)</f>
        <v>0.17</v>
      </c>
      <c r="AD41" s="6">
        <f>Call_Data!$I41/Call_Data!$G41</f>
        <v>0.16666666666666666</v>
      </c>
    </row>
    <row r="42" spans="1:30" x14ac:dyDescent="0.2">
      <c r="A42">
        <v>201706</v>
      </c>
      <c r="B42" s="1">
        <v>42889</v>
      </c>
      <c r="C42">
        <v>12482</v>
      </c>
      <c r="D42" t="str">
        <f>VLOOKUP(Call_Data!$C42,Hierarchy!$A$1:$H$27,5,TRUE)</f>
        <v>Sanders, Sammi</v>
      </c>
      <c r="E42" t="str">
        <f>VLOOKUP(Call_Data!$C42,Hierarchy!$A$2:$H$27,7,TRUE)</f>
        <v>Oferten, Quinton</v>
      </c>
      <c r="F42" t="str">
        <f>VLOOKUP(C42,Hierarchy!$A$2:$H$27,8,TRUE)</f>
        <v>Williamburg</v>
      </c>
      <c r="G42">
        <v>28</v>
      </c>
      <c r="H42">
        <v>25367</v>
      </c>
      <c r="I42">
        <v>7</v>
      </c>
      <c r="J42">
        <v>26</v>
      </c>
      <c r="K42">
        <v>20</v>
      </c>
      <c r="L42">
        <v>11</v>
      </c>
      <c r="M42">
        <v>3</v>
      </c>
      <c r="N42">
        <f>SUMIF(Call_Data!$D$2:$D$1526,Call_Data!$D42,Call_Data!$G$2:$G$1526)</f>
        <v>1764</v>
      </c>
      <c r="O42">
        <f>SUMIFS(Call_Data!$G$2:$G$1526,Call_Data!$D$2:$D$1526,Call_Data!$D42,Call_Data!$A$2:$A$1526,Call_Data!$A42)</f>
        <v>577</v>
      </c>
      <c r="P42" s="3">
        <f>Call_Data!$H42/Call_Data!$G42</f>
        <v>905.96428571428567</v>
      </c>
      <c r="Q42" cm="1">
        <f t="array" ref="Q42">_xlfn.SWITCH(A42,201706,780,201707,783,201708,775)</f>
        <v>780</v>
      </c>
      <c r="R42" s="5" cm="1">
        <f t="array" ref="R42">_xlfn.SWITCH(A42,201706,0.08,201707,0.081,201708,0.075)</f>
        <v>0.08</v>
      </c>
      <c r="S42" s="2">
        <f>Call_Data!$M42/Call_Data!$G42*100</f>
        <v>10.714285714285714</v>
      </c>
      <c r="T42" s="2">
        <f>Call_Data!$S42/Call_Data!$R42</f>
        <v>133.92857142857142</v>
      </c>
      <c r="U42" s="7">
        <f t="shared" si="0"/>
        <v>250</v>
      </c>
      <c r="V42" s="6">
        <f t="shared" si="1"/>
        <v>0.9285714285714286</v>
      </c>
      <c r="W42" s="6">
        <f>Call_Data!$K42/Call_Data!$J42</f>
        <v>0.76923076923076927</v>
      </c>
      <c r="X42" s="6">
        <f>Call_Data!$L42/Call_Data!$K42</f>
        <v>0.55000000000000004</v>
      </c>
      <c r="Y42" s="6" cm="1">
        <f t="array" ref="Y42">_xlfn.SWITCH(A42,201706,0.51,201707,0.509,201708,0.511)</f>
        <v>0.51</v>
      </c>
      <c r="Z42" s="6">
        <f>Call_Data!$L42/Call_Data!$G42</f>
        <v>0.39285714285714285</v>
      </c>
      <c r="AA42" s="6" cm="1">
        <f t="array" ref="AA42">_xlfn.SWITCH(A42,201706,0.2,201707,0.199,201708,0.198)</f>
        <v>0.2</v>
      </c>
      <c r="AB42" s="6">
        <f>Call_Data!$K42-Call_Data!$L42/Call_Data!$K42</f>
        <v>19.45</v>
      </c>
      <c r="AC42" s="6" cm="1">
        <f t="array" ref="AC42">_xlfn.SWITCH(A42,201706,0.17,201707,0.162,201708,0.159)</f>
        <v>0.17</v>
      </c>
      <c r="AD42" s="6">
        <f>Call_Data!$I42/Call_Data!$G42</f>
        <v>0.25</v>
      </c>
    </row>
    <row r="43" spans="1:30" x14ac:dyDescent="0.2">
      <c r="A43">
        <v>201706</v>
      </c>
      <c r="B43" s="1">
        <v>42889</v>
      </c>
      <c r="C43">
        <v>12483</v>
      </c>
      <c r="D43" t="str">
        <f>VLOOKUP(Call_Data!$C43,Hierarchy!$A$1:$H$27,5,TRUE)</f>
        <v>Thomas, Ted</v>
      </c>
      <c r="E43" t="str">
        <f>VLOOKUP(Call_Data!$C43,Hierarchy!$A$2:$H$27,7,TRUE)</f>
        <v>Oferten, Quinton</v>
      </c>
      <c r="F43" t="str">
        <f>VLOOKUP(C43,Hierarchy!$A$2:$H$27,8,TRUE)</f>
        <v>Williamburg</v>
      </c>
      <c r="G43">
        <v>33</v>
      </c>
      <c r="H43">
        <v>24788</v>
      </c>
      <c r="I43">
        <v>8</v>
      </c>
      <c r="J43">
        <v>29</v>
      </c>
      <c r="K43">
        <v>18</v>
      </c>
      <c r="L43">
        <v>11</v>
      </c>
      <c r="M43">
        <v>4</v>
      </c>
      <c r="N43">
        <f>SUMIF(Call_Data!$D$2:$D$1526,Call_Data!$D43,Call_Data!$G$2:$G$1526)</f>
        <v>1918</v>
      </c>
      <c r="O43">
        <f>SUMIFS(Call_Data!$G$2:$G$1526,Call_Data!$D$2:$D$1526,Call_Data!$D43,Call_Data!$A$2:$A$1526,Call_Data!$A43)</f>
        <v>652</v>
      </c>
      <c r="P43" s="3">
        <f>Call_Data!$H43/Call_Data!$G43</f>
        <v>751.15151515151513</v>
      </c>
      <c r="Q43" cm="1">
        <f t="array" ref="Q43">_xlfn.SWITCH(A43,201706,780,201707,783,201708,775)</f>
        <v>780</v>
      </c>
      <c r="R43" s="5" cm="1">
        <f t="array" ref="R43">_xlfn.SWITCH(A43,201706,0.08,201707,0.081,201708,0.075)</f>
        <v>0.08</v>
      </c>
      <c r="S43" s="2">
        <f>Call_Data!$M43/Call_Data!$G43*100</f>
        <v>12.121212121212121</v>
      </c>
      <c r="T43" s="2">
        <f>Call_Data!$S43/Call_Data!$R43</f>
        <v>151.5151515151515</v>
      </c>
      <c r="U43" s="7">
        <f t="shared" si="0"/>
        <v>250</v>
      </c>
      <c r="V43" s="6">
        <f t="shared" si="1"/>
        <v>0.87878787878787878</v>
      </c>
      <c r="W43" s="6">
        <f>Call_Data!$K43/Call_Data!$J43</f>
        <v>0.62068965517241381</v>
      </c>
      <c r="X43" s="6">
        <f>Call_Data!$L43/Call_Data!$K43</f>
        <v>0.61111111111111116</v>
      </c>
      <c r="Y43" s="6" cm="1">
        <f t="array" ref="Y43">_xlfn.SWITCH(A43,201706,0.51,201707,0.509,201708,0.511)</f>
        <v>0.51</v>
      </c>
      <c r="Z43" s="6">
        <f>Call_Data!$L43/Call_Data!$G43</f>
        <v>0.33333333333333331</v>
      </c>
      <c r="AA43" s="6" cm="1">
        <f t="array" ref="AA43">_xlfn.SWITCH(A43,201706,0.2,201707,0.199,201708,0.198)</f>
        <v>0.2</v>
      </c>
      <c r="AB43" s="6">
        <f>Call_Data!$K43-Call_Data!$L43/Call_Data!$K43</f>
        <v>17.388888888888889</v>
      </c>
      <c r="AC43" s="6" cm="1">
        <f t="array" ref="AC43">_xlfn.SWITCH(A43,201706,0.17,201707,0.162,201708,0.159)</f>
        <v>0.17</v>
      </c>
      <c r="AD43" s="6">
        <f>Call_Data!$I43/Call_Data!$G43</f>
        <v>0.24242424242424243</v>
      </c>
    </row>
    <row r="44" spans="1:30" x14ac:dyDescent="0.2">
      <c r="A44">
        <v>201706</v>
      </c>
      <c r="B44" s="1">
        <v>42889</v>
      </c>
      <c r="C44">
        <v>12484</v>
      </c>
      <c r="D44" t="str">
        <f>VLOOKUP(Call_Data!$C44,Hierarchy!$A$1:$H$27,5,TRUE)</f>
        <v>Uvaldon, Ursala</v>
      </c>
      <c r="E44" t="str">
        <f>VLOOKUP(Call_Data!$C44,Hierarchy!$A$2:$H$27,7,TRUE)</f>
        <v>Oferten, Quinton</v>
      </c>
      <c r="F44" t="str">
        <f>VLOOKUP(C44,Hierarchy!$A$2:$H$27,8,TRUE)</f>
        <v>Williamburg</v>
      </c>
      <c r="G44">
        <v>31</v>
      </c>
      <c r="H44">
        <v>24869</v>
      </c>
      <c r="I44">
        <v>7</v>
      </c>
      <c r="J44">
        <v>28</v>
      </c>
      <c r="K44">
        <v>22</v>
      </c>
      <c r="L44">
        <v>13</v>
      </c>
      <c r="M44">
        <v>3</v>
      </c>
      <c r="N44">
        <f>SUMIF(Call_Data!$D$2:$D$1526,Call_Data!$D44,Call_Data!$G$2:$G$1526)</f>
        <v>1913</v>
      </c>
      <c r="O44">
        <f>SUMIFS(Call_Data!$G$2:$G$1526,Call_Data!$D$2:$D$1526,Call_Data!$D44,Call_Data!$A$2:$A$1526,Call_Data!$A44)</f>
        <v>629</v>
      </c>
      <c r="P44" s="3">
        <f>Call_Data!$H44/Call_Data!$G44</f>
        <v>802.22580645161293</v>
      </c>
      <c r="Q44" cm="1">
        <f t="array" ref="Q44">_xlfn.SWITCH(A44,201706,780,201707,783,201708,775)</f>
        <v>780</v>
      </c>
      <c r="R44" s="5" cm="1">
        <f t="array" ref="R44">_xlfn.SWITCH(A44,201706,0.08,201707,0.081,201708,0.075)</f>
        <v>0.08</v>
      </c>
      <c r="S44" s="2">
        <f>Call_Data!$M44/Call_Data!$G44*100</f>
        <v>9.67741935483871</v>
      </c>
      <c r="T44" s="2">
        <f>Call_Data!$S44/Call_Data!$R44</f>
        <v>120.96774193548387</v>
      </c>
      <c r="U44" s="7">
        <f t="shared" si="0"/>
        <v>250</v>
      </c>
      <c r="V44" s="6">
        <f t="shared" si="1"/>
        <v>0.90322580645161288</v>
      </c>
      <c r="W44" s="6">
        <f>Call_Data!$K44/Call_Data!$J44</f>
        <v>0.7857142857142857</v>
      </c>
      <c r="X44" s="6">
        <f>Call_Data!$L44/Call_Data!$K44</f>
        <v>0.59090909090909094</v>
      </c>
      <c r="Y44" s="6" cm="1">
        <f t="array" ref="Y44">_xlfn.SWITCH(A44,201706,0.51,201707,0.509,201708,0.511)</f>
        <v>0.51</v>
      </c>
      <c r="Z44" s="6">
        <f>Call_Data!$L44/Call_Data!$G44</f>
        <v>0.41935483870967744</v>
      </c>
      <c r="AA44" s="6" cm="1">
        <f t="array" ref="AA44">_xlfn.SWITCH(A44,201706,0.2,201707,0.199,201708,0.198)</f>
        <v>0.2</v>
      </c>
      <c r="AB44" s="6">
        <f>Call_Data!$K44-Call_Data!$L44/Call_Data!$K44</f>
        <v>21.40909090909091</v>
      </c>
      <c r="AC44" s="6" cm="1">
        <f t="array" ref="AC44">_xlfn.SWITCH(A44,201706,0.17,201707,0.162,201708,0.159)</f>
        <v>0.17</v>
      </c>
      <c r="AD44" s="6">
        <f>Call_Data!$I44/Call_Data!$G44</f>
        <v>0.22580645161290322</v>
      </c>
    </row>
    <row r="45" spans="1:30" x14ac:dyDescent="0.2">
      <c r="A45">
        <v>201706</v>
      </c>
      <c r="B45" s="1">
        <v>42889</v>
      </c>
      <c r="C45">
        <v>12485</v>
      </c>
      <c r="D45" t="str">
        <f>VLOOKUP(Call_Data!$C45,Hierarchy!$A$1:$H$27,5,TRUE)</f>
        <v>Vindictive, Vinny</v>
      </c>
      <c r="E45" t="str">
        <f>VLOOKUP(Call_Data!$C45,Hierarchy!$A$2:$H$27,7,TRUE)</f>
        <v>Oferten, Quinton</v>
      </c>
      <c r="F45" t="str">
        <f>VLOOKUP(C45,Hierarchy!$A$2:$H$27,8,TRUE)</f>
        <v>Williamburg</v>
      </c>
      <c r="G45">
        <v>29</v>
      </c>
      <c r="H45">
        <v>24267</v>
      </c>
      <c r="I45">
        <v>7</v>
      </c>
      <c r="J45">
        <v>27</v>
      </c>
      <c r="K45">
        <v>19</v>
      </c>
      <c r="L45">
        <v>10</v>
      </c>
      <c r="M45">
        <v>3</v>
      </c>
      <c r="N45">
        <f>SUMIF(Call_Data!$D$2:$D$1526,Call_Data!$D45,Call_Data!$G$2:$G$1526)</f>
        <v>1894</v>
      </c>
      <c r="O45">
        <f>SUMIFS(Call_Data!$G$2:$G$1526,Call_Data!$D$2:$D$1526,Call_Data!$D45,Call_Data!$A$2:$A$1526,Call_Data!$A45)</f>
        <v>644</v>
      </c>
      <c r="P45" s="3">
        <f>Call_Data!$H45/Call_Data!$G45</f>
        <v>836.79310344827582</v>
      </c>
      <c r="Q45" cm="1">
        <f t="array" ref="Q45">_xlfn.SWITCH(A45,201706,780,201707,783,201708,775)</f>
        <v>780</v>
      </c>
      <c r="R45" s="5" cm="1">
        <f t="array" ref="R45">_xlfn.SWITCH(A45,201706,0.08,201707,0.081,201708,0.075)</f>
        <v>0.08</v>
      </c>
      <c r="S45" s="2">
        <f>Call_Data!$M45/Call_Data!$G45*100</f>
        <v>10.344827586206897</v>
      </c>
      <c r="T45" s="2">
        <f>Call_Data!$S45/Call_Data!$R45</f>
        <v>129.31034482758622</v>
      </c>
      <c r="U45" s="7">
        <f t="shared" si="0"/>
        <v>250</v>
      </c>
      <c r="V45" s="6">
        <f t="shared" si="1"/>
        <v>0.93103448275862066</v>
      </c>
      <c r="W45" s="6">
        <f>Call_Data!$K45/Call_Data!$J45</f>
        <v>0.70370370370370372</v>
      </c>
      <c r="X45" s="6">
        <f>Call_Data!$L45/Call_Data!$K45</f>
        <v>0.52631578947368418</v>
      </c>
      <c r="Y45" s="6" cm="1">
        <f t="array" ref="Y45">_xlfn.SWITCH(A45,201706,0.51,201707,0.509,201708,0.511)</f>
        <v>0.51</v>
      </c>
      <c r="Z45" s="6">
        <f>Call_Data!$L45/Call_Data!$G45</f>
        <v>0.34482758620689657</v>
      </c>
      <c r="AA45" s="6" cm="1">
        <f t="array" ref="AA45">_xlfn.SWITCH(A45,201706,0.2,201707,0.199,201708,0.198)</f>
        <v>0.2</v>
      </c>
      <c r="AB45" s="6">
        <f>Call_Data!$K45-Call_Data!$L45/Call_Data!$K45</f>
        <v>18.473684210526315</v>
      </c>
      <c r="AC45" s="6" cm="1">
        <f t="array" ref="AC45">_xlfn.SWITCH(A45,201706,0.17,201707,0.162,201708,0.159)</f>
        <v>0.17</v>
      </c>
      <c r="AD45" s="6">
        <f>Call_Data!$I45/Call_Data!$G45</f>
        <v>0.2413793103448276</v>
      </c>
    </row>
    <row r="46" spans="1:30" x14ac:dyDescent="0.2">
      <c r="A46">
        <v>201706</v>
      </c>
      <c r="B46" s="1">
        <v>42889</v>
      </c>
      <c r="C46">
        <v>12486</v>
      </c>
      <c r="D46" t="str">
        <f>VLOOKUP(Call_Data!$C46,Hierarchy!$A$1:$H$27,5,TRUE)</f>
        <v>Williamson, Wilma</v>
      </c>
      <c r="E46" t="str">
        <f>VLOOKUP(Call_Data!$C46,Hierarchy!$A$2:$H$27,7,TRUE)</f>
        <v>Oferten, Quinton</v>
      </c>
      <c r="F46" t="str">
        <f>VLOOKUP(C46,Hierarchy!$A$2:$H$27,8,TRUE)</f>
        <v>Williamburg</v>
      </c>
      <c r="G46">
        <v>31</v>
      </c>
      <c r="H46">
        <v>25962</v>
      </c>
      <c r="I46">
        <v>9</v>
      </c>
      <c r="J46">
        <v>27</v>
      </c>
      <c r="K46">
        <v>17</v>
      </c>
      <c r="L46">
        <v>9</v>
      </c>
      <c r="M46">
        <v>3</v>
      </c>
      <c r="N46">
        <f>SUMIF(Call_Data!$D$2:$D$1526,Call_Data!$D46,Call_Data!$G$2:$G$1526)</f>
        <v>1992</v>
      </c>
      <c r="O46">
        <f>SUMIFS(Call_Data!$G$2:$G$1526,Call_Data!$D$2:$D$1526,Call_Data!$D46,Call_Data!$A$2:$A$1526,Call_Data!$A46)</f>
        <v>649</v>
      </c>
      <c r="P46" s="3">
        <f>Call_Data!$H46/Call_Data!$G46</f>
        <v>837.48387096774195</v>
      </c>
      <c r="Q46" cm="1">
        <f t="array" ref="Q46">_xlfn.SWITCH(A46,201706,780,201707,783,201708,775)</f>
        <v>780</v>
      </c>
      <c r="R46" s="5" cm="1">
        <f t="array" ref="R46">_xlfn.SWITCH(A46,201706,0.08,201707,0.081,201708,0.075)</f>
        <v>0.08</v>
      </c>
      <c r="S46" s="2">
        <f>Call_Data!$M46/Call_Data!$G46*100</f>
        <v>9.67741935483871</v>
      </c>
      <c r="T46" s="2">
        <f>Call_Data!$S46/Call_Data!$R46</f>
        <v>120.96774193548387</v>
      </c>
      <c r="U46" s="7">
        <f t="shared" si="0"/>
        <v>250</v>
      </c>
      <c r="V46" s="6">
        <f t="shared" si="1"/>
        <v>0.87096774193548387</v>
      </c>
      <c r="W46" s="6">
        <f>Call_Data!$K46/Call_Data!$J46</f>
        <v>0.62962962962962965</v>
      </c>
      <c r="X46" s="6">
        <f>Call_Data!$L46/Call_Data!$K46</f>
        <v>0.52941176470588236</v>
      </c>
      <c r="Y46" s="6" cm="1">
        <f t="array" ref="Y46">_xlfn.SWITCH(A46,201706,0.51,201707,0.509,201708,0.511)</f>
        <v>0.51</v>
      </c>
      <c r="Z46" s="6">
        <f>Call_Data!$L46/Call_Data!$G46</f>
        <v>0.29032258064516131</v>
      </c>
      <c r="AA46" s="6" cm="1">
        <f t="array" ref="AA46">_xlfn.SWITCH(A46,201706,0.2,201707,0.199,201708,0.198)</f>
        <v>0.2</v>
      </c>
      <c r="AB46" s="6">
        <f>Call_Data!$K46-Call_Data!$L46/Call_Data!$K46</f>
        <v>16.470588235294116</v>
      </c>
      <c r="AC46" s="6" cm="1">
        <f t="array" ref="AC46">_xlfn.SWITCH(A46,201706,0.17,201707,0.162,201708,0.159)</f>
        <v>0.17</v>
      </c>
      <c r="AD46" s="6">
        <f>Call_Data!$I46/Call_Data!$G46</f>
        <v>0.29032258064516131</v>
      </c>
    </row>
    <row r="47" spans="1:30" x14ac:dyDescent="0.2">
      <c r="A47">
        <v>201706</v>
      </c>
      <c r="B47" s="1">
        <v>42889</v>
      </c>
      <c r="C47">
        <v>12487</v>
      </c>
      <c r="D47" t="str">
        <f>VLOOKUP(Call_Data!$C47,Hierarchy!$A$1:$H$27,5,TRUE)</f>
        <v>Younger, Yeti</v>
      </c>
      <c r="E47" t="str">
        <f>VLOOKUP(Call_Data!$C47,Hierarchy!$A$2:$H$27,7,TRUE)</f>
        <v>Oferten, Quinton</v>
      </c>
      <c r="F47" t="str">
        <f>VLOOKUP(C47,Hierarchy!$A$2:$H$27,8,TRUE)</f>
        <v>Williamburg</v>
      </c>
      <c r="G47">
        <v>28</v>
      </c>
      <c r="H47">
        <v>25406</v>
      </c>
      <c r="I47">
        <v>7</v>
      </c>
      <c r="J47">
        <v>25</v>
      </c>
      <c r="K47">
        <v>17</v>
      </c>
      <c r="L47">
        <v>8</v>
      </c>
      <c r="M47">
        <v>3</v>
      </c>
      <c r="N47">
        <f>SUMIF(Call_Data!$D$2:$D$1526,Call_Data!$D47,Call_Data!$G$2:$G$1526)</f>
        <v>1939</v>
      </c>
      <c r="O47">
        <f>SUMIFS(Call_Data!$G$2:$G$1526,Call_Data!$D$2:$D$1526,Call_Data!$D47,Call_Data!$A$2:$A$1526,Call_Data!$A47)</f>
        <v>611</v>
      </c>
      <c r="P47" s="3">
        <f>Call_Data!$H47/Call_Data!$G47</f>
        <v>907.35714285714289</v>
      </c>
      <c r="Q47" cm="1">
        <f t="array" ref="Q47">_xlfn.SWITCH(A47,201706,780,201707,783,201708,775)</f>
        <v>780</v>
      </c>
      <c r="R47" s="5" cm="1">
        <f t="array" ref="R47">_xlfn.SWITCH(A47,201706,0.08,201707,0.081,201708,0.075)</f>
        <v>0.08</v>
      </c>
      <c r="S47" s="2">
        <f>Call_Data!$M47/Call_Data!$G47*100</f>
        <v>10.714285714285714</v>
      </c>
      <c r="T47" s="2">
        <f>Call_Data!$S47/Call_Data!$R47</f>
        <v>133.92857142857142</v>
      </c>
      <c r="U47" s="7">
        <f t="shared" si="0"/>
        <v>250</v>
      </c>
      <c r="V47" s="6">
        <f t="shared" si="1"/>
        <v>0.8928571428571429</v>
      </c>
      <c r="W47" s="6">
        <f>Call_Data!$K47/Call_Data!$J47</f>
        <v>0.68</v>
      </c>
      <c r="X47" s="6">
        <f>Call_Data!$L47/Call_Data!$K47</f>
        <v>0.47058823529411764</v>
      </c>
      <c r="Y47" s="6" cm="1">
        <f t="array" ref="Y47">_xlfn.SWITCH(A47,201706,0.51,201707,0.509,201708,0.511)</f>
        <v>0.51</v>
      </c>
      <c r="Z47" s="6">
        <f>Call_Data!$L47/Call_Data!$G47</f>
        <v>0.2857142857142857</v>
      </c>
      <c r="AA47" s="6" cm="1">
        <f t="array" ref="AA47">_xlfn.SWITCH(A47,201706,0.2,201707,0.199,201708,0.198)</f>
        <v>0.2</v>
      </c>
      <c r="AB47" s="6">
        <f>Call_Data!$K47-Call_Data!$L47/Call_Data!$K47</f>
        <v>16.529411764705884</v>
      </c>
      <c r="AC47" s="6" cm="1">
        <f t="array" ref="AC47">_xlfn.SWITCH(A47,201706,0.17,201707,0.162,201708,0.159)</f>
        <v>0.17</v>
      </c>
      <c r="AD47" s="6">
        <f>Call_Data!$I47/Call_Data!$G47</f>
        <v>0.25</v>
      </c>
    </row>
    <row r="48" spans="1:30" x14ac:dyDescent="0.2">
      <c r="A48">
        <v>201706</v>
      </c>
      <c r="B48" s="1">
        <v>42889</v>
      </c>
      <c r="C48">
        <v>12488</v>
      </c>
      <c r="D48" t="str">
        <f>VLOOKUP(Call_Data!$C48,Hierarchy!$A$1:$H$27,5,TRUE)</f>
        <v>Zwilowski, Zane</v>
      </c>
      <c r="E48" t="str">
        <f>VLOOKUP(Call_Data!$C48,Hierarchy!$A$2:$H$27,7,TRUE)</f>
        <v>Oferten, Quinton</v>
      </c>
      <c r="F48" t="str">
        <f>VLOOKUP(C48,Hierarchy!$A$2:$H$27,8,TRUE)</f>
        <v>Williamburg</v>
      </c>
      <c r="G48">
        <v>33</v>
      </c>
      <c r="H48">
        <v>24662</v>
      </c>
      <c r="I48">
        <v>7</v>
      </c>
      <c r="J48">
        <v>30</v>
      </c>
      <c r="K48">
        <v>20</v>
      </c>
      <c r="L48">
        <v>12</v>
      </c>
      <c r="M48">
        <v>4</v>
      </c>
      <c r="N48">
        <f>SUMIF(Call_Data!$D$2:$D$1526,Call_Data!$D48,Call_Data!$G$2:$G$1526)</f>
        <v>2000</v>
      </c>
      <c r="O48">
        <f>SUMIFS(Call_Data!$G$2:$G$1526,Call_Data!$D$2:$D$1526,Call_Data!$D48,Call_Data!$A$2:$A$1526,Call_Data!$A48)</f>
        <v>653</v>
      </c>
      <c r="P48" s="3">
        <f>Call_Data!$H48/Call_Data!$G48</f>
        <v>747.33333333333337</v>
      </c>
      <c r="Q48" cm="1">
        <f t="array" ref="Q48">_xlfn.SWITCH(A48,201706,780,201707,783,201708,775)</f>
        <v>780</v>
      </c>
      <c r="R48" s="5" cm="1">
        <f t="array" ref="R48">_xlfn.SWITCH(A48,201706,0.08,201707,0.081,201708,0.075)</f>
        <v>0.08</v>
      </c>
      <c r="S48" s="2">
        <f>Call_Data!$M48/Call_Data!$G48*100</f>
        <v>12.121212121212121</v>
      </c>
      <c r="T48" s="2">
        <f>Call_Data!$S48/Call_Data!$R48</f>
        <v>151.5151515151515</v>
      </c>
      <c r="U48" s="7">
        <f t="shared" si="0"/>
        <v>250</v>
      </c>
      <c r="V48" s="6">
        <f t="shared" si="1"/>
        <v>0.90909090909090906</v>
      </c>
      <c r="W48" s="6">
        <f>Call_Data!$K48/Call_Data!$J48</f>
        <v>0.66666666666666663</v>
      </c>
      <c r="X48" s="6">
        <f>Call_Data!$L48/Call_Data!$K48</f>
        <v>0.6</v>
      </c>
      <c r="Y48" s="6" cm="1">
        <f t="array" ref="Y48">_xlfn.SWITCH(A48,201706,0.51,201707,0.509,201708,0.511)</f>
        <v>0.51</v>
      </c>
      <c r="Z48" s="6">
        <f>Call_Data!$L48/Call_Data!$G48</f>
        <v>0.36363636363636365</v>
      </c>
      <c r="AA48" s="6" cm="1">
        <f t="array" ref="AA48">_xlfn.SWITCH(A48,201706,0.2,201707,0.199,201708,0.198)</f>
        <v>0.2</v>
      </c>
      <c r="AB48" s="6">
        <f>Call_Data!$K48-Call_Data!$L48/Call_Data!$K48</f>
        <v>19.399999999999999</v>
      </c>
      <c r="AC48" s="6" cm="1">
        <f t="array" ref="AC48">_xlfn.SWITCH(A48,201706,0.17,201707,0.162,201708,0.159)</f>
        <v>0.17</v>
      </c>
      <c r="AD48" s="6">
        <f>Call_Data!$I48/Call_Data!$G48</f>
        <v>0.21212121212121213</v>
      </c>
    </row>
    <row r="49" spans="1:30" x14ac:dyDescent="0.2">
      <c r="A49">
        <v>201706</v>
      </c>
      <c r="B49" s="1">
        <v>42889</v>
      </c>
      <c r="C49">
        <v>12489</v>
      </c>
      <c r="D49" t="str">
        <f>VLOOKUP(Call_Data!$C49,Hierarchy!$A$1:$H$27,5,TRUE)</f>
        <v>Abacus, Aaron</v>
      </c>
      <c r="E49" t="str">
        <f>VLOOKUP(Call_Data!$C49,Hierarchy!$A$2:$H$27,7,TRUE)</f>
        <v>Oferten, Quinton</v>
      </c>
      <c r="F49" t="str">
        <f>VLOOKUP(C49,Hierarchy!$A$2:$H$27,8,TRUE)</f>
        <v>Williamburg</v>
      </c>
      <c r="G49">
        <v>32</v>
      </c>
      <c r="H49">
        <v>24978</v>
      </c>
      <c r="I49">
        <v>8</v>
      </c>
      <c r="J49">
        <v>29</v>
      </c>
      <c r="K49">
        <v>23</v>
      </c>
      <c r="L49">
        <v>13</v>
      </c>
      <c r="M49">
        <v>3</v>
      </c>
      <c r="N49">
        <f>SUMIF(Call_Data!$D$2:$D$1526,Call_Data!$D49,Call_Data!$G$2:$G$1526)</f>
        <v>1858</v>
      </c>
      <c r="O49">
        <f>SUMIFS(Call_Data!$G$2:$G$1526,Call_Data!$D$2:$D$1526,Call_Data!$D49,Call_Data!$A$2:$A$1526,Call_Data!$A49)</f>
        <v>490</v>
      </c>
      <c r="P49" s="3">
        <f>Call_Data!$H49/Call_Data!$G49</f>
        <v>780.5625</v>
      </c>
      <c r="Q49" cm="1">
        <f t="array" ref="Q49">_xlfn.SWITCH(A49,201706,780,201707,783,201708,775)</f>
        <v>780</v>
      </c>
      <c r="R49" s="5" cm="1">
        <f t="array" ref="R49">_xlfn.SWITCH(A49,201706,0.08,201707,0.081,201708,0.075)</f>
        <v>0.08</v>
      </c>
      <c r="S49" s="2">
        <f>Call_Data!$M49/Call_Data!$G49*100</f>
        <v>9.375</v>
      </c>
      <c r="T49" s="2">
        <f>Call_Data!$S49/Call_Data!$R49</f>
        <v>117.1875</v>
      </c>
      <c r="U49" s="7">
        <f t="shared" si="0"/>
        <v>150</v>
      </c>
      <c r="V49" s="6">
        <f t="shared" si="1"/>
        <v>0.90625</v>
      </c>
      <c r="W49" s="6">
        <f>Call_Data!$K49/Call_Data!$J49</f>
        <v>0.7931034482758621</v>
      </c>
      <c r="X49" s="6">
        <f>Call_Data!$L49/Call_Data!$K49</f>
        <v>0.56521739130434778</v>
      </c>
      <c r="Y49" s="6" cm="1">
        <f t="array" ref="Y49">_xlfn.SWITCH(A49,201706,0.51,201707,0.509,201708,0.511)</f>
        <v>0.51</v>
      </c>
      <c r="Z49" s="6">
        <f>Call_Data!$L49/Call_Data!$G49</f>
        <v>0.40625</v>
      </c>
      <c r="AA49" s="6" cm="1">
        <f t="array" ref="AA49">_xlfn.SWITCH(A49,201706,0.2,201707,0.199,201708,0.198)</f>
        <v>0.2</v>
      </c>
      <c r="AB49" s="6">
        <f>Call_Data!$K49-Call_Data!$L49/Call_Data!$K49</f>
        <v>22.434782608695652</v>
      </c>
      <c r="AC49" s="6" cm="1">
        <f t="array" ref="AC49">_xlfn.SWITCH(A49,201706,0.17,201707,0.162,201708,0.159)</f>
        <v>0.17</v>
      </c>
      <c r="AD49" s="6">
        <f>Call_Data!$I49/Call_Data!$G49</f>
        <v>0.25</v>
      </c>
    </row>
    <row r="50" spans="1:30" x14ac:dyDescent="0.2">
      <c r="A50">
        <v>201706</v>
      </c>
      <c r="B50" s="1">
        <v>42890</v>
      </c>
      <c r="C50">
        <v>12465</v>
      </c>
      <c r="D50" t="str">
        <f>VLOOKUP(Call_Data!$C50,Hierarchy!$A$1:$H$27,5,TRUE)</f>
        <v>Anderson, Albert</v>
      </c>
      <c r="E50" t="str">
        <f>VLOOKUP(Call_Data!$C50,Hierarchy!$A$2:$H$27,7,TRUE)</f>
        <v>Winnerson, Aceona</v>
      </c>
      <c r="F50" t="str">
        <f>VLOOKUP(C50,Hierarchy!$A$2:$H$27,8,TRUE)</f>
        <v>Williamburg</v>
      </c>
      <c r="G50">
        <v>38</v>
      </c>
      <c r="H50">
        <v>25249</v>
      </c>
      <c r="I50">
        <v>5</v>
      </c>
      <c r="J50">
        <v>35</v>
      </c>
      <c r="K50">
        <v>27</v>
      </c>
      <c r="L50">
        <v>23</v>
      </c>
      <c r="M50">
        <v>2</v>
      </c>
      <c r="N50">
        <f>SUMIF(Call_Data!$D$2:$D$1526,Call_Data!$D50,Call_Data!$G$2:$G$1526)</f>
        <v>2149</v>
      </c>
      <c r="O50">
        <f>SUMIFS(Call_Data!$G$2:$G$1526,Call_Data!$D$2:$D$1526,Call_Data!$D50,Call_Data!$A$2:$A$1526,Call_Data!$A50)</f>
        <v>797</v>
      </c>
      <c r="P50" s="3">
        <f>Call_Data!$H50/Call_Data!$G50</f>
        <v>664.4473684210526</v>
      </c>
      <c r="Q50" cm="1">
        <f t="array" ref="Q50">_xlfn.SWITCH(A50,201706,780,201707,783,201708,775)</f>
        <v>780</v>
      </c>
      <c r="R50" s="5" cm="1">
        <f t="array" ref="R50">_xlfn.SWITCH(A50,201706,0.08,201707,0.081,201708,0.075)</f>
        <v>0.08</v>
      </c>
      <c r="S50" s="2">
        <f>Call_Data!$M50/Call_Data!$G50*100</f>
        <v>5.2631578947368416</v>
      </c>
      <c r="T50" s="2">
        <f>Call_Data!$S50/Call_Data!$R50</f>
        <v>65.78947368421052</v>
      </c>
      <c r="U50" s="7">
        <f t="shared" si="0"/>
        <v>0</v>
      </c>
      <c r="V50" s="6">
        <f t="shared" si="1"/>
        <v>0.92105263157894735</v>
      </c>
      <c r="W50" s="6">
        <f>Call_Data!$K50/Call_Data!$J50</f>
        <v>0.77142857142857146</v>
      </c>
      <c r="X50" s="6">
        <f>Call_Data!$L50/Call_Data!$K50</f>
        <v>0.85185185185185186</v>
      </c>
      <c r="Y50" s="6" cm="1">
        <f t="array" ref="Y50">_xlfn.SWITCH(A50,201706,0.51,201707,0.509,201708,0.511)</f>
        <v>0.51</v>
      </c>
      <c r="Z50" s="6">
        <f>Call_Data!$L50/Call_Data!$G50</f>
        <v>0.60526315789473684</v>
      </c>
      <c r="AA50" s="6" cm="1">
        <f t="array" ref="AA50">_xlfn.SWITCH(A50,201706,0.2,201707,0.199,201708,0.198)</f>
        <v>0.2</v>
      </c>
      <c r="AB50" s="6">
        <f>Call_Data!$K50-Call_Data!$L50/Call_Data!$K50</f>
        <v>26.148148148148149</v>
      </c>
      <c r="AC50" s="6" cm="1">
        <f t="array" ref="AC50">_xlfn.SWITCH(A50,201706,0.17,201707,0.162,201708,0.159)</f>
        <v>0.17</v>
      </c>
      <c r="AD50" s="6">
        <f>Call_Data!$I50/Call_Data!$G50</f>
        <v>0.13157894736842105</v>
      </c>
    </row>
    <row r="51" spans="1:30" x14ac:dyDescent="0.2">
      <c r="A51">
        <v>201706</v>
      </c>
      <c r="B51" s="1">
        <v>42890</v>
      </c>
      <c r="C51">
        <v>12466</v>
      </c>
      <c r="D51" t="str">
        <f>VLOOKUP(Call_Data!$C51,Hierarchy!$A$1:$H$27,5,TRUE)</f>
        <v>Binning, Bart</v>
      </c>
      <c r="E51" t="str">
        <f>VLOOKUP(Call_Data!$C51,Hierarchy!$A$2:$H$27,7,TRUE)</f>
        <v>Winnerson, Aceona</v>
      </c>
      <c r="F51" t="str">
        <f>VLOOKUP(C51,Hierarchy!$A$2:$H$27,8,TRUE)</f>
        <v>Williamburg</v>
      </c>
      <c r="G51">
        <v>39</v>
      </c>
      <c r="H51">
        <v>24035</v>
      </c>
      <c r="I51">
        <v>5</v>
      </c>
      <c r="J51">
        <v>37</v>
      </c>
      <c r="K51">
        <v>28</v>
      </c>
      <c r="L51">
        <v>20</v>
      </c>
      <c r="M51">
        <v>2</v>
      </c>
      <c r="N51">
        <f>SUMIF(Call_Data!$D$2:$D$1526,Call_Data!$D51,Call_Data!$G$2:$G$1526)</f>
        <v>2347</v>
      </c>
      <c r="O51">
        <f>SUMIFS(Call_Data!$G$2:$G$1526,Call_Data!$D$2:$D$1526,Call_Data!$D51,Call_Data!$A$2:$A$1526,Call_Data!$A51)</f>
        <v>783</v>
      </c>
      <c r="P51" s="3">
        <f>Call_Data!$H51/Call_Data!$G51</f>
        <v>616.28205128205127</v>
      </c>
      <c r="Q51" cm="1">
        <f t="array" ref="Q51">_xlfn.SWITCH(A51,201706,780,201707,783,201708,775)</f>
        <v>780</v>
      </c>
      <c r="R51" s="5" cm="1">
        <f t="array" ref="R51">_xlfn.SWITCH(A51,201706,0.08,201707,0.081,201708,0.075)</f>
        <v>0.08</v>
      </c>
      <c r="S51" s="2">
        <f>Call_Data!$M51/Call_Data!$G51*100</f>
        <v>5.1282051282051277</v>
      </c>
      <c r="T51" s="2">
        <f>Call_Data!$S51/Call_Data!$R51</f>
        <v>64.102564102564102</v>
      </c>
      <c r="U51" s="7">
        <f t="shared" si="0"/>
        <v>0</v>
      </c>
      <c r="V51" s="6">
        <f t="shared" si="1"/>
        <v>0.94871794871794868</v>
      </c>
      <c r="W51" s="6">
        <f>Call_Data!$K51/Call_Data!$J51</f>
        <v>0.7567567567567568</v>
      </c>
      <c r="X51" s="6">
        <f>Call_Data!$L51/Call_Data!$K51</f>
        <v>0.7142857142857143</v>
      </c>
      <c r="Y51" s="6" cm="1">
        <f t="array" ref="Y51">_xlfn.SWITCH(A51,201706,0.51,201707,0.509,201708,0.511)</f>
        <v>0.51</v>
      </c>
      <c r="Z51" s="6">
        <f>Call_Data!$L51/Call_Data!$G51</f>
        <v>0.51282051282051277</v>
      </c>
      <c r="AA51" s="6" cm="1">
        <f t="array" ref="AA51">_xlfn.SWITCH(A51,201706,0.2,201707,0.199,201708,0.198)</f>
        <v>0.2</v>
      </c>
      <c r="AB51" s="6">
        <f>Call_Data!$K51-Call_Data!$L51/Call_Data!$K51</f>
        <v>27.285714285714285</v>
      </c>
      <c r="AC51" s="6" cm="1">
        <f t="array" ref="AC51">_xlfn.SWITCH(A51,201706,0.17,201707,0.162,201708,0.159)</f>
        <v>0.17</v>
      </c>
      <c r="AD51" s="6">
        <f>Call_Data!$I51/Call_Data!$G51</f>
        <v>0.12820512820512819</v>
      </c>
    </row>
    <row r="52" spans="1:30" x14ac:dyDescent="0.2">
      <c r="A52">
        <v>201706</v>
      </c>
      <c r="B52" s="1">
        <v>42890</v>
      </c>
      <c r="C52">
        <v>12467</v>
      </c>
      <c r="D52" t="str">
        <f>VLOOKUP(Call_Data!$C52,Hierarchy!$A$1:$H$27,5,TRUE)</f>
        <v>Centerville, Cece</v>
      </c>
      <c r="E52" t="str">
        <f>VLOOKUP(Call_Data!$C52,Hierarchy!$A$2:$H$27,7,TRUE)</f>
        <v>Winnerson, Aceona</v>
      </c>
      <c r="F52" t="str">
        <f>VLOOKUP(C52,Hierarchy!$A$2:$H$27,8,TRUE)</f>
        <v>Williamburg</v>
      </c>
      <c r="G52">
        <v>32</v>
      </c>
      <c r="H52">
        <v>25637</v>
      </c>
      <c r="I52">
        <v>4</v>
      </c>
      <c r="J52">
        <v>31</v>
      </c>
      <c r="K52">
        <v>26</v>
      </c>
      <c r="L52">
        <v>21</v>
      </c>
      <c r="M52">
        <v>2</v>
      </c>
      <c r="N52">
        <f>SUMIF(Call_Data!$D$2:$D$1526,Call_Data!$D52,Call_Data!$G$2:$G$1526)</f>
        <v>2319</v>
      </c>
      <c r="O52">
        <f>SUMIFS(Call_Data!$G$2:$G$1526,Call_Data!$D$2:$D$1526,Call_Data!$D52,Call_Data!$A$2:$A$1526,Call_Data!$A52)</f>
        <v>784</v>
      </c>
      <c r="P52" s="3">
        <f>Call_Data!$H52/Call_Data!$G52</f>
        <v>801.15625</v>
      </c>
      <c r="Q52" cm="1">
        <f t="array" ref="Q52">_xlfn.SWITCH(A52,201706,780,201707,783,201708,775)</f>
        <v>780</v>
      </c>
      <c r="R52" s="5" cm="1">
        <f t="array" ref="R52">_xlfn.SWITCH(A52,201706,0.08,201707,0.081,201708,0.075)</f>
        <v>0.08</v>
      </c>
      <c r="S52" s="2">
        <f>Call_Data!$M52/Call_Data!$G52*100</f>
        <v>6.25</v>
      </c>
      <c r="T52" s="2">
        <f>Call_Data!$S52/Call_Data!$R52</f>
        <v>78.125</v>
      </c>
      <c r="U52" s="7">
        <f t="shared" si="0"/>
        <v>0</v>
      </c>
      <c r="V52" s="6">
        <f t="shared" si="1"/>
        <v>0.96875</v>
      </c>
      <c r="W52" s="6">
        <f>Call_Data!$K52/Call_Data!$J52</f>
        <v>0.83870967741935487</v>
      </c>
      <c r="X52" s="6">
        <f>Call_Data!$L52/Call_Data!$K52</f>
        <v>0.80769230769230771</v>
      </c>
      <c r="Y52" s="6" cm="1">
        <f t="array" ref="Y52">_xlfn.SWITCH(A52,201706,0.51,201707,0.509,201708,0.511)</f>
        <v>0.51</v>
      </c>
      <c r="Z52" s="6">
        <f>Call_Data!$L52/Call_Data!$G52</f>
        <v>0.65625</v>
      </c>
      <c r="AA52" s="6" cm="1">
        <f t="array" ref="AA52">_xlfn.SWITCH(A52,201706,0.2,201707,0.199,201708,0.198)</f>
        <v>0.2</v>
      </c>
      <c r="AB52" s="6">
        <f>Call_Data!$K52-Call_Data!$L52/Call_Data!$K52</f>
        <v>25.192307692307693</v>
      </c>
      <c r="AC52" s="6" cm="1">
        <f t="array" ref="AC52">_xlfn.SWITCH(A52,201706,0.17,201707,0.162,201708,0.159)</f>
        <v>0.17</v>
      </c>
      <c r="AD52" s="6">
        <f>Call_Data!$I52/Call_Data!$G52</f>
        <v>0.125</v>
      </c>
    </row>
    <row r="53" spans="1:30" x14ac:dyDescent="0.2">
      <c r="A53">
        <v>201706</v>
      </c>
      <c r="B53" s="1">
        <v>42890</v>
      </c>
      <c r="C53">
        <v>12468</v>
      </c>
      <c r="D53" t="str">
        <f>VLOOKUP(Call_Data!$C53,Hierarchy!$A$1:$H$27,5,TRUE)</f>
        <v>Davenport, Davina</v>
      </c>
      <c r="E53" t="str">
        <f>VLOOKUP(Call_Data!$C53,Hierarchy!$A$2:$H$27,7,TRUE)</f>
        <v>Winnerson, Aceona</v>
      </c>
      <c r="F53" t="str">
        <f>VLOOKUP(C53,Hierarchy!$A$2:$H$27,8,TRUE)</f>
        <v>Williamburg</v>
      </c>
      <c r="G53">
        <v>39</v>
      </c>
      <c r="H53">
        <v>24214</v>
      </c>
      <c r="I53">
        <v>6</v>
      </c>
      <c r="J53">
        <v>35</v>
      </c>
      <c r="K53">
        <v>25</v>
      </c>
      <c r="L53">
        <v>20</v>
      </c>
      <c r="M53">
        <v>2</v>
      </c>
      <c r="N53">
        <f>SUMIF(Call_Data!$D$2:$D$1526,Call_Data!$D53,Call_Data!$G$2:$G$1526)</f>
        <v>2282</v>
      </c>
      <c r="O53">
        <f>SUMIFS(Call_Data!$G$2:$G$1526,Call_Data!$D$2:$D$1526,Call_Data!$D53,Call_Data!$A$2:$A$1526,Call_Data!$A53)</f>
        <v>730</v>
      </c>
      <c r="P53" s="3">
        <f>Call_Data!$H53/Call_Data!$G53</f>
        <v>620.87179487179492</v>
      </c>
      <c r="Q53" cm="1">
        <f t="array" ref="Q53">_xlfn.SWITCH(A53,201706,780,201707,783,201708,775)</f>
        <v>780</v>
      </c>
      <c r="R53" s="5" cm="1">
        <f t="array" ref="R53">_xlfn.SWITCH(A53,201706,0.08,201707,0.081,201708,0.075)</f>
        <v>0.08</v>
      </c>
      <c r="S53" s="2">
        <f>Call_Data!$M53/Call_Data!$G53*100</f>
        <v>5.1282051282051277</v>
      </c>
      <c r="T53" s="2">
        <f>Call_Data!$S53/Call_Data!$R53</f>
        <v>64.102564102564102</v>
      </c>
      <c r="U53" s="7">
        <f t="shared" si="0"/>
        <v>0</v>
      </c>
      <c r="V53" s="6">
        <f t="shared" si="1"/>
        <v>0.89743589743589747</v>
      </c>
      <c r="W53" s="6">
        <f>Call_Data!$K53/Call_Data!$J53</f>
        <v>0.7142857142857143</v>
      </c>
      <c r="X53" s="6">
        <f>Call_Data!$L53/Call_Data!$K53</f>
        <v>0.8</v>
      </c>
      <c r="Y53" s="6" cm="1">
        <f t="array" ref="Y53">_xlfn.SWITCH(A53,201706,0.51,201707,0.509,201708,0.511)</f>
        <v>0.51</v>
      </c>
      <c r="Z53" s="6">
        <f>Call_Data!$L53/Call_Data!$G53</f>
        <v>0.51282051282051277</v>
      </c>
      <c r="AA53" s="6" cm="1">
        <f t="array" ref="AA53">_xlfn.SWITCH(A53,201706,0.2,201707,0.199,201708,0.198)</f>
        <v>0.2</v>
      </c>
      <c r="AB53" s="6">
        <f>Call_Data!$K53-Call_Data!$L53/Call_Data!$K53</f>
        <v>24.2</v>
      </c>
      <c r="AC53" s="6" cm="1">
        <f t="array" ref="AC53">_xlfn.SWITCH(A53,201706,0.17,201707,0.162,201708,0.159)</f>
        <v>0.17</v>
      </c>
      <c r="AD53" s="6">
        <f>Call_Data!$I53/Call_Data!$G53</f>
        <v>0.15384615384615385</v>
      </c>
    </row>
    <row r="54" spans="1:30" x14ac:dyDescent="0.2">
      <c r="A54">
        <v>201706</v>
      </c>
      <c r="B54" s="1">
        <v>42890</v>
      </c>
      <c r="C54">
        <v>12469</v>
      </c>
      <c r="D54" t="str">
        <f>VLOOKUP(Call_Data!$C54,Hierarchy!$A$1:$H$27,5,TRUE)</f>
        <v>Edgerton, Ethan</v>
      </c>
      <c r="E54" t="str">
        <f>VLOOKUP(Call_Data!$C54,Hierarchy!$A$2:$H$27,7,TRUE)</f>
        <v>Winnerson, Aceona</v>
      </c>
      <c r="F54" t="str">
        <f>VLOOKUP(C54,Hierarchy!$A$2:$H$27,8,TRUE)</f>
        <v>Williamburg</v>
      </c>
      <c r="G54">
        <v>36</v>
      </c>
      <c r="H54">
        <v>24205</v>
      </c>
      <c r="I54">
        <v>7</v>
      </c>
      <c r="J54">
        <v>34</v>
      </c>
      <c r="K54">
        <v>27</v>
      </c>
      <c r="L54">
        <v>23</v>
      </c>
      <c r="M54">
        <v>2</v>
      </c>
      <c r="N54">
        <f>SUMIF(Call_Data!$D$2:$D$1526,Call_Data!$D54,Call_Data!$G$2:$G$1526)</f>
        <v>2288</v>
      </c>
      <c r="O54">
        <f>SUMIFS(Call_Data!$G$2:$G$1526,Call_Data!$D$2:$D$1526,Call_Data!$D54,Call_Data!$A$2:$A$1526,Call_Data!$A54)</f>
        <v>777</v>
      </c>
      <c r="P54" s="3">
        <f>Call_Data!$H54/Call_Data!$G54</f>
        <v>672.36111111111109</v>
      </c>
      <c r="Q54" cm="1">
        <f t="array" ref="Q54">_xlfn.SWITCH(A54,201706,780,201707,783,201708,775)</f>
        <v>780</v>
      </c>
      <c r="R54" s="5" cm="1">
        <f t="array" ref="R54">_xlfn.SWITCH(A54,201706,0.08,201707,0.081,201708,0.075)</f>
        <v>0.08</v>
      </c>
      <c r="S54" s="2">
        <f>Call_Data!$M54/Call_Data!$G54*100</f>
        <v>5.5555555555555554</v>
      </c>
      <c r="T54" s="2">
        <f>Call_Data!$S54/Call_Data!$R54</f>
        <v>69.444444444444443</v>
      </c>
      <c r="U54" s="7">
        <f t="shared" si="0"/>
        <v>0</v>
      </c>
      <c r="V54" s="6">
        <f t="shared" si="1"/>
        <v>0.94444444444444442</v>
      </c>
      <c r="W54" s="6">
        <f>Call_Data!$K54/Call_Data!$J54</f>
        <v>0.79411764705882348</v>
      </c>
      <c r="X54" s="6">
        <f>Call_Data!$L54/Call_Data!$K54</f>
        <v>0.85185185185185186</v>
      </c>
      <c r="Y54" s="6" cm="1">
        <f t="array" ref="Y54">_xlfn.SWITCH(A54,201706,0.51,201707,0.509,201708,0.511)</f>
        <v>0.51</v>
      </c>
      <c r="Z54" s="6">
        <f>Call_Data!$L54/Call_Data!$G54</f>
        <v>0.63888888888888884</v>
      </c>
      <c r="AA54" s="6" cm="1">
        <f t="array" ref="AA54">_xlfn.SWITCH(A54,201706,0.2,201707,0.199,201708,0.198)</f>
        <v>0.2</v>
      </c>
      <c r="AB54" s="6">
        <f>Call_Data!$K54-Call_Data!$L54/Call_Data!$K54</f>
        <v>26.148148148148149</v>
      </c>
      <c r="AC54" s="6" cm="1">
        <f t="array" ref="AC54">_xlfn.SWITCH(A54,201706,0.17,201707,0.162,201708,0.159)</f>
        <v>0.17</v>
      </c>
      <c r="AD54" s="6">
        <f>Call_Data!$I54/Call_Data!$G54</f>
        <v>0.19444444444444445</v>
      </c>
    </row>
    <row r="55" spans="1:30" x14ac:dyDescent="0.2">
      <c r="A55">
        <v>201706</v>
      </c>
      <c r="B55" s="1">
        <v>42890</v>
      </c>
      <c r="C55">
        <v>12470</v>
      </c>
      <c r="D55" t="str">
        <f>VLOOKUP(Call_Data!$C55,Hierarchy!$A$1:$H$27,5,TRUE)</f>
        <v>Filipsano, Fiona</v>
      </c>
      <c r="E55" t="str">
        <f>VLOOKUP(Call_Data!$C55,Hierarchy!$A$2:$H$27,7,TRUE)</f>
        <v>Winnerson, Aceona</v>
      </c>
      <c r="F55" t="str">
        <f>VLOOKUP(C55,Hierarchy!$A$2:$H$27,8,TRUE)</f>
        <v>Williamburg</v>
      </c>
      <c r="G55">
        <v>34</v>
      </c>
      <c r="H55">
        <v>24076</v>
      </c>
      <c r="I55">
        <v>6</v>
      </c>
      <c r="J55">
        <v>33</v>
      </c>
      <c r="K55">
        <v>29</v>
      </c>
      <c r="L55">
        <v>24</v>
      </c>
      <c r="M55">
        <v>2</v>
      </c>
      <c r="N55">
        <f>SUMIF(Call_Data!$D$2:$D$1526,Call_Data!$D55,Call_Data!$G$2:$G$1526)</f>
        <v>2312</v>
      </c>
      <c r="O55">
        <f>SUMIFS(Call_Data!$G$2:$G$1526,Call_Data!$D$2:$D$1526,Call_Data!$D55,Call_Data!$A$2:$A$1526,Call_Data!$A55)</f>
        <v>736</v>
      </c>
      <c r="P55" s="3">
        <f>Call_Data!$H55/Call_Data!$G55</f>
        <v>708.11764705882354</v>
      </c>
      <c r="Q55" cm="1">
        <f t="array" ref="Q55">_xlfn.SWITCH(A55,201706,780,201707,783,201708,775)</f>
        <v>780</v>
      </c>
      <c r="R55" s="5" cm="1">
        <f t="array" ref="R55">_xlfn.SWITCH(A55,201706,0.08,201707,0.081,201708,0.075)</f>
        <v>0.08</v>
      </c>
      <c r="S55" s="2">
        <f>Call_Data!$M55/Call_Data!$G55*100</f>
        <v>5.8823529411764701</v>
      </c>
      <c r="T55" s="2">
        <f>Call_Data!$S55/Call_Data!$R55</f>
        <v>73.52941176470587</v>
      </c>
      <c r="U55" s="7">
        <f t="shared" si="0"/>
        <v>0</v>
      </c>
      <c r="V55" s="6">
        <f t="shared" si="1"/>
        <v>0.97058823529411764</v>
      </c>
      <c r="W55" s="6">
        <f>Call_Data!$K55/Call_Data!$J55</f>
        <v>0.87878787878787878</v>
      </c>
      <c r="X55" s="6">
        <f>Call_Data!$L55/Call_Data!$K55</f>
        <v>0.82758620689655171</v>
      </c>
      <c r="Y55" s="6" cm="1">
        <f t="array" ref="Y55">_xlfn.SWITCH(A55,201706,0.51,201707,0.509,201708,0.511)</f>
        <v>0.51</v>
      </c>
      <c r="Z55" s="6">
        <f>Call_Data!$L55/Call_Data!$G55</f>
        <v>0.70588235294117652</v>
      </c>
      <c r="AA55" s="6" cm="1">
        <f t="array" ref="AA55">_xlfn.SWITCH(A55,201706,0.2,201707,0.199,201708,0.198)</f>
        <v>0.2</v>
      </c>
      <c r="AB55" s="6">
        <f>Call_Data!$K55-Call_Data!$L55/Call_Data!$K55</f>
        <v>28.172413793103448</v>
      </c>
      <c r="AC55" s="6" cm="1">
        <f t="array" ref="AC55">_xlfn.SWITCH(A55,201706,0.17,201707,0.162,201708,0.159)</f>
        <v>0.17</v>
      </c>
      <c r="AD55" s="6">
        <f>Call_Data!$I55/Call_Data!$G55</f>
        <v>0.17647058823529413</v>
      </c>
    </row>
    <row r="56" spans="1:30" x14ac:dyDescent="0.2">
      <c r="A56">
        <v>201706</v>
      </c>
      <c r="B56" s="1">
        <v>42890</v>
      </c>
      <c r="C56">
        <v>12471</v>
      </c>
      <c r="D56" t="str">
        <f>VLOOKUP(Call_Data!$C56,Hierarchy!$A$1:$H$27,5,TRUE)</f>
        <v>Gee, Garry</v>
      </c>
      <c r="E56" t="str">
        <f>VLOOKUP(Call_Data!$C56,Hierarchy!$A$2:$H$27,7,TRUE)</f>
        <v>Winnerson, Aceona</v>
      </c>
      <c r="F56" t="str">
        <f>VLOOKUP(C56,Hierarchy!$A$2:$H$27,8,TRUE)</f>
        <v>Williamburg</v>
      </c>
      <c r="G56">
        <v>39</v>
      </c>
      <c r="H56">
        <v>25515</v>
      </c>
      <c r="I56">
        <v>5</v>
      </c>
      <c r="J56">
        <v>39</v>
      </c>
      <c r="K56">
        <v>34</v>
      </c>
      <c r="L56">
        <v>29</v>
      </c>
      <c r="M56">
        <v>3</v>
      </c>
      <c r="N56">
        <f>SUMIF(Call_Data!$D$2:$D$1526,Call_Data!$D56,Call_Data!$G$2:$G$1526)</f>
        <v>2402</v>
      </c>
      <c r="O56">
        <f>SUMIFS(Call_Data!$G$2:$G$1526,Call_Data!$D$2:$D$1526,Call_Data!$D56,Call_Data!$A$2:$A$1526,Call_Data!$A56)</f>
        <v>798</v>
      </c>
      <c r="P56" s="3">
        <f>Call_Data!$H56/Call_Data!$G56</f>
        <v>654.23076923076928</v>
      </c>
      <c r="Q56" cm="1">
        <f t="array" ref="Q56">_xlfn.SWITCH(A56,201706,780,201707,783,201708,775)</f>
        <v>780</v>
      </c>
      <c r="R56" s="5" cm="1">
        <f t="array" ref="R56">_xlfn.SWITCH(A56,201706,0.08,201707,0.081,201708,0.075)</f>
        <v>0.08</v>
      </c>
      <c r="S56" s="2">
        <f>Call_Data!$M56/Call_Data!$G56*100</f>
        <v>7.6923076923076925</v>
      </c>
      <c r="T56" s="2">
        <f>Call_Data!$S56/Call_Data!$R56</f>
        <v>96.15384615384616</v>
      </c>
      <c r="U56" s="7">
        <f t="shared" si="0"/>
        <v>50</v>
      </c>
      <c r="V56" s="6">
        <f t="shared" si="1"/>
        <v>1</v>
      </c>
      <c r="W56" s="6">
        <f>Call_Data!$K56/Call_Data!$J56</f>
        <v>0.87179487179487181</v>
      </c>
      <c r="X56" s="6">
        <f>Call_Data!$L56/Call_Data!$K56</f>
        <v>0.8529411764705882</v>
      </c>
      <c r="Y56" s="6" cm="1">
        <f t="array" ref="Y56">_xlfn.SWITCH(A56,201706,0.51,201707,0.509,201708,0.511)</f>
        <v>0.51</v>
      </c>
      <c r="Z56" s="6">
        <f>Call_Data!$L56/Call_Data!$G56</f>
        <v>0.74358974358974361</v>
      </c>
      <c r="AA56" s="6" cm="1">
        <f t="array" ref="AA56">_xlfn.SWITCH(A56,201706,0.2,201707,0.199,201708,0.198)</f>
        <v>0.2</v>
      </c>
      <c r="AB56" s="6">
        <f>Call_Data!$K56-Call_Data!$L56/Call_Data!$K56</f>
        <v>33.147058823529413</v>
      </c>
      <c r="AC56" s="6" cm="1">
        <f t="array" ref="AC56">_xlfn.SWITCH(A56,201706,0.17,201707,0.162,201708,0.159)</f>
        <v>0.17</v>
      </c>
      <c r="AD56" s="6">
        <f>Call_Data!$I56/Call_Data!$G56</f>
        <v>0.12820512820512819</v>
      </c>
    </row>
    <row r="57" spans="1:30" x14ac:dyDescent="0.2">
      <c r="A57">
        <v>201706</v>
      </c>
      <c r="B57" s="1">
        <v>42890</v>
      </c>
      <c r="C57">
        <v>12472</v>
      </c>
      <c r="D57" t="str">
        <f>VLOOKUP(Call_Data!$C57,Hierarchy!$A$1:$H$27,5,TRUE)</f>
        <v>Harrison, Harold</v>
      </c>
      <c r="E57" t="str">
        <f>VLOOKUP(Call_Data!$C57,Hierarchy!$A$2:$H$27,7,TRUE)</f>
        <v>Winnerson, Aceona</v>
      </c>
      <c r="F57" t="str">
        <f>VLOOKUP(C57,Hierarchy!$A$2:$H$27,8,TRUE)</f>
        <v>Williamburg</v>
      </c>
      <c r="G57">
        <v>37</v>
      </c>
      <c r="H57">
        <v>25783</v>
      </c>
      <c r="I57">
        <v>5</v>
      </c>
      <c r="J57">
        <v>33</v>
      </c>
      <c r="K57">
        <v>28</v>
      </c>
      <c r="L57">
        <v>25</v>
      </c>
      <c r="M57">
        <v>2</v>
      </c>
      <c r="N57">
        <f>SUMIF(Call_Data!$D$2:$D$1526,Call_Data!$D57,Call_Data!$G$2:$G$1526)</f>
        <v>2134</v>
      </c>
      <c r="O57">
        <f>SUMIFS(Call_Data!$G$2:$G$1526,Call_Data!$D$2:$D$1526,Call_Data!$D57,Call_Data!$A$2:$A$1526,Call_Data!$A57)</f>
        <v>707</v>
      </c>
      <c r="P57" s="3">
        <f>Call_Data!$H57/Call_Data!$G57</f>
        <v>696.83783783783781</v>
      </c>
      <c r="Q57" cm="1">
        <f t="array" ref="Q57">_xlfn.SWITCH(A57,201706,780,201707,783,201708,775)</f>
        <v>780</v>
      </c>
      <c r="R57" s="5" cm="1">
        <f t="array" ref="R57">_xlfn.SWITCH(A57,201706,0.08,201707,0.081,201708,0.075)</f>
        <v>0.08</v>
      </c>
      <c r="S57" s="2">
        <f>Call_Data!$M57/Call_Data!$G57*100</f>
        <v>5.4054054054054053</v>
      </c>
      <c r="T57" s="2">
        <f>Call_Data!$S57/Call_Data!$R57</f>
        <v>67.567567567567565</v>
      </c>
      <c r="U57" s="7">
        <f t="shared" si="0"/>
        <v>0</v>
      </c>
      <c r="V57" s="6">
        <f t="shared" si="1"/>
        <v>0.89189189189189189</v>
      </c>
      <c r="W57" s="6">
        <f>Call_Data!$K57/Call_Data!$J57</f>
        <v>0.84848484848484851</v>
      </c>
      <c r="X57" s="6">
        <f>Call_Data!$L57/Call_Data!$K57</f>
        <v>0.8928571428571429</v>
      </c>
      <c r="Y57" s="6" cm="1">
        <f t="array" ref="Y57">_xlfn.SWITCH(A57,201706,0.51,201707,0.509,201708,0.511)</f>
        <v>0.51</v>
      </c>
      <c r="Z57" s="6">
        <f>Call_Data!$L57/Call_Data!$G57</f>
        <v>0.67567567567567566</v>
      </c>
      <c r="AA57" s="6" cm="1">
        <f t="array" ref="AA57">_xlfn.SWITCH(A57,201706,0.2,201707,0.199,201708,0.198)</f>
        <v>0.2</v>
      </c>
      <c r="AB57" s="6">
        <f>Call_Data!$K57-Call_Data!$L57/Call_Data!$K57</f>
        <v>27.107142857142858</v>
      </c>
      <c r="AC57" s="6" cm="1">
        <f t="array" ref="AC57">_xlfn.SWITCH(A57,201706,0.17,201707,0.162,201708,0.159)</f>
        <v>0.17</v>
      </c>
      <c r="AD57" s="6">
        <f>Call_Data!$I57/Call_Data!$G57</f>
        <v>0.13513513513513514</v>
      </c>
    </row>
    <row r="58" spans="1:30" x14ac:dyDescent="0.2">
      <c r="A58">
        <v>201706</v>
      </c>
      <c r="B58" s="1">
        <v>42891</v>
      </c>
      <c r="C58">
        <v>12465</v>
      </c>
      <c r="D58" t="str">
        <f>VLOOKUP(Call_Data!$C58,Hierarchy!$A$1:$H$27,5,TRUE)</f>
        <v>Anderson, Albert</v>
      </c>
      <c r="E58" t="str">
        <f>VLOOKUP(Call_Data!$C58,Hierarchy!$A$2:$H$27,7,TRUE)</f>
        <v>Winnerson, Aceona</v>
      </c>
      <c r="F58" t="str">
        <f>VLOOKUP(C58,Hierarchy!$A$2:$H$27,8,TRUE)</f>
        <v>Williamburg</v>
      </c>
      <c r="G58">
        <v>32</v>
      </c>
      <c r="H58">
        <v>24019</v>
      </c>
      <c r="I58">
        <v>3</v>
      </c>
      <c r="J58">
        <v>29</v>
      </c>
      <c r="K58">
        <v>23</v>
      </c>
      <c r="L58">
        <v>17</v>
      </c>
      <c r="M58">
        <v>2</v>
      </c>
      <c r="N58">
        <f>SUMIF(Call_Data!$D$2:$D$1526,Call_Data!$D58,Call_Data!$G$2:$G$1526)</f>
        <v>2149</v>
      </c>
      <c r="O58">
        <f>SUMIFS(Call_Data!$G$2:$G$1526,Call_Data!$D$2:$D$1526,Call_Data!$D58,Call_Data!$A$2:$A$1526,Call_Data!$A58)</f>
        <v>797</v>
      </c>
      <c r="P58" s="3">
        <f>Call_Data!$H58/Call_Data!$G58</f>
        <v>750.59375</v>
      </c>
      <c r="Q58" cm="1">
        <f t="array" ref="Q58">_xlfn.SWITCH(A58,201706,780,201707,783,201708,775)</f>
        <v>780</v>
      </c>
      <c r="R58" s="5" cm="1">
        <f t="array" ref="R58">_xlfn.SWITCH(A58,201706,0.08,201707,0.081,201708,0.075)</f>
        <v>0.08</v>
      </c>
      <c r="S58" s="2">
        <f>Call_Data!$M58/Call_Data!$G58*100</f>
        <v>6.25</v>
      </c>
      <c r="T58" s="2">
        <f>Call_Data!$S58/Call_Data!$R58</f>
        <v>78.125</v>
      </c>
      <c r="U58" s="7">
        <f t="shared" si="0"/>
        <v>0</v>
      </c>
      <c r="V58" s="6">
        <f t="shared" si="1"/>
        <v>0.90625</v>
      </c>
      <c r="W58" s="6">
        <f>Call_Data!$K58/Call_Data!$J58</f>
        <v>0.7931034482758621</v>
      </c>
      <c r="X58" s="6">
        <f>Call_Data!$L58/Call_Data!$K58</f>
        <v>0.73913043478260865</v>
      </c>
      <c r="Y58" s="6" cm="1">
        <f t="array" ref="Y58">_xlfn.SWITCH(A58,201706,0.51,201707,0.509,201708,0.511)</f>
        <v>0.51</v>
      </c>
      <c r="Z58" s="6">
        <f>Call_Data!$L58/Call_Data!$G58</f>
        <v>0.53125</v>
      </c>
      <c r="AA58" s="6" cm="1">
        <f t="array" ref="AA58">_xlfn.SWITCH(A58,201706,0.2,201707,0.199,201708,0.198)</f>
        <v>0.2</v>
      </c>
      <c r="AB58" s="6">
        <f>Call_Data!$K58-Call_Data!$L58/Call_Data!$K58</f>
        <v>22.260869565217391</v>
      </c>
      <c r="AC58" s="6" cm="1">
        <f t="array" ref="AC58">_xlfn.SWITCH(A58,201706,0.17,201707,0.162,201708,0.159)</f>
        <v>0.17</v>
      </c>
      <c r="AD58" s="6">
        <f>Call_Data!$I58/Call_Data!$G58</f>
        <v>9.375E-2</v>
      </c>
    </row>
    <row r="59" spans="1:30" x14ac:dyDescent="0.2">
      <c r="A59">
        <v>201706</v>
      </c>
      <c r="B59" s="1">
        <v>42891</v>
      </c>
      <c r="C59">
        <v>12466</v>
      </c>
      <c r="D59" t="str">
        <f>VLOOKUP(Call_Data!$C59,Hierarchy!$A$1:$H$27,5,TRUE)</f>
        <v>Binning, Bart</v>
      </c>
      <c r="E59" t="str">
        <f>VLOOKUP(Call_Data!$C59,Hierarchy!$A$2:$H$27,7,TRUE)</f>
        <v>Winnerson, Aceona</v>
      </c>
      <c r="F59" t="str">
        <f>VLOOKUP(C59,Hierarchy!$A$2:$H$27,8,TRUE)</f>
        <v>Williamburg</v>
      </c>
      <c r="G59">
        <v>40</v>
      </c>
      <c r="H59">
        <v>24176</v>
      </c>
      <c r="I59">
        <v>4</v>
      </c>
      <c r="J59">
        <v>40</v>
      </c>
      <c r="K59">
        <v>32</v>
      </c>
      <c r="L59">
        <v>25</v>
      </c>
      <c r="M59">
        <v>2</v>
      </c>
      <c r="N59">
        <f>SUMIF(Call_Data!$D$2:$D$1526,Call_Data!$D59,Call_Data!$G$2:$G$1526)</f>
        <v>2347</v>
      </c>
      <c r="O59">
        <f>SUMIFS(Call_Data!$G$2:$G$1526,Call_Data!$D$2:$D$1526,Call_Data!$D59,Call_Data!$A$2:$A$1526,Call_Data!$A59)</f>
        <v>783</v>
      </c>
      <c r="P59" s="3">
        <f>Call_Data!$H59/Call_Data!$G59</f>
        <v>604.4</v>
      </c>
      <c r="Q59" cm="1">
        <f t="array" ref="Q59">_xlfn.SWITCH(A59,201706,780,201707,783,201708,775)</f>
        <v>780</v>
      </c>
      <c r="R59" s="5" cm="1">
        <f t="array" ref="R59">_xlfn.SWITCH(A59,201706,0.08,201707,0.081,201708,0.075)</f>
        <v>0.08</v>
      </c>
      <c r="S59" s="2">
        <f>Call_Data!$M59/Call_Data!$G59*100</f>
        <v>5</v>
      </c>
      <c r="T59" s="2">
        <f>Call_Data!$S59/Call_Data!$R59</f>
        <v>62.5</v>
      </c>
      <c r="U59" s="7">
        <f t="shared" si="0"/>
        <v>0</v>
      </c>
      <c r="V59" s="6">
        <f t="shared" si="1"/>
        <v>1</v>
      </c>
      <c r="W59" s="6">
        <f>Call_Data!$K59/Call_Data!$J59</f>
        <v>0.8</v>
      </c>
      <c r="X59" s="6">
        <f>Call_Data!$L59/Call_Data!$K59</f>
        <v>0.78125</v>
      </c>
      <c r="Y59" s="6" cm="1">
        <f t="array" ref="Y59">_xlfn.SWITCH(A59,201706,0.51,201707,0.509,201708,0.511)</f>
        <v>0.51</v>
      </c>
      <c r="Z59" s="6">
        <f>Call_Data!$L59/Call_Data!$G59</f>
        <v>0.625</v>
      </c>
      <c r="AA59" s="6" cm="1">
        <f t="array" ref="AA59">_xlfn.SWITCH(A59,201706,0.2,201707,0.199,201708,0.198)</f>
        <v>0.2</v>
      </c>
      <c r="AB59" s="6">
        <f>Call_Data!$K59-Call_Data!$L59/Call_Data!$K59</f>
        <v>31.21875</v>
      </c>
      <c r="AC59" s="6" cm="1">
        <f t="array" ref="AC59">_xlfn.SWITCH(A59,201706,0.17,201707,0.162,201708,0.159)</f>
        <v>0.17</v>
      </c>
      <c r="AD59" s="6">
        <f>Call_Data!$I59/Call_Data!$G59</f>
        <v>0.1</v>
      </c>
    </row>
    <row r="60" spans="1:30" x14ac:dyDescent="0.2">
      <c r="A60">
        <v>201706</v>
      </c>
      <c r="B60" s="1">
        <v>42891</v>
      </c>
      <c r="C60">
        <v>12467</v>
      </c>
      <c r="D60" t="str">
        <f>VLOOKUP(Call_Data!$C60,Hierarchy!$A$1:$H$27,5,TRUE)</f>
        <v>Centerville, Cece</v>
      </c>
      <c r="E60" t="str">
        <f>VLOOKUP(Call_Data!$C60,Hierarchy!$A$2:$H$27,7,TRUE)</f>
        <v>Winnerson, Aceona</v>
      </c>
      <c r="F60" t="str">
        <f>VLOOKUP(C60,Hierarchy!$A$2:$H$27,8,TRUE)</f>
        <v>Williamburg</v>
      </c>
      <c r="G60">
        <v>39</v>
      </c>
      <c r="H60">
        <v>25574</v>
      </c>
      <c r="I60">
        <v>4</v>
      </c>
      <c r="J60">
        <v>38</v>
      </c>
      <c r="K60">
        <v>33</v>
      </c>
      <c r="L60">
        <v>26</v>
      </c>
      <c r="M60">
        <v>3</v>
      </c>
      <c r="N60">
        <f>SUMIF(Call_Data!$D$2:$D$1526,Call_Data!$D60,Call_Data!$G$2:$G$1526)</f>
        <v>2319</v>
      </c>
      <c r="O60">
        <f>SUMIFS(Call_Data!$G$2:$G$1526,Call_Data!$D$2:$D$1526,Call_Data!$D60,Call_Data!$A$2:$A$1526,Call_Data!$A60)</f>
        <v>784</v>
      </c>
      <c r="P60" s="3">
        <f>Call_Data!$H60/Call_Data!$G60</f>
        <v>655.74358974358972</v>
      </c>
      <c r="Q60" cm="1">
        <f t="array" ref="Q60">_xlfn.SWITCH(A60,201706,780,201707,783,201708,775)</f>
        <v>780</v>
      </c>
      <c r="R60" s="5" cm="1">
        <f t="array" ref="R60">_xlfn.SWITCH(A60,201706,0.08,201707,0.081,201708,0.075)</f>
        <v>0.08</v>
      </c>
      <c r="S60" s="2">
        <f>Call_Data!$M60/Call_Data!$G60*100</f>
        <v>7.6923076923076925</v>
      </c>
      <c r="T60" s="2">
        <f>Call_Data!$S60/Call_Data!$R60</f>
        <v>96.15384615384616</v>
      </c>
      <c r="U60" s="7">
        <f t="shared" si="0"/>
        <v>50</v>
      </c>
      <c r="V60" s="6">
        <f t="shared" si="1"/>
        <v>0.97435897435897434</v>
      </c>
      <c r="W60" s="6">
        <f>Call_Data!$K60/Call_Data!$J60</f>
        <v>0.86842105263157898</v>
      </c>
      <c r="X60" s="6">
        <f>Call_Data!$L60/Call_Data!$K60</f>
        <v>0.78787878787878785</v>
      </c>
      <c r="Y60" s="6" cm="1">
        <f t="array" ref="Y60">_xlfn.SWITCH(A60,201706,0.51,201707,0.509,201708,0.511)</f>
        <v>0.51</v>
      </c>
      <c r="Z60" s="6">
        <f>Call_Data!$L60/Call_Data!$G60</f>
        <v>0.66666666666666663</v>
      </c>
      <c r="AA60" s="6" cm="1">
        <f t="array" ref="AA60">_xlfn.SWITCH(A60,201706,0.2,201707,0.199,201708,0.198)</f>
        <v>0.2</v>
      </c>
      <c r="AB60" s="6">
        <f>Call_Data!$K60-Call_Data!$L60/Call_Data!$K60</f>
        <v>32.212121212121211</v>
      </c>
      <c r="AC60" s="6" cm="1">
        <f t="array" ref="AC60">_xlfn.SWITCH(A60,201706,0.17,201707,0.162,201708,0.159)</f>
        <v>0.17</v>
      </c>
      <c r="AD60" s="6">
        <f>Call_Data!$I60/Call_Data!$G60</f>
        <v>0.10256410256410256</v>
      </c>
    </row>
    <row r="61" spans="1:30" x14ac:dyDescent="0.2">
      <c r="A61">
        <v>201706</v>
      </c>
      <c r="B61" s="1">
        <v>42891</v>
      </c>
      <c r="C61">
        <v>12468</v>
      </c>
      <c r="D61" t="str">
        <f>VLOOKUP(Call_Data!$C61,Hierarchy!$A$1:$H$27,5,TRUE)</f>
        <v>Davenport, Davina</v>
      </c>
      <c r="E61" t="str">
        <f>VLOOKUP(Call_Data!$C61,Hierarchy!$A$2:$H$27,7,TRUE)</f>
        <v>Winnerson, Aceona</v>
      </c>
      <c r="F61" t="str">
        <f>VLOOKUP(C61,Hierarchy!$A$2:$H$27,8,TRUE)</f>
        <v>Williamburg</v>
      </c>
      <c r="G61">
        <v>34</v>
      </c>
      <c r="H61">
        <v>25605</v>
      </c>
      <c r="I61">
        <v>4</v>
      </c>
      <c r="J61">
        <v>32</v>
      </c>
      <c r="K61">
        <v>25</v>
      </c>
      <c r="L61">
        <v>21</v>
      </c>
      <c r="M61">
        <v>2</v>
      </c>
      <c r="N61">
        <f>SUMIF(Call_Data!$D$2:$D$1526,Call_Data!$D61,Call_Data!$G$2:$G$1526)</f>
        <v>2282</v>
      </c>
      <c r="O61">
        <f>SUMIFS(Call_Data!$G$2:$G$1526,Call_Data!$D$2:$D$1526,Call_Data!$D61,Call_Data!$A$2:$A$1526,Call_Data!$A61)</f>
        <v>730</v>
      </c>
      <c r="P61" s="3">
        <f>Call_Data!$H61/Call_Data!$G61</f>
        <v>753.08823529411768</v>
      </c>
      <c r="Q61" cm="1">
        <f t="array" ref="Q61">_xlfn.SWITCH(A61,201706,780,201707,783,201708,775)</f>
        <v>780</v>
      </c>
      <c r="R61" s="5" cm="1">
        <f t="array" ref="R61">_xlfn.SWITCH(A61,201706,0.08,201707,0.081,201708,0.075)</f>
        <v>0.08</v>
      </c>
      <c r="S61" s="2">
        <f>Call_Data!$M61/Call_Data!$G61*100</f>
        <v>5.8823529411764701</v>
      </c>
      <c r="T61" s="2">
        <f>Call_Data!$S61/Call_Data!$R61</f>
        <v>73.52941176470587</v>
      </c>
      <c r="U61" s="7">
        <f t="shared" si="0"/>
        <v>0</v>
      </c>
      <c r="V61" s="6">
        <f t="shared" si="1"/>
        <v>0.94117647058823528</v>
      </c>
      <c r="W61" s="6">
        <f>Call_Data!$K61/Call_Data!$J61</f>
        <v>0.78125</v>
      </c>
      <c r="X61" s="6">
        <f>Call_Data!$L61/Call_Data!$K61</f>
        <v>0.84</v>
      </c>
      <c r="Y61" s="6" cm="1">
        <f t="array" ref="Y61">_xlfn.SWITCH(A61,201706,0.51,201707,0.509,201708,0.511)</f>
        <v>0.51</v>
      </c>
      <c r="Z61" s="6">
        <f>Call_Data!$L61/Call_Data!$G61</f>
        <v>0.61764705882352944</v>
      </c>
      <c r="AA61" s="6" cm="1">
        <f t="array" ref="AA61">_xlfn.SWITCH(A61,201706,0.2,201707,0.199,201708,0.198)</f>
        <v>0.2</v>
      </c>
      <c r="AB61" s="6">
        <f>Call_Data!$K61-Call_Data!$L61/Call_Data!$K61</f>
        <v>24.16</v>
      </c>
      <c r="AC61" s="6" cm="1">
        <f t="array" ref="AC61">_xlfn.SWITCH(A61,201706,0.17,201707,0.162,201708,0.159)</f>
        <v>0.17</v>
      </c>
      <c r="AD61" s="6">
        <f>Call_Data!$I61/Call_Data!$G61</f>
        <v>0.11764705882352941</v>
      </c>
    </row>
    <row r="62" spans="1:30" x14ac:dyDescent="0.2">
      <c r="A62">
        <v>201706</v>
      </c>
      <c r="B62" s="1">
        <v>42891</v>
      </c>
      <c r="C62">
        <v>12469</v>
      </c>
      <c r="D62" t="str">
        <f>VLOOKUP(Call_Data!$C62,Hierarchy!$A$1:$H$27,5,TRUE)</f>
        <v>Edgerton, Ethan</v>
      </c>
      <c r="E62" t="str">
        <f>VLOOKUP(Call_Data!$C62,Hierarchy!$A$2:$H$27,7,TRUE)</f>
        <v>Winnerson, Aceona</v>
      </c>
      <c r="F62" t="str">
        <f>VLOOKUP(C62,Hierarchy!$A$2:$H$27,8,TRUE)</f>
        <v>Williamburg</v>
      </c>
      <c r="G62">
        <v>32</v>
      </c>
      <c r="H62">
        <v>25030</v>
      </c>
      <c r="I62">
        <v>4</v>
      </c>
      <c r="J62">
        <v>30</v>
      </c>
      <c r="K62">
        <v>21</v>
      </c>
      <c r="L62">
        <v>17</v>
      </c>
      <c r="M62">
        <v>2</v>
      </c>
      <c r="N62">
        <f>SUMIF(Call_Data!$D$2:$D$1526,Call_Data!$D62,Call_Data!$G$2:$G$1526)</f>
        <v>2288</v>
      </c>
      <c r="O62">
        <f>SUMIFS(Call_Data!$G$2:$G$1526,Call_Data!$D$2:$D$1526,Call_Data!$D62,Call_Data!$A$2:$A$1526,Call_Data!$A62)</f>
        <v>777</v>
      </c>
      <c r="P62" s="3">
        <f>Call_Data!$H62/Call_Data!$G62</f>
        <v>782.1875</v>
      </c>
      <c r="Q62" cm="1">
        <f t="array" ref="Q62">_xlfn.SWITCH(A62,201706,780,201707,783,201708,775)</f>
        <v>780</v>
      </c>
      <c r="R62" s="5" cm="1">
        <f t="array" ref="R62">_xlfn.SWITCH(A62,201706,0.08,201707,0.081,201708,0.075)</f>
        <v>0.08</v>
      </c>
      <c r="S62" s="2">
        <f>Call_Data!$M62/Call_Data!$G62*100</f>
        <v>6.25</v>
      </c>
      <c r="T62" s="2">
        <f>Call_Data!$S62/Call_Data!$R62</f>
        <v>78.125</v>
      </c>
      <c r="U62" s="7">
        <f t="shared" si="0"/>
        <v>0</v>
      </c>
      <c r="V62" s="6">
        <f t="shared" si="1"/>
        <v>0.9375</v>
      </c>
      <c r="W62" s="6">
        <f>Call_Data!$K62/Call_Data!$J62</f>
        <v>0.7</v>
      </c>
      <c r="X62" s="6">
        <f>Call_Data!$L62/Call_Data!$K62</f>
        <v>0.80952380952380953</v>
      </c>
      <c r="Y62" s="6" cm="1">
        <f t="array" ref="Y62">_xlfn.SWITCH(A62,201706,0.51,201707,0.509,201708,0.511)</f>
        <v>0.51</v>
      </c>
      <c r="Z62" s="6">
        <f>Call_Data!$L62/Call_Data!$G62</f>
        <v>0.53125</v>
      </c>
      <c r="AA62" s="6" cm="1">
        <f t="array" ref="AA62">_xlfn.SWITCH(A62,201706,0.2,201707,0.199,201708,0.198)</f>
        <v>0.2</v>
      </c>
      <c r="AB62" s="6">
        <f>Call_Data!$K62-Call_Data!$L62/Call_Data!$K62</f>
        <v>20.19047619047619</v>
      </c>
      <c r="AC62" s="6" cm="1">
        <f t="array" ref="AC62">_xlfn.SWITCH(A62,201706,0.17,201707,0.162,201708,0.159)</f>
        <v>0.17</v>
      </c>
      <c r="AD62" s="6">
        <f>Call_Data!$I62/Call_Data!$G62</f>
        <v>0.125</v>
      </c>
    </row>
    <row r="63" spans="1:30" x14ac:dyDescent="0.2">
      <c r="A63">
        <v>201706</v>
      </c>
      <c r="B63" s="1">
        <v>42891</v>
      </c>
      <c r="C63">
        <v>12470</v>
      </c>
      <c r="D63" t="str">
        <f>VLOOKUP(Call_Data!$C63,Hierarchy!$A$1:$H$27,5,TRUE)</f>
        <v>Filipsano, Fiona</v>
      </c>
      <c r="E63" t="str">
        <f>VLOOKUP(Call_Data!$C63,Hierarchy!$A$2:$H$27,7,TRUE)</f>
        <v>Winnerson, Aceona</v>
      </c>
      <c r="F63" t="str">
        <f>VLOOKUP(C63,Hierarchy!$A$2:$H$27,8,TRUE)</f>
        <v>Williamburg</v>
      </c>
      <c r="G63">
        <v>36</v>
      </c>
      <c r="H63">
        <v>25582</v>
      </c>
      <c r="I63">
        <v>5</v>
      </c>
      <c r="J63">
        <v>35</v>
      </c>
      <c r="K63">
        <v>28</v>
      </c>
      <c r="L63">
        <v>23</v>
      </c>
      <c r="M63">
        <v>2</v>
      </c>
      <c r="N63">
        <f>SUMIF(Call_Data!$D$2:$D$1526,Call_Data!$D63,Call_Data!$G$2:$G$1526)</f>
        <v>2312</v>
      </c>
      <c r="O63">
        <f>SUMIFS(Call_Data!$G$2:$G$1526,Call_Data!$D$2:$D$1526,Call_Data!$D63,Call_Data!$A$2:$A$1526,Call_Data!$A63)</f>
        <v>736</v>
      </c>
      <c r="P63" s="3">
        <f>Call_Data!$H63/Call_Data!$G63</f>
        <v>710.61111111111109</v>
      </c>
      <c r="Q63" cm="1">
        <f t="array" ref="Q63">_xlfn.SWITCH(A63,201706,780,201707,783,201708,775)</f>
        <v>780</v>
      </c>
      <c r="R63" s="5" cm="1">
        <f t="array" ref="R63">_xlfn.SWITCH(A63,201706,0.08,201707,0.081,201708,0.075)</f>
        <v>0.08</v>
      </c>
      <c r="S63" s="2">
        <f>Call_Data!$M63/Call_Data!$G63*100</f>
        <v>5.5555555555555554</v>
      </c>
      <c r="T63" s="2">
        <f>Call_Data!$S63/Call_Data!$R63</f>
        <v>69.444444444444443</v>
      </c>
      <c r="U63" s="7">
        <f t="shared" si="0"/>
        <v>0</v>
      </c>
      <c r="V63" s="6">
        <f t="shared" si="1"/>
        <v>0.97222222222222221</v>
      </c>
      <c r="W63" s="6">
        <f>Call_Data!$K63/Call_Data!$J63</f>
        <v>0.8</v>
      </c>
      <c r="X63" s="6">
        <f>Call_Data!$L63/Call_Data!$K63</f>
        <v>0.8214285714285714</v>
      </c>
      <c r="Y63" s="6" cm="1">
        <f t="array" ref="Y63">_xlfn.SWITCH(A63,201706,0.51,201707,0.509,201708,0.511)</f>
        <v>0.51</v>
      </c>
      <c r="Z63" s="6">
        <f>Call_Data!$L63/Call_Data!$G63</f>
        <v>0.63888888888888884</v>
      </c>
      <c r="AA63" s="6" cm="1">
        <f t="array" ref="AA63">_xlfn.SWITCH(A63,201706,0.2,201707,0.199,201708,0.198)</f>
        <v>0.2</v>
      </c>
      <c r="AB63" s="6">
        <f>Call_Data!$K63-Call_Data!$L63/Call_Data!$K63</f>
        <v>27.178571428571427</v>
      </c>
      <c r="AC63" s="6" cm="1">
        <f t="array" ref="AC63">_xlfn.SWITCH(A63,201706,0.17,201707,0.162,201708,0.159)</f>
        <v>0.17</v>
      </c>
      <c r="AD63" s="6">
        <f>Call_Data!$I63/Call_Data!$G63</f>
        <v>0.1388888888888889</v>
      </c>
    </row>
    <row r="64" spans="1:30" x14ac:dyDescent="0.2">
      <c r="A64">
        <v>201706</v>
      </c>
      <c r="B64" s="1">
        <v>42891</v>
      </c>
      <c r="C64">
        <v>12471</v>
      </c>
      <c r="D64" t="str">
        <f>VLOOKUP(Call_Data!$C64,Hierarchy!$A$1:$H$27,5,TRUE)</f>
        <v>Gee, Garry</v>
      </c>
      <c r="E64" t="str">
        <f>VLOOKUP(Call_Data!$C64,Hierarchy!$A$2:$H$27,7,TRUE)</f>
        <v>Winnerson, Aceona</v>
      </c>
      <c r="F64" t="str">
        <f>VLOOKUP(C64,Hierarchy!$A$2:$H$27,8,TRUE)</f>
        <v>Williamburg</v>
      </c>
      <c r="G64">
        <v>32</v>
      </c>
      <c r="H64">
        <v>24610</v>
      </c>
      <c r="I64">
        <v>4</v>
      </c>
      <c r="J64">
        <v>30</v>
      </c>
      <c r="K64">
        <v>23</v>
      </c>
      <c r="L64">
        <v>17</v>
      </c>
      <c r="M64">
        <v>2</v>
      </c>
      <c r="N64">
        <f>SUMIF(Call_Data!$D$2:$D$1526,Call_Data!$D64,Call_Data!$G$2:$G$1526)</f>
        <v>2402</v>
      </c>
      <c r="O64">
        <f>SUMIFS(Call_Data!$G$2:$G$1526,Call_Data!$D$2:$D$1526,Call_Data!$D64,Call_Data!$A$2:$A$1526,Call_Data!$A64)</f>
        <v>798</v>
      </c>
      <c r="P64" s="3">
        <f>Call_Data!$H64/Call_Data!$G64</f>
        <v>769.0625</v>
      </c>
      <c r="Q64" cm="1">
        <f t="array" ref="Q64">_xlfn.SWITCH(A64,201706,780,201707,783,201708,775)</f>
        <v>780</v>
      </c>
      <c r="R64" s="5" cm="1">
        <f t="array" ref="R64">_xlfn.SWITCH(A64,201706,0.08,201707,0.081,201708,0.075)</f>
        <v>0.08</v>
      </c>
      <c r="S64" s="2">
        <f>Call_Data!$M64/Call_Data!$G64*100</f>
        <v>6.25</v>
      </c>
      <c r="T64" s="2">
        <f>Call_Data!$S64/Call_Data!$R64</f>
        <v>78.125</v>
      </c>
      <c r="U64" s="7">
        <f t="shared" si="0"/>
        <v>0</v>
      </c>
      <c r="V64" s="6">
        <f t="shared" si="1"/>
        <v>0.9375</v>
      </c>
      <c r="W64" s="6">
        <f>Call_Data!$K64/Call_Data!$J64</f>
        <v>0.76666666666666672</v>
      </c>
      <c r="X64" s="6">
        <f>Call_Data!$L64/Call_Data!$K64</f>
        <v>0.73913043478260865</v>
      </c>
      <c r="Y64" s="6" cm="1">
        <f t="array" ref="Y64">_xlfn.SWITCH(A64,201706,0.51,201707,0.509,201708,0.511)</f>
        <v>0.51</v>
      </c>
      <c r="Z64" s="6">
        <f>Call_Data!$L64/Call_Data!$G64</f>
        <v>0.53125</v>
      </c>
      <c r="AA64" s="6" cm="1">
        <f t="array" ref="AA64">_xlfn.SWITCH(A64,201706,0.2,201707,0.199,201708,0.198)</f>
        <v>0.2</v>
      </c>
      <c r="AB64" s="6">
        <f>Call_Data!$K64-Call_Data!$L64/Call_Data!$K64</f>
        <v>22.260869565217391</v>
      </c>
      <c r="AC64" s="6" cm="1">
        <f t="array" ref="AC64">_xlfn.SWITCH(A64,201706,0.17,201707,0.162,201708,0.159)</f>
        <v>0.17</v>
      </c>
      <c r="AD64" s="6">
        <f>Call_Data!$I64/Call_Data!$G64</f>
        <v>0.125</v>
      </c>
    </row>
    <row r="65" spans="1:30" x14ac:dyDescent="0.2">
      <c r="A65">
        <v>201706</v>
      </c>
      <c r="B65" s="1">
        <v>42891</v>
      </c>
      <c r="C65">
        <v>12472</v>
      </c>
      <c r="D65" t="str">
        <f>VLOOKUP(Call_Data!$C65,Hierarchy!$A$1:$H$27,5,TRUE)</f>
        <v>Harrison, Harold</v>
      </c>
      <c r="E65" t="str">
        <f>VLOOKUP(Call_Data!$C65,Hierarchy!$A$2:$H$27,7,TRUE)</f>
        <v>Winnerson, Aceona</v>
      </c>
      <c r="F65" t="str">
        <f>VLOOKUP(C65,Hierarchy!$A$2:$H$27,8,TRUE)</f>
        <v>Williamburg</v>
      </c>
      <c r="G65">
        <v>33</v>
      </c>
      <c r="H65">
        <v>24992</v>
      </c>
      <c r="I65">
        <v>5</v>
      </c>
      <c r="J65">
        <v>33</v>
      </c>
      <c r="K65">
        <v>26</v>
      </c>
      <c r="L65">
        <v>21</v>
      </c>
      <c r="M65">
        <v>2</v>
      </c>
      <c r="N65">
        <f>SUMIF(Call_Data!$D$2:$D$1526,Call_Data!$D65,Call_Data!$G$2:$G$1526)</f>
        <v>2134</v>
      </c>
      <c r="O65">
        <f>SUMIFS(Call_Data!$G$2:$G$1526,Call_Data!$D$2:$D$1526,Call_Data!$D65,Call_Data!$A$2:$A$1526,Call_Data!$A65)</f>
        <v>707</v>
      </c>
      <c r="P65" s="3">
        <f>Call_Data!$H65/Call_Data!$G65</f>
        <v>757.33333333333337</v>
      </c>
      <c r="Q65" cm="1">
        <f t="array" ref="Q65">_xlfn.SWITCH(A65,201706,780,201707,783,201708,775)</f>
        <v>780</v>
      </c>
      <c r="R65" s="5" cm="1">
        <f t="array" ref="R65">_xlfn.SWITCH(A65,201706,0.08,201707,0.081,201708,0.075)</f>
        <v>0.08</v>
      </c>
      <c r="S65" s="2">
        <f>Call_Data!$M65/Call_Data!$G65*100</f>
        <v>6.0606060606060606</v>
      </c>
      <c r="T65" s="2">
        <f>Call_Data!$S65/Call_Data!$R65</f>
        <v>75.757575757575751</v>
      </c>
      <c r="U65" s="7">
        <f t="shared" si="0"/>
        <v>0</v>
      </c>
      <c r="V65" s="6">
        <f t="shared" si="1"/>
        <v>1</v>
      </c>
      <c r="W65" s="6">
        <f>Call_Data!$K65/Call_Data!$J65</f>
        <v>0.78787878787878785</v>
      </c>
      <c r="X65" s="6">
        <f>Call_Data!$L65/Call_Data!$K65</f>
        <v>0.80769230769230771</v>
      </c>
      <c r="Y65" s="6" cm="1">
        <f t="array" ref="Y65">_xlfn.SWITCH(A65,201706,0.51,201707,0.509,201708,0.511)</f>
        <v>0.51</v>
      </c>
      <c r="Z65" s="6">
        <f>Call_Data!$L65/Call_Data!$G65</f>
        <v>0.63636363636363635</v>
      </c>
      <c r="AA65" s="6" cm="1">
        <f t="array" ref="AA65">_xlfn.SWITCH(A65,201706,0.2,201707,0.199,201708,0.198)</f>
        <v>0.2</v>
      </c>
      <c r="AB65" s="6">
        <f>Call_Data!$K65-Call_Data!$L65/Call_Data!$K65</f>
        <v>25.192307692307693</v>
      </c>
      <c r="AC65" s="6" cm="1">
        <f t="array" ref="AC65">_xlfn.SWITCH(A65,201706,0.17,201707,0.162,201708,0.159)</f>
        <v>0.17</v>
      </c>
      <c r="AD65" s="6">
        <f>Call_Data!$I65/Call_Data!$G65</f>
        <v>0.15151515151515152</v>
      </c>
    </row>
    <row r="66" spans="1:30" x14ac:dyDescent="0.2">
      <c r="A66">
        <v>201706</v>
      </c>
      <c r="B66" s="1">
        <v>42891</v>
      </c>
      <c r="C66">
        <v>12473</v>
      </c>
      <c r="D66" t="str">
        <f>VLOOKUP(Call_Data!$C66,Hierarchy!$A$1:$H$27,5,TRUE)</f>
        <v>Ivanski, Igor</v>
      </c>
      <c r="E66" t="str">
        <f>VLOOKUP(Call_Data!$C66,Hierarchy!$A$2:$H$27,7,TRUE)</f>
        <v>Jimson, Bill</v>
      </c>
      <c r="F66" t="str">
        <f>VLOOKUP(C66,Hierarchy!$A$2:$H$27,8,TRUE)</f>
        <v>Williamburg</v>
      </c>
      <c r="G66">
        <v>30</v>
      </c>
      <c r="H66">
        <v>25897</v>
      </c>
      <c r="I66">
        <v>5</v>
      </c>
      <c r="J66">
        <v>26</v>
      </c>
      <c r="K66">
        <v>21</v>
      </c>
      <c r="L66">
        <v>16</v>
      </c>
      <c r="M66">
        <v>3</v>
      </c>
      <c r="N66">
        <f>SUMIF(Call_Data!$D$2:$D$1526,Call_Data!$D66,Call_Data!$G$2:$G$1526)</f>
        <v>2093</v>
      </c>
      <c r="O66">
        <f>SUMIFS(Call_Data!$G$2:$G$1526,Call_Data!$D$2:$D$1526,Call_Data!$D66,Call_Data!$A$2:$A$1526,Call_Data!$A66)</f>
        <v>697</v>
      </c>
      <c r="P66" s="3">
        <f>Call_Data!$H66/Call_Data!$G66</f>
        <v>863.23333333333335</v>
      </c>
      <c r="Q66" cm="1">
        <f t="array" ref="Q66">_xlfn.SWITCH(A66,201706,780,201707,783,201708,775)</f>
        <v>780</v>
      </c>
      <c r="R66" s="5" cm="1">
        <f t="array" ref="R66">_xlfn.SWITCH(A66,201706,0.08,201707,0.081,201708,0.075)</f>
        <v>0.08</v>
      </c>
      <c r="S66" s="2">
        <f>Call_Data!$M66/Call_Data!$G66*100</f>
        <v>10</v>
      </c>
      <c r="T66" s="2">
        <f>Call_Data!$S66/Call_Data!$R66</f>
        <v>125</v>
      </c>
      <c r="U66" s="7">
        <f t="shared" ref="U66:U129" si="2">IF(T66&gt;120,250,IF(T66&gt;110,150,IF(T66&gt;100,100,IF(T66&gt;90,50,0))))</f>
        <v>250</v>
      </c>
      <c r="V66" s="6">
        <f t="shared" ref="V66:V129" si="3">J66/G66</f>
        <v>0.8666666666666667</v>
      </c>
      <c r="W66" s="6">
        <f>Call_Data!$K66/Call_Data!$J66</f>
        <v>0.80769230769230771</v>
      </c>
      <c r="X66" s="6">
        <f>Call_Data!$L66/Call_Data!$K66</f>
        <v>0.76190476190476186</v>
      </c>
      <c r="Y66" s="6" cm="1">
        <f t="array" ref="Y66">_xlfn.SWITCH(A66,201706,0.51,201707,0.509,201708,0.511)</f>
        <v>0.51</v>
      </c>
      <c r="Z66" s="6">
        <f>Call_Data!$L66/Call_Data!$G66</f>
        <v>0.53333333333333333</v>
      </c>
      <c r="AA66" s="6" cm="1">
        <f t="array" ref="AA66">_xlfn.SWITCH(A66,201706,0.2,201707,0.199,201708,0.198)</f>
        <v>0.2</v>
      </c>
      <c r="AB66" s="6">
        <f>Call_Data!$K66-Call_Data!$L66/Call_Data!$K66</f>
        <v>20.238095238095237</v>
      </c>
      <c r="AC66" s="6" cm="1">
        <f t="array" ref="AC66">_xlfn.SWITCH(A66,201706,0.17,201707,0.162,201708,0.159)</f>
        <v>0.17</v>
      </c>
      <c r="AD66" s="6">
        <f>Call_Data!$I66/Call_Data!$G66</f>
        <v>0.16666666666666666</v>
      </c>
    </row>
    <row r="67" spans="1:30" x14ac:dyDescent="0.2">
      <c r="A67">
        <v>201706</v>
      </c>
      <c r="B67" s="1">
        <v>42891</v>
      </c>
      <c r="C67">
        <v>12474</v>
      </c>
      <c r="D67" t="str">
        <f>VLOOKUP(Call_Data!$C67,Hierarchy!$A$1:$H$27,5,TRUE)</f>
        <v>Jeffries, Johnna</v>
      </c>
      <c r="E67" t="str">
        <f>VLOOKUP(Call_Data!$C67,Hierarchy!$A$2:$H$27,7,TRUE)</f>
        <v>Jimson, Bill</v>
      </c>
      <c r="F67" t="str">
        <f>VLOOKUP(C67,Hierarchy!$A$2:$H$27,8,TRUE)</f>
        <v>Williamburg</v>
      </c>
      <c r="G67">
        <v>31</v>
      </c>
      <c r="H67">
        <v>25598</v>
      </c>
      <c r="I67">
        <v>8</v>
      </c>
      <c r="J67">
        <v>28</v>
      </c>
      <c r="K67">
        <v>19</v>
      </c>
      <c r="L67">
        <v>12</v>
      </c>
      <c r="M67">
        <v>2</v>
      </c>
      <c r="N67">
        <f>SUMIF(Call_Data!$D$2:$D$1526,Call_Data!$D67,Call_Data!$G$2:$G$1526)</f>
        <v>2135</v>
      </c>
      <c r="O67">
        <f>SUMIFS(Call_Data!$G$2:$G$1526,Call_Data!$D$2:$D$1526,Call_Data!$D67,Call_Data!$A$2:$A$1526,Call_Data!$A67)</f>
        <v>697</v>
      </c>
      <c r="P67" s="3">
        <f>Call_Data!$H67/Call_Data!$G67</f>
        <v>825.74193548387098</v>
      </c>
      <c r="Q67" cm="1">
        <f t="array" ref="Q67">_xlfn.SWITCH(A67,201706,780,201707,783,201708,775)</f>
        <v>780</v>
      </c>
      <c r="R67" s="5" cm="1">
        <f t="array" ref="R67">_xlfn.SWITCH(A67,201706,0.08,201707,0.081,201708,0.075)</f>
        <v>0.08</v>
      </c>
      <c r="S67" s="2">
        <f>Call_Data!$M67/Call_Data!$G67*100</f>
        <v>6.4516129032258061</v>
      </c>
      <c r="T67" s="2">
        <f>Call_Data!$S67/Call_Data!$R67</f>
        <v>80.645161290322577</v>
      </c>
      <c r="U67" s="7">
        <f t="shared" si="2"/>
        <v>0</v>
      </c>
      <c r="V67" s="6">
        <f t="shared" si="3"/>
        <v>0.90322580645161288</v>
      </c>
      <c r="W67" s="6">
        <f>Call_Data!$K67/Call_Data!$J67</f>
        <v>0.6785714285714286</v>
      </c>
      <c r="X67" s="6">
        <f>Call_Data!$L67/Call_Data!$K67</f>
        <v>0.63157894736842102</v>
      </c>
      <c r="Y67" s="6" cm="1">
        <f t="array" ref="Y67">_xlfn.SWITCH(A67,201706,0.51,201707,0.509,201708,0.511)</f>
        <v>0.51</v>
      </c>
      <c r="Z67" s="6">
        <f>Call_Data!$L67/Call_Data!$G67</f>
        <v>0.38709677419354838</v>
      </c>
      <c r="AA67" s="6" cm="1">
        <f t="array" ref="AA67">_xlfn.SWITCH(A67,201706,0.2,201707,0.199,201708,0.198)</f>
        <v>0.2</v>
      </c>
      <c r="AB67" s="6">
        <f>Call_Data!$K67-Call_Data!$L67/Call_Data!$K67</f>
        <v>18.368421052631579</v>
      </c>
      <c r="AC67" s="6" cm="1">
        <f t="array" ref="AC67">_xlfn.SWITCH(A67,201706,0.17,201707,0.162,201708,0.159)</f>
        <v>0.17</v>
      </c>
      <c r="AD67" s="6">
        <f>Call_Data!$I67/Call_Data!$G67</f>
        <v>0.25806451612903225</v>
      </c>
    </row>
    <row r="68" spans="1:30" x14ac:dyDescent="0.2">
      <c r="A68">
        <v>201706</v>
      </c>
      <c r="B68" s="1">
        <v>42891</v>
      </c>
      <c r="C68">
        <v>12475</v>
      </c>
      <c r="D68" t="str">
        <f>VLOOKUP(Call_Data!$C68,Hierarchy!$A$1:$H$27,5,TRUE)</f>
        <v>Kippers, Kat</v>
      </c>
      <c r="E68" t="str">
        <f>VLOOKUP(Call_Data!$C68,Hierarchy!$A$2:$H$27,7,TRUE)</f>
        <v>Jimson, Bill</v>
      </c>
      <c r="F68" t="str">
        <f>VLOOKUP(C68,Hierarchy!$A$2:$H$27,8,TRUE)</f>
        <v>Williamburg</v>
      </c>
      <c r="G68">
        <v>35</v>
      </c>
      <c r="H68">
        <v>24827</v>
      </c>
      <c r="I68">
        <v>6</v>
      </c>
      <c r="J68">
        <v>31</v>
      </c>
      <c r="K68">
        <v>26</v>
      </c>
      <c r="L68">
        <v>17</v>
      </c>
      <c r="M68">
        <v>3</v>
      </c>
      <c r="N68">
        <f>SUMIF(Call_Data!$D$2:$D$1526,Call_Data!$D68,Call_Data!$G$2:$G$1526)</f>
        <v>2135</v>
      </c>
      <c r="O68">
        <f>SUMIFS(Call_Data!$G$2:$G$1526,Call_Data!$D$2:$D$1526,Call_Data!$D68,Call_Data!$A$2:$A$1526,Call_Data!$A68)</f>
        <v>688</v>
      </c>
      <c r="P68" s="3">
        <f>Call_Data!$H68/Call_Data!$G68</f>
        <v>709.34285714285716</v>
      </c>
      <c r="Q68" cm="1">
        <f t="array" ref="Q68">_xlfn.SWITCH(A68,201706,780,201707,783,201708,775)</f>
        <v>780</v>
      </c>
      <c r="R68" s="5" cm="1">
        <f t="array" ref="R68">_xlfn.SWITCH(A68,201706,0.08,201707,0.081,201708,0.075)</f>
        <v>0.08</v>
      </c>
      <c r="S68" s="2">
        <f>Call_Data!$M68/Call_Data!$G68*100</f>
        <v>8.5714285714285712</v>
      </c>
      <c r="T68" s="2">
        <f>Call_Data!$S68/Call_Data!$R68</f>
        <v>107.14285714285714</v>
      </c>
      <c r="U68" s="7">
        <f t="shared" si="2"/>
        <v>100</v>
      </c>
      <c r="V68" s="6">
        <f t="shared" si="3"/>
        <v>0.88571428571428568</v>
      </c>
      <c r="W68" s="6">
        <f>Call_Data!$K68/Call_Data!$J68</f>
        <v>0.83870967741935487</v>
      </c>
      <c r="X68" s="6">
        <f>Call_Data!$L68/Call_Data!$K68</f>
        <v>0.65384615384615385</v>
      </c>
      <c r="Y68" s="6" cm="1">
        <f t="array" ref="Y68">_xlfn.SWITCH(A68,201706,0.51,201707,0.509,201708,0.511)</f>
        <v>0.51</v>
      </c>
      <c r="Z68" s="6">
        <f>Call_Data!$L68/Call_Data!$G68</f>
        <v>0.48571428571428571</v>
      </c>
      <c r="AA68" s="6" cm="1">
        <f t="array" ref="AA68">_xlfn.SWITCH(A68,201706,0.2,201707,0.199,201708,0.198)</f>
        <v>0.2</v>
      </c>
      <c r="AB68" s="6">
        <f>Call_Data!$K68-Call_Data!$L68/Call_Data!$K68</f>
        <v>25.346153846153847</v>
      </c>
      <c r="AC68" s="6" cm="1">
        <f t="array" ref="AC68">_xlfn.SWITCH(A68,201706,0.17,201707,0.162,201708,0.159)</f>
        <v>0.17</v>
      </c>
      <c r="AD68" s="6">
        <f>Call_Data!$I68/Call_Data!$G68</f>
        <v>0.17142857142857143</v>
      </c>
    </row>
    <row r="69" spans="1:30" x14ac:dyDescent="0.2">
      <c r="A69">
        <v>201706</v>
      </c>
      <c r="B69" s="1">
        <v>42891</v>
      </c>
      <c r="C69">
        <v>12476</v>
      </c>
      <c r="D69" t="str">
        <f>VLOOKUP(Call_Data!$C69,Hierarchy!$A$1:$H$27,5,TRUE)</f>
        <v>Lipp, Larry</v>
      </c>
      <c r="E69" t="str">
        <f>VLOOKUP(Call_Data!$C69,Hierarchy!$A$2:$H$27,7,TRUE)</f>
        <v>Jimson, Bill</v>
      </c>
      <c r="F69" t="str">
        <f>VLOOKUP(C69,Hierarchy!$A$2:$H$27,8,TRUE)</f>
        <v>Williamburg</v>
      </c>
      <c r="G69">
        <v>34</v>
      </c>
      <c r="H69">
        <v>25985</v>
      </c>
      <c r="I69">
        <v>8</v>
      </c>
      <c r="J69">
        <v>31</v>
      </c>
      <c r="K69">
        <v>20</v>
      </c>
      <c r="L69">
        <v>16</v>
      </c>
      <c r="M69">
        <v>3</v>
      </c>
      <c r="N69">
        <f>SUMIF(Call_Data!$D$2:$D$1526,Call_Data!$D69,Call_Data!$G$2:$G$1526)</f>
        <v>2065</v>
      </c>
      <c r="O69">
        <f>SUMIFS(Call_Data!$G$2:$G$1526,Call_Data!$D$2:$D$1526,Call_Data!$D69,Call_Data!$A$2:$A$1526,Call_Data!$A69)</f>
        <v>697</v>
      </c>
      <c r="P69" s="3">
        <f>Call_Data!$H69/Call_Data!$G69</f>
        <v>764.26470588235293</v>
      </c>
      <c r="Q69" cm="1">
        <f t="array" ref="Q69">_xlfn.SWITCH(A69,201706,780,201707,783,201708,775)</f>
        <v>780</v>
      </c>
      <c r="R69" s="5" cm="1">
        <f t="array" ref="R69">_xlfn.SWITCH(A69,201706,0.08,201707,0.081,201708,0.075)</f>
        <v>0.08</v>
      </c>
      <c r="S69" s="2">
        <f>Call_Data!$M69/Call_Data!$G69*100</f>
        <v>8.8235294117647065</v>
      </c>
      <c r="T69" s="2">
        <f>Call_Data!$S69/Call_Data!$R69</f>
        <v>110.29411764705883</v>
      </c>
      <c r="U69" s="7">
        <f t="shared" si="2"/>
        <v>150</v>
      </c>
      <c r="V69" s="6">
        <f t="shared" si="3"/>
        <v>0.91176470588235292</v>
      </c>
      <c r="W69" s="6">
        <f>Call_Data!$K69/Call_Data!$J69</f>
        <v>0.64516129032258063</v>
      </c>
      <c r="X69" s="6">
        <f>Call_Data!$L69/Call_Data!$K69</f>
        <v>0.8</v>
      </c>
      <c r="Y69" s="6" cm="1">
        <f t="array" ref="Y69">_xlfn.SWITCH(A69,201706,0.51,201707,0.509,201708,0.511)</f>
        <v>0.51</v>
      </c>
      <c r="Z69" s="6">
        <f>Call_Data!$L69/Call_Data!$G69</f>
        <v>0.47058823529411764</v>
      </c>
      <c r="AA69" s="6" cm="1">
        <f t="array" ref="AA69">_xlfn.SWITCH(A69,201706,0.2,201707,0.199,201708,0.198)</f>
        <v>0.2</v>
      </c>
      <c r="AB69" s="6">
        <f>Call_Data!$K69-Call_Data!$L69/Call_Data!$K69</f>
        <v>19.2</v>
      </c>
      <c r="AC69" s="6" cm="1">
        <f t="array" ref="AC69">_xlfn.SWITCH(A69,201706,0.17,201707,0.162,201708,0.159)</f>
        <v>0.17</v>
      </c>
      <c r="AD69" s="6">
        <f>Call_Data!$I69/Call_Data!$G69</f>
        <v>0.23529411764705882</v>
      </c>
    </row>
    <row r="70" spans="1:30" x14ac:dyDescent="0.2">
      <c r="A70">
        <v>201706</v>
      </c>
      <c r="B70" s="1">
        <v>42891</v>
      </c>
      <c r="C70">
        <v>12477</v>
      </c>
      <c r="D70" t="str">
        <f>VLOOKUP(Call_Data!$C70,Hierarchy!$A$1:$H$27,5,TRUE)</f>
        <v>Myers, Matt</v>
      </c>
      <c r="E70" t="str">
        <f>VLOOKUP(Call_Data!$C70,Hierarchy!$A$2:$H$27,7,TRUE)</f>
        <v>Jimson, Bill</v>
      </c>
      <c r="F70" t="str">
        <f>VLOOKUP(C70,Hierarchy!$A$2:$H$27,8,TRUE)</f>
        <v>Williamburg</v>
      </c>
      <c r="G70">
        <v>36</v>
      </c>
      <c r="H70">
        <v>25864</v>
      </c>
      <c r="I70">
        <v>9</v>
      </c>
      <c r="J70">
        <v>31</v>
      </c>
      <c r="K70">
        <v>24</v>
      </c>
      <c r="L70">
        <v>14</v>
      </c>
      <c r="M70">
        <v>3</v>
      </c>
      <c r="N70">
        <f>SUMIF(Call_Data!$D$2:$D$1526,Call_Data!$D70,Call_Data!$G$2:$G$1526)</f>
        <v>1978</v>
      </c>
      <c r="O70">
        <f>SUMIFS(Call_Data!$G$2:$G$1526,Call_Data!$D$2:$D$1526,Call_Data!$D70,Call_Data!$A$2:$A$1526,Call_Data!$A70)</f>
        <v>701</v>
      </c>
      <c r="P70" s="3">
        <f>Call_Data!$H70/Call_Data!$G70</f>
        <v>718.44444444444446</v>
      </c>
      <c r="Q70" cm="1">
        <f t="array" ref="Q70">_xlfn.SWITCH(A70,201706,780,201707,783,201708,775)</f>
        <v>780</v>
      </c>
      <c r="R70" s="5" cm="1">
        <f t="array" ref="R70">_xlfn.SWITCH(A70,201706,0.08,201707,0.081,201708,0.075)</f>
        <v>0.08</v>
      </c>
      <c r="S70" s="2">
        <f>Call_Data!$M70/Call_Data!$G70*100</f>
        <v>8.3333333333333321</v>
      </c>
      <c r="T70" s="2">
        <f>Call_Data!$S70/Call_Data!$R70</f>
        <v>104.16666666666664</v>
      </c>
      <c r="U70" s="7">
        <f t="shared" si="2"/>
        <v>100</v>
      </c>
      <c r="V70" s="6">
        <f t="shared" si="3"/>
        <v>0.86111111111111116</v>
      </c>
      <c r="W70" s="6">
        <f>Call_Data!$K70/Call_Data!$J70</f>
        <v>0.77419354838709675</v>
      </c>
      <c r="X70" s="6">
        <f>Call_Data!$L70/Call_Data!$K70</f>
        <v>0.58333333333333337</v>
      </c>
      <c r="Y70" s="6" cm="1">
        <f t="array" ref="Y70">_xlfn.SWITCH(A70,201706,0.51,201707,0.509,201708,0.511)</f>
        <v>0.51</v>
      </c>
      <c r="Z70" s="6">
        <f>Call_Data!$L70/Call_Data!$G70</f>
        <v>0.3888888888888889</v>
      </c>
      <c r="AA70" s="6" cm="1">
        <f t="array" ref="AA70">_xlfn.SWITCH(A70,201706,0.2,201707,0.199,201708,0.198)</f>
        <v>0.2</v>
      </c>
      <c r="AB70" s="6">
        <f>Call_Data!$K70-Call_Data!$L70/Call_Data!$K70</f>
        <v>23.416666666666668</v>
      </c>
      <c r="AC70" s="6" cm="1">
        <f t="array" ref="AC70">_xlfn.SWITCH(A70,201706,0.17,201707,0.162,201708,0.159)</f>
        <v>0.17</v>
      </c>
      <c r="AD70" s="6">
        <f>Call_Data!$I70/Call_Data!$G70</f>
        <v>0.25</v>
      </c>
    </row>
    <row r="71" spans="1:30" x14ac:dyDescent="0.2">
      <c r="A71">
        <v>201706</v>
      </c>
      <c r="B71" s="1">
        <v>42891</v>
      </c>
      <c r="C71">
        <v>12478</v>
      </c>
      <c r="D71" t="str">
        <f>VLOOKUP(Call_Data!$C71,Hierarchy!$A$1:$H$27,5,TRUE)</f>
        <v>Nichols, Nana</v>
      </c>
      <c r="E71" t="str">
        <f>VLOOKUP(Call_Data!$C71,Hierarchy!$A$2:$H$27,7,TRUE)</f>
        <v>Jimson, Bill</v>
      </c>
      <c r="F71" t="str">
        <f>VLOOKUP(C71,Hierarchy!$A$2:$H$27,8,TRUE)</f>
        <v>Williamburg</v>
      </c>
      <c r="G71">
        <v>32</v>
      </c>
      <c r="H71">
        <v>24881</v>
      </c>
      <c r="I71">
        <v>6</v>
      </c>
      <c r="J71">
        <v>29</v>
      </c>
      <c r="K71">
        <v>23</v>
      </c>
      <c r="L71">
        <v>17</v>
      </c>
      <c r="M71">
        <v>3</v>
      </c>
      <c r="N71">
        <f>SUMIF(Call_Data!$D$2:$D$1526,Call_Data!$D71,Call_Data!$G$2:$G$1526)</f>
        <v>1999</v>
      </c>
      <c r="O71">
        <f>SUMIFS(Call_Data!$G$2:$G$1526,Call_Data!$D$2:$D$1526,Call_Data!$D71,Call_Data!$A$2:$A$1526,Call_Data!$A71)</f>
        <v>699</v>
      </c>
      <c r="P71" s="3">
        <f>Call_Data!$H71/Call_Data!$G71</f>
        <v>777.53125</v>
      </c>
      <c r="Q71" cm="1">
        <f t="array" ref="Q71">_xlfn.SWITCH(A71,201706,780,201707,783,201708,775)</f>
        <v>780</v>
      </c>
      <c r="R71" s="5" cm="1">
        <f t="array" ref="R71">_xlfn.SWITCH(A71,201706,0.08,201707,0.081,201708,0.075)</f>
        <v>0.08</v>
      </c>
      <c r="S71" s="2">
        <f>Call_Data!$M71/Call_Data!$G71*100</f>
        <v>9.375</v>
      </c>
      <c r="T71" s="2">
        <f>Call_Data!$S71/Call_Data!$R71</f>
        <v>117.1875</v>
      </c>
      <c r="U71" s="7">
        <f t="shared" si="2"/>
        <v>150</v>
      </c>
      <c r="V71" s="6">
        <f t="shared" si="3"/>
        <v>0.90625</v>
      </c>
      <c r="W71" s="6">
        <f>Call_Data!$K71/Call_Data!$J71</f>
        <v>0.7931034482758621</v>
      </c>
      <c r="X71" s="6">
        <f>Call_Data!$L71/Call_Data!$K71</f>
        <v>0.73913043478260865</v>
      </c>
      <c r="Y71" s="6" cm="1">
        <f t="array" ref="Y71">_xlfn.SWITCH(A71,201706,0.51,201707,0.509,201708,0.511)</f>
        <v>0.51</v>
      </c>
      <c r="Z71" s="6">
        <f>Call_Data!$L71/Call_Data!$G71</f>
        <v>0.53125</v>
      </c>
      <c r="AA71" s="6" cm="1">
        <f t="array" ref="AA71">_xlfn.SWITCH(A71,201706,0.2,201707,0.199,201708,0.198)</f>
        <v>0.2</v>
      </c>
      <c r="AB71" s="6">
        <f>Call_Data!$K71-Call_Data!$L71/Call_Data!$K71</f>
        <v>22.260869565217391</v>
      </c>
      <c r="AC71" s="6" cm="1">
        <f t="array" ref="AC71">_xlfn.SWITCH(A71,201706,0.17,201707,0.162,201708,0.159)</f>
        <v>0.17</v>
      </c>
      <c r="AD71" s="6">
        <f>Call_Data!$I71/Call_Data!$G71</f>
        <v>0.1875</v>
      </c>
    </row>
    <row r="72" spans="1:30" x14ac:dyDescent="0.2">
      <c r="A72">
        <v>201706</v>
      </c>
      <c r="B72" s="1">
        <v>42891</v>
      </c>
      <c r="C72">
        <v>12479</v>
      </c>
      <c r="D72" t="str">
        <f>VLOOKUP(Call_Data!$C72,Hierarchy!$A$1:$H$27,5,TRUE)</f>
        <v>Ohlson, Octavius</v>
      </c>
      <c r="E72" t="str">
        <f>VLOOKUP(Call_Data!$C72,Hierarchy!$A$2:$H$27,7,TRUE)</f>
        <v>Jimson, Bill</v>
      </c>
      <c r="F72" t="str">
        <f>VLOOKUP(C72,Hierarchy!$A$2:$H$27,8,TRUE)</f>
        <v>Williamburg</v>
      </c>
      <c r="G72">
        <v>35</v>
      </c>
      <c r="H72">
        <v>24061</v>
      </c>
      <c r="I72">
        <v>8</v>
      </c>
      <c r="J72">
        <v>34</v>
      </c>
      <c r="K72">
        <v>27</v>
      </c>
      <c r="L72">
        <v>16</v>
      </c>
      <c r="M72">
        <v>4</v>
      </c>
      <c r="N72">
        <f>SUMIF(Call_Data!$D$2:$D$1526,Call_Data!$D72,Call_Data!$G$2:$G$1526)</f>
        <v>1969</v>
      </c>
      <c r="O72">
        <f>SUMIFS(Call_Data!$G$2:$G$1526,Call_Data!$D$2:$D$1526,Call_Data!$D72,Call_Data!$A$2:$A$1526,Call_Data!$A72)</f>
        <v>680</v>
      </c>
      <c r="P72" s="3">
        <f>Call_Data!$H72/Call_Data!$G72</f>
        <v>687.45714285714291</v>
      </c>
      <c r="Q72" cm="1">
        <f t="array" ref="Q72">_xlfn.SWITCH(A72,201706,780,201707,783,201708,775)</f>
        <v>780</v>
      </c>
      <c r="R72" s="5" cm="1">
        <f t="array" ref="R72">_xlfn.SWITCH(A72,201706,0.08,201707,0.081,201708,0.075)</f>
        <v>0.08</v>
      </c>
      <c r="S72" s="2">
        <f>Call_Data!$M72/Call_Data!$G72*100</f>
        <v>11.428571428571429</v>
      </c>
      <c r="T72" s="2">
        <f>Call_Data!$S72/Call_Data!$R72</f>
        <v>142.85714285714286</v>
      </c>
      <c r="U72" s="7">
        <f t="shared" si="2"/>
        <v>250</v>
      </c>
      <c r="V72" s="6">
        <f t="shared" si="3"/>
        <v>0.97142857142857142</v>
      </c>
      <c r="W72" s="6">
        <f>Call_Data!$K72/Call_Data!$J72</f>
        <v>0.79411764705882348</v>
      </c>
      <c r="X72" s="6">
        <f>Call_Data!$L72/Call_Data!$K72</f>
        <v>0.59259259259259256</v>
      </c>
      <c r="Y72" s="6" cm="1">
        <f t="array" ref="Y72">_xlfn.SWITCH(A72,201706,0.51,201707,0.509,201708,0.511)</f>
        <v>0.51</v>
      </c>
      <c r="Z72" s="6">
        <f>Call_Data!$L72/Call_Data!$G72</f>
        <v>0.45714285714285713</v>
      </c>
      <c r="AA72" s="6" cm="1">
        <f t="array" ref="AA72">_xlfn.SWITCH(A72,201706,0.2,201707,0.199,201708,0.198)</f>
        <v>0.2</v>
      </c>
      <c r="AB72" s="6">
        <f>Call_Data!$K72-Call_Data!$L72/Call_Data!$K72</f>
        <v>26.407407407407408</v>
      </c>
      <c r="AC72" s="6" cm="1">
        <f t="array" ref="AC72">_xlfn.SWITCH(A72,201706,0.17,201707,0.162,201708,0.159)</f>
        <v>0.17</v>
      </c>
      <c r="AD72" s="6">
        <f>Call_Data!$I72/Call_Data!$G72</f>
        <v>0.22857142857142856</v>
      </c>
    </row>
    <row r="73" spans="1:30" x14ac:dyDescent="0.2">
      <c r="A73">
        <v>201706</v>
      </c>
      <c r="B73" s="1">
        <v>42891</v>
      </c>
      <c r="C73">
        <v>12480</v>
      </c>
      <c r="D73" t="str">
        <f>VLOOKUP(Call_Data!$C73,Hierarchy!$A$1:$H$27,5,TRUE)</f>
        <v>Pulaski, Peter</v>
      </c>
      <c r="E73" t="str">
        <f>VLOOKUP(Call_Data!$C73,Hierarchy!$A$2:$H$27,7,TRUE)</f>
        <v>Jimson, Bill</v>
      </c>
      <c r="F73" t="str">
        <f>VLOOKUP(C73,Hierarchy!$A$2:$H$27,8,TRUE)</f>
        <v>Williamburg</v>
      </c>
      <c r="G73">
        <v>31</v>
      </c>
      <c r="H73">
        <v>25985</v>
      </c>
      <c r="I73">
        <v>7</v>
      </c>
      <c r="J73">
        <v>26</v>
      </c>
      <c r="K73">
        <v>17</v>
      </c>
      <c r="L73">
        <v>13</v>
      </c>
      <c r="M73">
        <v>2</v>
      </c>
      <c r="N73">
        <f>SUMIF(Call_Data!$D$2:$D$1526,Call_Data!$D73,Call_Data!$G$2:$G$1526)</f>
        <v>1507</v>
      </c>
      <c r="O73">
        <f>SUMIFS(Call_Data!$G$2:$G$1526,Call_Data!$D$2:$D$1526,Call_Data!$D73,Call_Data!$A$2:$A$1526,Call_Data!$A73)</f>
        <v>615</v>
      </c>
      <c r="P73" s="3">
        <f>Call_Data!$H73/Call_Data!$G73</f>
        <v>838.22580645161293</v>
      </c>
      <c r="Q73" cm="1">
        <f t="array" ref="Q73">_xlfn.SWITCH(A73,201706,780,201707,783,201708,775)</f>
        <v>780</v>
      </c>
      <c r="R73" s="5" cm="1">
        <f t="array" ref="R73">_xlfn.SWITCH(A73,201706,0.08,201707,0.081,201708,0.075)</f>
        <v>0.08</v>
      </c>
      <c r="S73" s="2">
        <f>Call_Data!$M73/Call_Data!$G73*100</f>
        <v>6.4516129032258061</v>
      </c>
      <c r="T73" s="2">
        <f>Call_Data!$S73/Call_Data!$R73</f>
        <v>80.645161290322577</v>
      </c>
      <c r="U73" s="7">
        <f t="shared" si="2"/>
        <v>0</v>
      </c>
      <c r="V73" s="6">
        <f t="shared" si="3"/>
        <v>0.83870967741935487</v>
      </c>
      <c r="W73" s="6">
        <f>Call_Data!$K73/Call_Data!$J73</f>
        <v>0.65384615384615385</v>
      </c>
      <c r="X73" s="6">
        <f>Call_Data!$L73/Call_Data!$K73</f>
        <v>0.76470588235294112</v>
      </c>
      <c r="Y73" s="6" cm="1">
        <f t="array" ref="Y73">_xlfn.SWITCH(A73,201706,0.51,201707,0.509,201708,0.511)</f>
        <v>0.51</v>
      </c>
      <c r="Z73" s="6">
        <f>Call_Data!$L73/Call_Data!$G73</f>
        <v>0.41935483870967744</v>
      </c>
      <c r="AA73" s="6" cm="1">
        <f t="array" ref="AA73">_xlfn.SWITCH(A73,201706,0.2,201707,0.199,201708,0.198)</f>
        <v>0.2</v>
      </c>
      <c r="AB73" s="6">
        <f>Call_Data!$K73-Call_Data!$L73/Call_Data!$K73</f>
        <v>16.235294117647058</v>
      </c>
      <c r="AC73" s="6" cm="1">
        <f t="array" ref="AC73">_xlfn.SWITCH(A73,201706,0.17,201707,0.162,201708,0.159)</f>
        <v>0.17</v>
      </c>
      <c r="AD73" s="6">
        <f>Call_Data!$I73/Call_Data!$G73</f>
        <v>0.22580645161290322</v>
      </c>
    </row>
    <row r="74" spans="1:30" x14ac:dyDescent="0.2">
      <c r="A74">
        <v>201706</v>
      </c>
      <c r="B74" s="1">
        <v>42891</v>
      </c>
      <c r="C74">
        <v>12482</v>
      </c>
      <c r="D74" t="str">
        <f>VLOOKUP(Call_Data!$C74,Hierarchy!$A$1:$H$27,5,TRUE)</f>
        <v>Sanders, Sammi</v>
      </c>
      <c r="E74" t="str">
        <f>VLOOKUP(Call_Data!$C74,Hierarchy!$A$2:$H$27,7,TRUE)</f>
        <v>Oferten, Quinton</v>
      </c>
      <c r="F74" t="str">
        <f>VLOOKUP(C74,Hierarchy!$A$2:$H$27,8,TRUE)</f>
        <v>Williamburg</v>
      </c>
      <c r="G74">
        <v>29</v>
      </c>
      <c r="H74">
        <v>25760</v>
      </c>
      <c r="I74">
        <v>7</v>
      </c>
      <c r="J74">
        <v>26</v>
      </c>
      <c r="K74">
        <v>17</v>
      </c>
      <c r="L74">
        <v>8</v>
      </c>
      <c r="M74">
        <v>3</v>
      </c>
      <c r="N74">
        <f>SUMIF(Call_Data!$D$2:$D$1526,Call_Data!$D74,Call_Data!$G$2:$G$1526)</f>
        <v>1764</v>
      </c>
      <c r="O74">
        <f>SUMIFS(Call_Data!$G$2:$G$1526,Call_Data!$D$2:$D$1526,Call_Data!$D74,Call_Data!$A$2:$A$1526,Call_Data!$A74)</f>
        <v>577</v>
      </c>
      <c r="P74" s="3">
        <f>Call_Data!$H74/Call_Data!$G74</f>
        <v>888.27586206896547</v>
      </c>
      <c r="Q74" cm="1">
        <f t="array" ref="Q74">_xlfn.SWITCH(A74,201706,780,201707,783,201708,775)</f>
        <v>780</v>
      </c>
      <c r="R74" s="5" cm="1">
        <f t="array" ref="R74">_xlfn.SWITCH(A74,201706,0.08,201707,0.081,201708,0.075)</f>
        <v>0.08</v>
      </c>
      <c r="S74" s="2">
        <f>Call_Data!$M74/Call_Data!$G74*100</f>
        <v>10.344827586206897</v>
      </c>
      <c r="T74" s="2">
        <f>Call_Data!$S74/Call_Data!$R74</f>
        <v>129.31034482758622</v>
      </c>
      <c r="U74" s="7">
        <f t="shared" si="2"/>
        <v>250</v>
      </c>
      <c r="V74" s="6">
        <f t="shared" si="3"/>
        <v>0.89655172413793105</v>
      </c>
      <c r="W74" s="6">
        <f>Call_Data!$K74/Call_Data!$J74</f>
        <v>0.65384615384615385</v>
      </c>
      <c r="X74" s="6">
        <f>Call_Data!$L74/Call_Data!$K74</f>
        <v>0.47058823529411764</v>
      </c>
      <c r="Y74" s="6" cm="1">
        <f t="array" ref="Y74">_xlfn.SWITCH(A74,201706,0.51,201707,0.509,201708,0.511)</f>
        <v>0.51</v>
      </c>
      <c r="Z74" s="6">
        <f>Call_Data!$L74/Call_Data!$G74</f>
        <v>0.27586206896551724</v>
      </c>
      <c r="AA74" s="6" cm="1">
        <f t="array" ref="AA74">_xlfn.SWITCH(A74,201706,0.2,201707,0.199,201708,0.198)</f>
        <v>0.2</v>
      </c>
      <c r="AB74" s="6">
        <f>Call_Data!$K74-Call_Data!$L74/Call_Data!$K74</f>
        <v>16.529411764705884</v>
      </c>
      <c r="AC74" s="6" cm="1">
        <f t="array" ref="AC74">_xlfn.SWITCH(A74,201706,0.17,201707,0.162,201708,0.159)</f>
        <v>0.17</v>
      </c>
      <c r="AD74" s="6">
        <f>Call_Data!$I74/Call_Data!$G74</f>
        <v>0.2413793103448276</v>
      </c>
    </row>
    <row r="75" spans="1:30" x14ac:dyDescent="0.2">
      <c r="A75">
        <v>201706</v>
      </c>
      <c r="B75" s="1">
        <v>42891</v>
      </c>
      <c r="C75">
        <v>12483</v>
      </c>
      <c r="D75" t="str">
        <f>VLOOKUP(Call_Data!$C75,Hierarchy!$A$1:$H$27,5,TRUE)</f>
        <v>Thomas, Ted</v>
      </c>
      <c r="E75" t="str">
        <f>VLOOKUP(Call_Data!$C75,Hierarchy!$A$2:$H$27,7,TRUE)</f>
        <v>Oferten, Quinton</v>
      </c>
      <c r="F75" t="str">
        <f>VLOOKUP(C75,Hierarchy!$A$2:$H$27,8,TRUE)</f>
        <v>Williamburg</v>
      </c>
      <c r="G75">
        <v>28</v>
      </c>
      <c r="H75">
        <v>25354</v>
      </c>
      <c r="I75">
        <v>8</v>
      </c>
      <c r="J75">
        <v>27</v>
      </c>
      <c r="K75">
        <v>21</v>
      </c>
      <c r="L75">
        <v>15</v>
      </c>
      <c r="M75">
        <v>3</v>
      </c>
      <c r="N75">
        <f>SUMIF(Call_Data!$D$2:$D$1526,Call_Data!$D75,Call_Data!$G$2:$G$1526)</f>
        <v>1918</v>
      </c>
      <c r="O75">
        <f>SUMIFS(Call_Data!$G$2:$G$1526,Call_Data!$D$2:$D$1526,Call_Data!$D75,Call_Data!$A$2:$A$1526,Call_Data!$A75)</f>
        <v>652</v>
      </c>
      <c r="P75" s="3">
        <f>Call_Data!$H75/Call_Data!$G75</f>
        <v>905.5</v>
      </c>
      <c r="Q75" cm="1">
        <f t="array" ref="Q75">_xlfn.SWITCH(A75,201706,780,201707,783,201708,775)</f>
        <v>780</v>
      </c>
      <c r="R75" s="5" cm="1">
        <f t="array" ref="R75">_xlfn.SWITCH(A75,201706,0.08,201707,0.081,201708,0.075)</f>
        <v>0.08</v>
      </c>
      <c r="S75" s="2">
        <f>Call_Data!$M75/Call_Data!$G75*100</f>
        <v>10.714285714285714</v>
      </c>
      <c r="T75" s="2">
        <f>Call_Data!$S75/Call_Data!$R75</f>
        <v>133.92857142857142</v>
      </c>
      <c r="U75" s="7">
        <f t="shared" si="2"/>
        <v>250</v>
      </c>
      <c r="V75" s="6">
        <f t="shared" si="3"/>
        <v>0.9642857142857143</v>
      </c>
      <c r="W75" s="6">
        <f>Call_Data!$K75/Call_Data!$J75</f>
        <v>0.77777777777777779</v>
      </c>
      <c r="X75" s="6">
        <f>Call_Data!$L75/Call_Data!$K75</f>
        <v>0.7142857142857143</v>
      </c>
      <c r="Y75" s="6" cm="1">
        <f t="array" ref="Y75">_xlfn.SWITCH(A75,201706,0.51,201707,0.509,201708,0.511)</f>
        <v>0.51</v>
      </c>
      <c r="Z75" s="6">
        <f>Call_Data!$L75/Call_Data!$G75</f>
        <v>0.5357142857142857</v>
      </c>
      <c r="AA75" s="6" cm="1">
        <f t="array" ref="AA75">_xlfn.SWITCH(A75,201706,0.2,201707,0.199,201708,0.198)</f>
        <v>0.2</v>
      </c>
      <c r="AB75" s="6">
        <f>Call_Data!$K75-Call_Data!$L75/Call_Data!$K75</f>
        <v>20.285714285714285</v>
      </c>
      <c r="AC75" s="6" cm="1">
        <f t="array" ref="AC75">_xlfn.SWITCH(A75,201706,0.17,201707,0.162,201708,0.159)</f>
        <v>0.17</v>
      </c>
      <c r="AD75" s="6">
        <f>Call_Data!$I75/Call_Data!$G75</f>
        <v>0.2857142857142857</v>
      </c>
    </row>
    <row r="76" spans="1:30" x14ac:dyDescent="0.2">
      <c r="A76">
        <v>201706</v>
      </c>
      <c r="B76" s="1">
        <v>42891</v>
      </c>
      <c r="C76">
        <v>12484</v>
      </c>
      <c r="D76" t="str">
        <f>VLOOKUP(Call_Data!$C76,Hierarchy!$A$1:$H$27,5,TRUE)</f>
        <v>Uvaldon, Ursala</v>
      </c>
      <c r="E76" t="str">
        <f>VLOOKUP(Call_Data!$C76,Hierarchy!$A$2:$H$27,7,TRUE)</f>
        <v>Oferten, Quinton</v>
      </c>
      <c r="F76" t="str">
        <f>VLOOKUP(C76,Hierarchy!$A$2:$H$27,8,TRUE)</f>
        <v>Williamburg</v>
      </c>
      <c r="G76">
        <v>29</v>
      </c>
      <c r="H76">
        <v>25769</v>
      </c>
      <c r="I76">
        <v>7</v>
      </c>
      <c r="J76">
        <v>25</v>
      </c>
      <c r="K76">
        <v>17</v>
      </c>
      <c r="L76">
        <v>9</v>
      </c>
      <c r="M76">
        <v>3</v>
      </c>
      <c r="N76">
        <f>SUMIF(Call_Data!$D$2:$D$1526,Call_Data!$D76,Call_Data!$G$2:$G$1526)</f>
        <v>1913</v>
      </c>
      <c r="O76">
        <f>SUMIFS(Call_Data!$G$2:$G$1526,Call_Data!$D$2:$D$1526,Call_Data!$D76,Call_Data!$A$2:$A$1526,Call_Data!$A76)</f>
        <v>629</v>
      </c>
      <c r="P76" s="3">
        <f>Call_Data!$H76/Call_Data!$G76</f>
        <v>888.58620689655174</v>
      </c>
      <c r="Q76" cm="1">
        <f t="array" ref="Q76">_xlfn.SWITCH(A76,201706,780,201707,783,201708,775)</f>
        <v>780</v>
      </c>
      <c r="R76" s="5" cm="1">
        <f t="array" ref="R76">_xlfn.SWITCH(A76,201706,0.08,201707,0.081,201708,0.075)</f>
        <v>0.08</v>
      </c>
      <c r="S76" s="2">
        <f>Call_Data!$M76/Call_Data!$G76*100</f>
        <v>10.344827586206897</v>
      </c>
      <c r="T76" s="2">
        <f>Call_Data!$S76/Call_Data!$R76</f>
        <v>129.31034482758622</v>
      </c>
      <c r="U76" s="7">
        <f t="shared" si="2"/>
        <v>250</v>
      </c>
      <c r="V76" s="6">
        <f t="shared" si="3"/>
        <v>0.86206896551724133</v>
      </c>
      <c r="W76" s="6">
        <f>Call_Data!$K76/Call_Data!$J76</f>
        <v>0.68</v>
      </c>
      <c r="X76" s="6">
        <f>Call_Data!$L76/Call_Data!$K76</f>
        <v>0.52941176470588236</v>
      </c>
      <c r="Y76" s="6" cm="1">
        <f t="array" ref="Y76">_xlfn.SWITCH(A76,201706,0.51,201707,0.509,201708,0.511)</f>
        <v>0.51</v>
      </c>
      <c r="Z76" s="6">
        <f>Call_Data!$L76/Call_Data!$G76</f>
        <v>0.31034482758620691</v>
      </c>
      <c r="AA76" s="6" cm="1">
        <f t="array" ref="AA76">_xlfn.SWITCH(A76,201706,0.2,201707,0.199,201708,0.198)</f>
        <v>0.2</v>
      </c>
      <c r="AB76" s="6">
        <f>Call_Data!$K76-Call_Data!$L76/Call_Data!$K76</f>
        <v>16.470588235294116</v>
      </c>
      <c r="AC76" s="6" cm="1">
        <f t="array" ref="AC76">_xlfn.SWITCH(A76,201706,0.17,201707,0.162,201708,0.159)</f>
        <v>0.17</v>
      </c>
      <c r="AD76" s="6">
        <f>Call_Data!$I76/Call_Data!$G76</f>
        <v>0.2413793103448276</v>
      </c>
    </row>
    <row r="77" spans="1:30" x14ac:dyDescent="0.2">
      <c r="A77">
        <v>201706</v>
      </c>
      <c r="B77" s="1">
        <v>42891</v>
      </c>
      <c r="C77">
        <v>12485</v>
      </c>
      <c r="D77" t="str">
        <f>VLOOKUP(Call_Data!$C77,Hierarchy!$A$1:$H$27,5,TRUE)</f>
        <v>Vindictive, Vinny</v>
      </c>
      <c r="E77" t="str">
        <f>VLOOKUP(Call_Data!$C77,Hierarchy!$A$2:$H$27,7,TRUE)</f>
        <v>Oferten, Quinton</v>
      </c>
      <c r="F77" t="str">
        <f>VLOOKUP(C77,Hierarchy!$A$2:$H$27,8,TRUE)</f>
        <v>Williamburg</v>
      </c>
      <c r="G77">
        <v>29</v>
      </c>
      <c r="H77">
        <v>24412</v>
      </c>
      <c r="I77">
        <v>6</v>
      </c>
      <c r="J77">
        <v>26</v>
      </c>
      <c r="K77">
        <v>21</v>
      </c>
      <c r="L77">
        <v>12</v>
      </c>
      <c r="M77">
        <v>3</v>
      </c>
      <c r="N77">
        <f>SUMIF(Call_Data!$D$2:$D$1526,Call_Data!$D77,Call_Data!$G$2:$G$1526)</f>
        <v>1894</v>
      </c>
      <c r="O77">
        <f>SUMIFS(Call_Data!$G$2:$G$1526,Call_Data!$D$2:$D$1526,Call_Data!$D77,Call_Data!$A$2:$A$1526,Call_Data!$A77)</f>
        <v>644</v>
      </c>
      <c r="P77" s="3">
        <f>Call_Data!$H77/Call_Data!$G77</f>
        <v>841.79310344827582</v>
      </c>
      <c r="Q77" cm="1">
        <f t="array" ref="Q77">_xlfn.SWITCH(A77,201706,780,201707,783,201708,775)</f>
        <v>780</v>
      </c>
      <c r="R77" s="5" cm="1">
        <f t="array" ref="R77">_xlfn.SWITCH(A77,201706,0.08,201707,0.081,201708,0.075)</f>
        <v>0.08</v>
      </c>
      <c r="S77" s="2">
        <f>Call_Data!$M77/Call_Data!$G77*100</f>
        <v>10.344827586206897</v>
      </c>
      <c r="T77" s="2">
        <f>Call_Data!$S77/Call_Data!$R77</f>
        <v>129.31034482758622</v>
      </c>
      <c r="U77" s="7">
        <f t="shared" si="2"/>
        <v>250</v>
      </c>
      <c r="V77" s="6">
        <f t="shared" si="3"/>
        <v>0.89655172413793105</v>
      </c>
      <c r="W77" s="6">
        <f>Call_Data!$K77/Call_Data!$J77</f>
        <v>0.80769230769230771</v>
      </c>
      <c r="X77" s="6">
        <f>Call_Data!$L77/Call_Data!$K77</f>
        <v>0.5714285714285714</v>
      </c>
      <c r="Y77" s="6" cm="1">
        <f t="array" ref="Y77">_xlfn.SWITCH(A77,201706,0.51,201707,0.509,201708,0.511)</f>
        <v>0.51</v>
      </c>
      <c r="Z77" s="6">
        <f>Call_Data!$L77/Call_Data!$G77</f>
        <v>0.41379310344827586</v>
      </c>
      <c r="AA77" s="6" cm="1">
        <f t="array" ref="AA77">_xlfn.SWITCH(A77,201706,0.2,201707,0.199,201708,0.198)</f>
        <v>0.2</v>
      </c>
      <c r="AB77" s="6">
        <f>Call_Data!$K77-Call_Data!$L77/Call_Data!$K77</f>
        <v>20.428571428571427</v>
      </c>
      <c r="AC77" s="6" cm="1">
        <f t="array" ref="AC77">_xlfn.SWITCH(A77,201706,0.17,201707,0.162,201708,0.159)</f>
        <v>0.17</v>
      </c>
      <c r="AD77" s="6">
        <f>Call_Data!$I77/Call_Data!$G77</f>
        <v>0.20689655172413793</v>
      </c>
    </row>
    <row r="78" spans="1:30" x14ac:dyDescent="0.2">
      <c r="A78">
        <v>201706</v>
      </c>
      <c r="B78" s="1">
        <v>42891</v>
      </c>
      <c r="C78">
        <v>12486</v>
      </c>
      <c r="D78" t="str">
        <f>VLOOKUP(Call_Data!$C78,Hierarchy!$A$1:$H$27,5,TRUE)</f>
        <v>Williamson, Wilma</v>
      </c>
      <c r="E78" t="str">
        <f>VLOOKUP(Call_Data!$C78,Hierarchy!$A$2:$H$27,7,TRUE)</f>
        <v>Oferten, Quinton</v>
      </c>
      <c r="F78" t="str">
        <f>VLOOKUP(C78,Hierarchy!$A$2:$H$27,8,TRUE)</f>
        <v>Williamburg</v>
      </c>
      <c r="G78">
        <v>31</v>
      </c>
      <c r="H78">
        <v>25024</v>
      </c>
      <c r="I78">
        <v>8</v>
      </c>
      <c r="J78">
        <v>27</v>
      </c>
      <c r="K78">
        <v>17</v>
      </c>
      <c r="L78">
        <v>10</v>
      </c>
      <c r="M78">
        <v>3</v>
      </c>
      <c r="N78">
        <f>SUMIF(Call_Data!$D$2:$D$1526,Call_Data!$D78,Call_Data!$G$2:$G$1526)</f>
        <v>1992</v>
      </c>
      <c r="O78">
        <f>SUMIFS(Call_Data!$G$2:$G$1526,Call_Data!$D$2:$D$1526,Call_Data!$D78,Call_Data!$A$2:$A$1526,Call_Data!$A78)</f>
        <v>649</v>
      </c>
      <c r="P78" s="3">
        <f>Call_Data!$H78/Call_Data!$G78</f>
        <v>807.22580645161293</v>
      </c>
      <c r="Q78" cm="1">
        <f t="array" ref="Q78">_xlfn.SWITCH(A78,201706,780,201707,783,201708,775)</f>
        <v>780</v>
      </c>
      <c r="R78" s="5" cm="1">
        <f t="array" ref="R78">_xlfn.SWITCH(A78,201706,0.08,201707,0.081,201708,0.075)</f>
        <v>0.08</v>
      </c>
      <c r="S78" s="2">
        <f>Call_Data!$M78/Call_Data!$G78*100</f>
        <v>9.67741935483871</v>
      </c>
      <c r="T78" s="2">
        <f>Call_Data!$S78/Call_Data!$R78</f>
        <v>120.96774193548387</v>
      </c>
      <c r="U78" s="7">
        <f t="shared" si="2"/>
        <v>250</v>
      </c>
      <c r="V78" s="6">
        <f t="shared" si="3"/>
        <v>0.87096774193548387</v>
      </c>
      <c r="W78" s="6">
        <f>Call_Data!$K78/Call_Data!$J78</f>
        <v>0.62962962962962965</v>
      </c>
      <c r="X78" s="6">
        <f>Call_Data!$L78/Call_Data!$K78</f>
        <v>0.58823529411764708</v>
      </c>
      <c r="Y78" s="6" cm="1">
        <f t="array" ref="Y78">_xlfn.SWITCH(A78,201706,0.51,201707,0.509,201708,0.511)</f>
        <v>0.51</v>
      </c>
      <c r="Z78" s="6">
        <f>Call_Data!$L78/Call_Data!$G78</f>
        <v>0.32258064516129031</v>
      </c>
      <c r="AA78" s="6" cm="1">
        <f t="array" ref="AA78">_xlfn.SWITCH(A78,201706,0.2,201707,0.199,201708,0.198)</f>
        <v>0.2</v>
      </c>
      <c r="AB78" s="6">
        <f>Call_Data!$K78-Call_Data!$L78/Call_Data!$K78</f>
        <v>16.411764705882351</v>
      </c>
      <c r="AC78" s="6" cm="1">
        <f t="array" ref="AC78">_xlfn.SWITCH(A78,201706,0.17,201707,0.162,201708,0.159)</f>
        <v>0.17</v>
      </c>
      <c r="AD78" s="6">
        <f>Call_Data!$I78/Call_Data!$G78</f>
        <v>0.25806451612903225</v>
      </c>
    </row>
    <row r="79" spans="1:30" x14ac:dyDescent="0.2">
      <c r="A79">
        <v>201706</v>
      </c>
      <c r="B79" s="1">
        <v>42891</v>
      </c>
      <c r="C79">
        <v>12487</v>
      </c>
      <c r="D79" t="str">
        <f>VLOOKUP(Call_Data!$C79,Hierarchy!$A$1:$H$27,5,TRUE)</f>
        <v>Younger, Yeti</v>
      </c>
      <c r="E79" t="str">
        <f>VLOOKUP(Call_Data!$C79,Hierarchy!$A$2:$H$27,7,TRUE)</f>
        <v>Oferten, Quinton</v>
      </c>
      <c r="F79" t="str">
        <f>VLOOKUP(C79,Hierarchy!$A$2:$H$27,8,TRUE)</f>
        <v>Williamburg</v>
      </c>
      <c r="G79">
        <v>31</v>
      </c>
      <c r="H79">
        <v>25894</v>
      </c>
      <c r="I79">
        <v>9</v>
      </c>
      <c r="J79">
        <v>28</v>
      </c>
      <c r="K79">
        <v>19</v>
      </c>
      <c r="L79">
        <v>9</v>
      </c>
      <c r="M79">
        <v>3</v>
      </c>
      <c r="N79">
        <f>SUMIF(Call_Data!$D$2:$D$1526,Call_Data!$D79,Call_Data!$G$2:$G$1526)</f>
        <v>1939</v>
      </c>
      <c r="O79">
        <f>SUMIFS(Call_Data!$G$2:$G$1526,Call_Data!$D$2:$D$1526,Call_Data!$D79,Call_Data!$A$2:$A$1526,Call_Data!$A79)</f>
        <v>611</v>
      </c>
      <c r="P79" s="3">
        <f>Call_Data!$H79/Call_Data!$G79</f>
        <v>835.29032258064512</v>
      </c>
      <c r="Q79" cm="1">
        <f t="array" ref="Q79">_xlfn.SWITCH(A79,201706,780,201707,783,201708,775)</f>
        <v>780</v>
      </c>
      <c r="R79" s="5" cm="1">
        <f t="array" ref="R79">_xlfn.SWITCH(A79,201706,0.08,201707,0.081,201708,0.075)</f>
        <v>0.08</v>
      </c>
      <c r="S79" s="2">
        <f>Call_Data!$M79/Call_Data!$G79*100</f>
        <v>9.67741935483871</v>
      </c>
      <c r="T79" s="2">
        <f>Call_Data!$S79/Call_Data!$R79</f>
        <v>120.96774193548387</v>
      </c>
      <c r="U79" s="7">
        <f t="shared" si="2"/>
        <v>250</v>
      </c>
      <c r="V79" s="6">
        <f t="shared" si="3"/>
        <v>0.90322580645161288</v>
      </c>
      <c r="W79" s="6">
        <f>Call_Data!$K79/Call_Data!$J79</f>
        <v>0.6785714285714286</v>
      </c>
      <c r="X79" s="6">
        <f>Call_Data!$L79/Call_Data!$K79</f>
        <v>0.47368421052631576</v>
      </c>
      <c r="Y79" s="6" cm="1">
        <f t="array" ref="Y79">_xlfn.SWITCH(A79,201706,0.51,201707,0.509,201708,0.511)</f>
        <v>0.51</v>
      </c>
      <c r="Z79" s="6">
        <f>Call_Data!$L79/Call_Data!$G79</f>
        <v>0.29032258064516131</v>
      </c>
      <c r="AA79" s="6" cm="1">
        <f t="array" ref="AA79">_xlfn.SWITCH(A79,201706,0.2,201707,0.199,201708,0.198)</f>
        <v>0.2</v>
      </c>
      <c r="AB79" s="6">
        <f>Call_Data!$K79-Call_Data!$L79/Call_Data!$K79</f>
        <v>18.526315789473685</v>
      </c>
      <c r="AC79" s="6" cm="1">
        <f t="array" ref="AC79">_xlfn.SWITCH(A79,201706,0.17,201707,0.162,201708,0.159)</f>
        <v>0.17</v>
      </c>
      <c r="AD79" s="6">
        <f>Call_Data!$I79/Call_Data!$G79</f>
        <v>0.29032258064516131</v>
      </c>
    </row>
    <row r="80" spans="1:30" x14ac:dyDescent="0.2">
      <c r="A80">
        <v>201706</v>
      </c>
      <c r="B80" s="1">
        <v>42891</v>
      </c>
      <c r="C80">
        <v>12488</v>
      </c>
      <c r="D80" t="str">
        <f>VLOOKUP(Call_Data!$C80,Hierarchy!$A$1:$H$27,5,TRUE)</f>
        <v>Zwilowski, Zane</v>
      </c>
      <c r="E80" t="str">
        <f>VLOOKUP(Call_Data!$C80,Hierarchy!$A$2:$H$27,7,TRUE)</f>
        <v>Oferten, Quinton</v>
      </c>
      <c r="F80" t="str">
        <f>VLOOKUP(C80,Hierarchy!$A$2:$H$27,8,TRUE)</f>
        <v>Williamburg</v>
      </c>
      <c r="G80">
        <v>33</v>
      </c>
      <c r="H80">
        <v>24311</v>
      </c>
      <c r="I80">
        <v>10</v>
      </c>
      <c r="J80">
        <v>28</v>
      </c>
      <c r="K80">
        <v>21</v>
      </c>
      <c r="L80">
        <v>13</v>
      </c>
      <c r="M80">
        <v>4</v>
      </c>
      <c r="N80">
        <f>SUMIF(Call_Data!$D$2:$D$1526,Call_Data!$D80,Call_Data!$G$2:$G$1526)</f>
        <v>2000</v>
      </c>
      <c r="O80">
        <f>SUMIFS(Call_Data!$G$2:$G$1526,Call_Data!$D$2:$D$1526,Call_Data!$D80,Call_Data!$A$2:$A$1526,Call_Data!$A80)</f>
        <v>653</v>
      </c>
      <c r="P80" s="3">
        <f>Call_Data!$H80/Call_Data!$G80</f>
        <v>736.69696969696975</v>
      </c>
      <c r="Q80" cm="1">
        <f t="array" ref="Q80">_xlfn.SWITCH(A80,201706,780,201707,783,201708,775)</f>
        <v>780</v>
      </c>
      <c r="R80" s="5" cm="1">
        <f t="array" ref="R80">_xlfn.SWITCH(A80,201706,0.08,201707,0.081,201708,0.075)</f>
        <v>0.08</v>
      </c>
      <c r="S80" s="2">
        <f>Call_Data!$M80/Call_Data!$G80*100</f>
        <v>12.121212121212121</v>
      </c>
      <c r="T80" s="2">
        <f>Call_Data!$S80/Call_Data!$R80</f>
        <v>151.5151515151515</v>
      </c>
      <c r="U80" s="7">
        <f t="shared" si="2"/>
        <v>250</v>
      </c>
      <c r="V80" s="6">
        <f t="shared" si="3"/>
        <v>0.84848484848484851</v>
      </c>
      <c r="W80" s="6">
        <f>Call_Data!$K80/Call_Data!$J80</f>
        <v>0.75</v>
      </c>
      <c r="X80" s="6">
        <f>Call_Data!$L80/Call_Data!$K80</f>
        <v>0.61904761904761907</v>
      </c>
      <c r="Y80" s="6" cm="1">
        <f t="array" ref="Y80">_xlfn.SWITCH(A80,201706,0.51,201707,0.509,201708,0.511)</f>
        <v>0.51</v>
      </c>
      <c r="Z80" s="6">
        <f>Call_Data!$L80/Call_Data!$G80</f>
        <v>0.39393939393939392</v>
      </c>
      <c r="AA80" s="6" cm="1">
        <f t="array" ref="AA80">_xlfn.SWITCH(A80,201706,0.2,201707,0.199,201708,0.198)</f>
        <v>0.2</v>
      </c>
      <c r="AB80" s="6">
        <f>Call_Data!$K80-Call_Data!$L80/Call_Data!$K80</f>
        <v>20.38095238095238</v>
      </c>
      <c r="AC80" s="6" cm="1">
        <f t="array" ref="AC80">_xlfn.SWITCH(A80,201706,0.17,201707,0.162,201708,0.159)</f>
        <v>0.17</v>
      </c>
      <c r="AD80" s="6">
        <f>Call_Data!$I80/Call_Data!$G80</f>
        <v>0.30303030303030304</v>
      </c>
    </row>
    <row r="81" spans="1:30" x14ac:dyDescent="0.2">
      <c r="A81">
        <v>201706</v>
      </c>
      <c r="B81" s="1">
        <v>42891</v>
      </c>
      <c r="C81">
        <v>12489</v>
      </c>
      <c r="D81" t="str">
        <f>VLOOKUP(Call_Data!$C81,Hierarchy!$A$1:$H$27,5,TRUE)</f>
        <v>Abacus, Aaron</v>
      </c>
      <c r="E81" t="str">
        <f>VLOOKUP(Call_Data!$C81,Hierarchy!$A$2:$H$27,7,TRUE)</f>
        <v>Oferten, Quinton</v>
      </c>
      <c r="F81" t="str">
        <f>VLOOKUP(C81,Hierarchy!$A$2:$H$27,8,TRUE)</f>
        <v>Williamburg</v>
      </c>
      <c r="G81">
        <v>31</v>
      </c>
      <c r="H81">
        <v>25605</v>
      </c>
      <c r="I81">
        <v>7</v>
      </c>
      <c r="J81">
        <v>29</v>
      </c>
      <c r="K81">
        <v>21</v>
      </c>
      <c r="L81">
        <v>10</v>
      </c>
      <c r="M81">
        <v>3</v>
      </c>
      <c r="N81">
        <f>SUMIF(Call_Data!$D$2:$D$1526,Call_Data!$D81,Call_Data!$G$2:$G$1526)</f>
        <v>1858</v>
      </c>
      <c r="O81">
        <f>SUMIFS(Call_Data!$G$2:$G$1526,Call_Data!$D$2:$D$1526,Call_Data!$D81,Call_Data!$A$2:$A$1526,Call_Data!$A81)</f>
        <v>490</v>
      </c>
      <c r="P81" s="3">
        <f>Call_Data!$H81/Call_Data!$G81</f>
        <v>825.9677419354839</v>
      </c>
      <c r="Q81" cm="1">
        <f t="array" ref="Q81">_xlfn.SWITCH(A81,201706,780,201707,783,201708,775)</f>
        <v>780</v>
      </c>
      <c r="R81" s="5" cm="1">
        <f t="array" ref="R81">_xlfn.SWITCH(A81,201706,0.08,201707,0.081,201708,0.075)</f>
        <v>0.08</v>
      </c>
      <c r="S81" s="2">
        <f>Call_Data!$M81/Call_Data!$G81*100</f>
        <v>9.67741935483871</v>
      </c>
      <c r="T81" s="2">
        <f>Call_Data!$S81/Call_Data!$R81</f>
        <v>120.96774193548387</v>
      </c>
      <c r="U81" s="7">
        <f t="shared" si="2"/>
        <v>250</v>
      </c>
      <c r="V81" s="6">
        <f t="shared" si="3"/>
        <v>0.93548387096774188</v>
      </c>
      <c r="W81" s="6">
        <f>Call_Data!$K81/Call_Data!$J81</f>
        <v>0.72413793103448276</v>
      </c>
      <c r="X81" s="6">
        <f>Call_Data!$L81/Call_Data!$K81</f>
        <v>0.47619047619047616</v>
      </c>
      <c r="Y81" s="6" cm="1">
        <f t="array" ref="Y81">_xlfn.SWITCH(A81,201706,0.51,201707,0.509,201708,0.511)</f>
        <v>0.51</v>
      </c>
      <c r="Z81" s="6">
        <f>Call_Data!$L81/Call_Data!$G81</f>
        <v>0.32258064516129031</v>
      </c>
      <c r="AA81" s="6" cm="1">
        <f t="array" ref="AA81">_xlfn.SWITCH(A81,201706,0.2,201707,0.199,201708,0.198)</f>
        <v>0.2</v>
      </c>
      <c r="AB81" s="6">
        <f>Call_Data!$K81-Call_Data!$L81/Call_Data!$K81</f>
        <v>20.523809523809526</v>
      </c>
      <c r="AC81" s="6" cm="1">
        <f t="array" ref="AC81">_xlfn.SWITCH(A81,201706,0.17,201707,0.162,201708,0.159)</f>
        <v>0.17</v>
      </c>
      <c r="AD81" s="6">
        <f>Call_Data!$I81/Call_Data!$G81</f>
        <v>0.22580645161290322</v>
      </c>
    </row>
    <row r="82" spans="1:30" x14ac:dyDescent="0.2">
      <c r="A82">
        <v>201706</v>
      </c>
      <c r="B82" s="1">
        <v>42892</v>
      </c>
      <c r="C82">
        <v>12465</v>
      </c>
      <c r="D82" t="str">
        <f>VLOOKUP(Call_Data!$C82,Hierarchy!$A$1:$H$27,5,TRUE)</f>
        <v>Anderson, Albert</v>
      </c>
      <c r="E82" t="str">
        <f>VLOOKUP(Call_Data!$C82,Hierarchy!$A$2:$H$27,7,TRUE)</f>
        <v>Winnerson, Aceona</v>
      </c>
      <c r="F82" t="str">
        <f>VLOOKUP(C82,Hierarchy!$A$2:$H$27,8,TRUE)</f>
        <v>Williamburg</v>
      </c>
      <c r="G82">
        <v>36</v>
      </c>
      <c r="H82">
        <v>24810</v>
      </c>
      <c r="I82">
        <v>6</v>
      </c>
      <c r="J82">
        <v>33</v>
      </c>
      <c r="K82">
        <v>25</v>
      </c>
      <c r="L82">
        <v>20</v>
      </c>
      <c r="M82">
        <v>2</v>
      </c>
      <c r="N82">
        <f>SUMIF(Call_Data!$D$2:$D$1526,Call_Data!$D82,Call_Data!$G$2:$G$1526)</f>
        <v>2149</v>
      </c>
      <c r="O82">
        <f>SUMIFS(Call_Data!$G$2:$G$1526,Call_Data!$D$2:$D$1526,Call_Data!$D82,Call_Data!$A$2:$A$1526,Call_Data!$A82)</f>
        <v>797</v>
      </c>
      <c r="P82" s="3">
        <f>Call_Data!$H82/Call_Data!$G82</f>
        <v>689.16666666666663</v>
      </c>
      <c r="Q82" cm="1">
        <f t="array" ref="Q82">_xlfn.SWITCH(A82,201706,780,201707,783,201708,775)</f>
        <v>780</v>
      </c>
      <c r="R82" s="5" cm="1">
        <f t="array" ref="R82">_xlfn.SWITCH(A82,201706,0.08,201707,0.081,201708,0.075)</f>
        <v>0.08</v>
      </c>
      <c r="S82" s="2">
        <f>Call_Data!$M82/Call_Data!$G82*100</f>
        <v>5.5555555555555554</v>
      </c>
      <c r="T82" s="2">
        <f>Call_Data!$S82/Call_Data!$R82</f>
        <v>69.444444444444443</v>
      </c>
      <c r="U82" s="7">
        <f t="shared" si="2"/>
        <v>0</v>
      </c>
      <c r="V82" s="6">
        <f t="shared" si="3"/>
        <v>0.91666666666666663</v>
      </c>
      <c r="W82" s="6">
        <f>Call_Data!$K82/Call_Data!$J82</f>
        <v>0.75757575757575757</v>
      </c>
      <c r="X82" s="6">
        <f>Call_Data!$L82/Call_Data!$K82</f>
        <v>0.8</v>
      </c>
      <c r="Y82" s="6" cm="1">
        <f t="array" ref="Y82">_xlfn.SWITCH(A82,201706,0.51,201707,0.509,201708,0.511)</f>
        <v>0.51</v>
      </c>
      <c r="Z82" s="6">
        <f>Call_Data!$L82/Call_Data!$G82</f>
        <v>0.55555555555555558</v>
      </c>
      <c r="AA82" s="6" cm="1">
        <f t="array" ref="AA82">_xlfn.SWITCH(A82,201706,0.2,201707,0.199,201708,0.198)</f>
        <v>0.2</v>
      </c>
      <c r="AB82" s="6">
        <f>Call_Data!$K82-Call_Data!$L82/Call_Data!$K82</f>
        <v>24.2</v>
      </c>
      <c r="AC82" s="6" cm="1">
        <f t="array" ref="AC82">_xlfn.SWITCH(A82,201706,0.17,201707,0.162,201708,0.159)</f>
        <v>0.17</v>
      </c>
      <c r="AD82" s="6">
        <f>Call_Data!$I82/Call_Data!$G82</f>
        <v>0.16666666666666666</v>
      </c>
    </row>
    <row r="83" spans="1:30" x14ac:dyDescent="0.2">
      <c r="A83">
        <v>201706</v>
      </c>
      <c r="B83" s="1">
        <v>42892</v>
      </c>
      <c r="C83">
        <v>12466</v>
      </c>
      <c r="D83" t="str">
        <f>VLOOKUP(Call_Data!$C83,Hierarchy!$A$1:$H$27,5,TRUE)</f>
        <v>Binning, Bart</v>
      </c>
      <c r="E83" t="str">
        <f>VLOOKUP(Call_Data!$C83,Hierarchy!$A$2:$H$27,7,TRUE)</f>
        <v>Winnerson, Aceona</v>
      </c>
      <c r="F83" t="str">
        <f>VLOOKUP(C83,Hierarchy!$A$2:$H$27,8,TRUE)</f>
        <v>Williamburg</v>
      </c>
      <c r="G83">
        <v>35</v>
      </c>
      <c r="H83">
        <v>24278</v>
      </c>
      <c r="I83">
        <v>6</v>
      </c>
      <c r="J83">
        <v>33</v>
      </c>
      <c r="K83">
        <v>24</v>
      </c>
      <c r="L83">
        <v>18</v>
      </c>
      <c r="M83">
        <v>2</v>
      </c>
      <c r="N83">
        <f>SUMIF(Call_Data!$D$2:$D$1526,Call_Data!$D83,Call_Data!$G$2:$G$1526)</f>
        <v>2347</v>
      </c>
      <c r="O83">
        <f>SUMIFS(Call_Data!$G$2:$G$1526,Call_Data!$D$2:$D$1526,Call_Data!$D83,Call_Data!$A$2:$A$1526,Call_Data!$A83)</f>
        <v>783</v>
      </c>
      <c r="P83" s="3">
        <f>Call_Data!$H83/Call_Data!$G83</f>
        <v>693.65714285714284</v>
      </c>
      <c r="Q83" cm="1">
        <f t="array" ref="Q83">_xlfn.SWITCH(A83,201706,780,201707,783,201708,775)</f>
        <v>780</v>
      </c>
      <c r="R83" s="5" cm="1">
        <f t="array" ref="R83">_xlfn.SWITCH(A83,201706,0.08,201707,0.081,201708,0.075)</f>
        <v>0.08</v>
      </c>
      <c r="S83" s="2">
        <f>Call_Data!$M83/Call_Data!$G83*100</f>
        <v>5.7142857142857144</v>
      </c>
      <c r="T83" s="2">
        <f>Call_Data!$S83/Call_Data!$R83</f>
        <v>71.428571428571431</v>
      </c>
      <c r="U83" s="7">
        <f t="shared" si="2"/>
        <v>0</v>
      </c>
      <c r="V83" s="6">
        <f t="shared" si="3"/>
        <v>0.94285714285714284</v>
      </c>
      <c r="W83" s="6">
        <f>Call_Data!$K83/Call_Data!$J83</f>
        <v>0.72727272727272729</v>
      </c>
      <c r="X83" s="6">
        <f>Call_Data!$L83/Call_Data!$K83</f>
        <v>0.75</v>
      </c>
      <c r="Y83" s="6" cm="1">
        <f t="array" ref="Y83">_xlfn.SWITCH(A83,201706,0.51,201707,0.509,201708,0.511)</f>
        <v>0.51</v>
      </c>
      <c r="Z83" s="6">
        <f>Call_Data!$L83/Call_Data!$G83</f>
        <v>0.51428571428571423</v>
      </c>
      <c r="AA83" s="6" cm="1">
        <f t="array" ref="AA83">_xlfn.SWITCH(A83,201706,0.2,201707,0.199,201708,0.198)</f>
        <v>0.2</v>
      </c>
      <c r="AB83" s="6">
        <f>Call_Data!$K83-Call_Data!$L83/Call_Data!$K83</f>
        <v>23.25</v>
      </c>
      <c r="AC83" s="6" cm="1">
        <f t="array" ref="AC83">_xlfn.SWITCH(A83,201706,0.17,201707,0.162,201708,0.159)</f>
        <v>0.17</v>
      </c>
      <c r="AD83" s="6">
        <f>Call_Data!$I83/Call_Data!$G83</f>
        <v>0.17142857142857143</v>
      </c>
    </row>
    <row r="84" spans="1:30" x14ac:dyDescent="0.2">
      <c r="A84">
        <v>201706</v>
      </c>
      <c r="B84" s="1">
        <v>42892</v>
      </c>
      <c r="C84">
        <v>12467</v>
      </c>
      <c r="D84" t="str">
        <f>VLOOKUP(Call_Data!$C84,Hierarchy!$A$1:$H$27,5,TRUE)</f>
        <v>Centerville, Cece</v>
      </c>
      <c r="E84" t="str">
        <f>VLOOKUP(Call_Data!$C84,Hierarchy!$A$2:$H$27,7,TRUE)</f>
        <v>Winnerson, Aceona</v>
      </c>
      <c r="F84" t="str">
        <f>VLOOKUP(C84,Hierarchy!$A$2:$H$27,8,TRUE)</f>
        <v>Williamburg</v>
      </c>
      <c r="G84">
        <v>32</v>
      </c>
      <c r="H84">
        <v>25467</v>
      </c>
      <c r="I84">
        <v>4</v>
      </c>
      <c r="J84">
        <v>30</v>
      </c>
      <c r="K84">
        <v>22</v>
      </c>
      <c r="L84">
        <v>18</v>
      </c>
      <c r="M84">
        <v>2</v>
      </c>
      <c r="N84">
        <f>SUMIF(Call_Data!$D$2:$D$1526,Call_Data!$D84,Call_Data!$G$2:$G$1526)</f>
        <v>2319</v>
      </c>
      <c r="O84">
        <f>SUMIFS(Call_Data!$G$2:$G$1526,Call_Data!$D$2:$D$1526,Call_Data!$D84,Call_Data!$A$2:$A$1526,Call_Data!$A84)</f>
        <v>784</v>
      </c>
      <c r="P84" s="3">
        <f>Call_Data!$H84/Call_Data!$G84</f>
        <v>795.84375</v>
      </c>
      <c r="Q84" cm="1">
        <f t="array" ref="Q84">_xlfn.SWITCH(A84,201706,780,201707,783,201708,775)</f>
        <v>780</v>
      </c>
      <c r="R84" s="5" cm="1">
        <f t="array" ref="R84">_xlfn.SWITCH(A84,201706,0.08,201707,0.081,201708,0.075)</f>
        <v>0.08</v>
      </c>
      <c r="S84" s="2">
        <f>Call_Data!$M84/Call_Data!$G84*100</f>
        <v>6.25</v>
      </c>
      <c r="T84" s="2">
        <f>Call_Data!$S84/Call_Data!$R84</f>
        <v>78.125</v>
      </c>
      <c r="U84" s="7">
        <f t="shared" si="2"/>
        <v>0</v>
      </c>
      <c r="V84" s="6">
        <f t="shared" si="3"/>
        <v>0.9375</v>
      </c>
      <c r="W84" s="6">
        <f>Call_Data!$K84/Call_Data!$J84</f>
        <v>0.73333333333333328</v>
      </c>
      <c r="X84" s="6">
        <f>Call_Data!$L84/Call_Data!$K84</f>
        <v>0.81818181818181823</v>
      </c>
      <c r="Y84" s="6" cm="1">
        <f t="array" ref="Y84">_xlfn.SWITCH(A84,201706,0.51,201707,0.509,201708,0.511)</f>
        <v>0.51</v>
      </c>
      <c r="Z84" s="6">
        <f>Call_Data!$L84/Call_Data!$G84</f>
        <v>0.5625</v>
      </c>
      <c r="AA84" s="6" cm="1">
        <f t="array" ref="AA84">_xlfn.SWITCH(A84,201706,0.2,201707,0.199,201708,0.198)</f>
        <v>0.2</v>
      </c>
      <c r="AB84" s="6">
        <f>Call_Data!$K84-Call_Data!$L84/Call_Data!$K84</f>
        <v>21.181818181818183</v>
      </c>
      <c r="AC84" s="6" cm="1">
        <f t="array" ref="AC84">_xlfn.SWITCH(A84,201706,0.17,201707,0.162,201708,0.159)</f>
        <v>0.17</v>
      </c>
      <c r="AD84" s="6">
        <f>Call_Data!$I84/Call_Data!$G84</f>
        <v>0.125</v>
      </c>
    </row>
    <row r="85" spans="1:30" x14ac:dyDescent="0.2">
      <c r="A85">
        <v>201706</v>
      </c>
      <c r="B85" s="1">
        <v>42892</v>
      </c>
      <c r="C85">
        <v>12468</v>
      </c>
      <c r="D85" t="str">
        <f>VLOOKUP(Call_Data!$C85,Hierarchy!$A$1:$H$27,5,TRUE)</f>
        <v>Davenport, Davina</v>
      </c>
      <c r="E85" t="str">
        <f>VLOOKUP(Call_Data!$C85,Hierarchy!$A$2:$H$27,7,TRUE)</f>
        <v>Winnerson, Aceona</v>
      </c>
      <c r="F85" t="str">
        <f>VLOOKUP(C85,Hierarchy!$A$2:$H$27,8,TRUE)</f>
        <v>Williamburg</v>
      </c>
      <c r="G85">
        <v>32</v>
      </c>
      <c r="H85">
        <v>25329</v>
      </c>
      <c r="I85">
        <v>5</v>
      </c>
      <c r="J85">
        <v>32</v>
      </c>
      <c r="K85">
        <v>27</v>
      </c>
      <c r="L85">
        <v>21</v>
      </c>
      <c r="M85">
        <v>2</v>
      </c>
      <c r="N85">
        <f>SUMIF(Call_Data!$D$2:$D$1526,Call_Data!$D85,Call_Data!$G$2:$G$1526)</f>
        <v>2282</v>
      </c>
      <c r="O85">
        <f>SUMIFS(Call_Data!$G$2:$G$1526,Call_Data!$D$2:$D$1526,Call_Data!$D85,Call_Data!$A$2:$A$1526,Call_Data!$A85)</f>
        <v>730</v>
      </c>
      <c r="P85" s="3">
        <f>Call_Data!$H85/Call_Data!$G85</f>
        <v>791.53125</v>
      </c>
      <c r="Q85" cm="1">
        <f t="array" ref="Q85">_xlfn.SWITCH(A85,201706,780,201707,783,201708,775)</f>
        <v>780</v>
      </c>
      <c r="R85" s="5" cm="1">
        <f t="array" ref="R85">_xlfn.SWITCH(A85,201706,0.08,201707,0.081,201708,0.075)</f>
        <v>0.08</v>
      </c>
      <c r="S85" s="2">
        <f>Call_Data!$M85/Call_Data!$G85*100</f>
        <v>6.25</v>
      </c>
      <c r="T85" s="2">
        <f>Call_Data!$S85/Call_Data!$R85</f>
        <v>78.125</v>
      </c>
      <c r="U85" s="7">
        <f t="shared" si="2"/>
        <v>0</v>
      </c>
      <c r="V85" s="6">
        <f t="shared" si="3"/>
        <v>1</v>
      </c>
      <c r="W85" s="6">
        <f>Call_Data!$K85/Call_Data!$J85</f>
        <v>0.84375</v>
      </c>
      <c r="X85" s="6">
        <f>Call_Data!$L85/Call_Data!$K85</f>
        <v>0.77777777777777779</v>
      </c>
      <c r="Y85" s="6" cm="1">
        <f t="array" ref="Y85">_xlfn.SWITCH(A85,201706,0.51,201707,0.509,201708,0.511)</f>
        <v>0.51</v>
      </c>
      <c r="Z85" s="6">
        <f>Call_Data!$L85/Call_Data!$G85</f>
        <v>0.65625</v>
      </c>
      <c r="AA85" s="6" cm="1">
        <f t="array" ref="AA85">_xlfn.SWITCH(A85,201706,0.2,201707,0.199,201708,0.198)</f>
        <v>0.2</v>
      </c>
      <c r="AB85" s="6">
        <f>Call_Data!$K85-Call_Data!$L85/Call_Data!$K85</f>
        <v>26.222222222222221</v>
      </c>
      <c r="AC85" s="6" cm="1">
        <f t="array" ref="AC85">_xlfn.SWITCH(A85,201706,0.17,201707,0.162,201708,0.159)</f>
        <v>0.17</v>
      </c>
      <c r="AD85" s="6">
        <f>Call_Data!$I85/Call_Data!$G85</f>
        <v>0.15625</v>
      </c>
    </row>
    <row r="86" spans="1:30" x14ac:dyDescent="0.2">
      <c r="A86">
        <v>201706</v>
      </c>
      <c r="B86" s="1">
        <v>42892</v>
      </c>
      <c r="C86">
        <v>12469</v>
      </c>
      <c r="D86" t="str">
        <f>VLOOKUP(Call_Data!$C86,Hierarchy!$A$1:$H$27,5,TRUE)</f>
        <v>Edgerton, Ethan</v>
      </c>
      <c r="E86" t="str">
        <f>VLOOKUP(Call_Data!$C86,Hierarchy!$A$2:$H$27,7,TRUE)</f>
        <v>Winnerson, Aceona</v>
      </c>
      <c r="F86" t="str">
        <f>VLOOKUP(C86,Hierarchy!$A$2:$H$27,8,TRUE)</f>
        <v>Williamburg</v>
      </c>
      <c r="G86">
        <v>36</v>
      </c>
      <c r="H86">
        <v>25573</v>
      </c>
      <c r="I86">
        <v>4</v>
      </c>
      <c r="J86">
        <v>33</v>
      </c>
      <c r="K86">
        <v>27</v>
      </c>
      <c r="L86">
        <v>19</v>
      </c>
      <c r="M86">
        <v>2</v>
      </c>
      <c r="N86">
        <f>SUMIF(Call_Data!$D$2:$D$1526,Call_Data!$D86,Call_Data!$G$2:$G$1526)</f>
        <v>2288</v>
      </c>
      <c r="O86">
        <f>SUMIFS(Call_Data!$G$2:$G$1526,Call_Data!$D$2:$D$1526,Call_Data!$D86,Call_Data!$A$2:$A$1526,Call_Data!$A86)</f>
        <v>777</v>
      </c>
      <c r="P86" s="3">
        <f>Call_Data!$H86/Call_Data!$G86</f>
        <v>710.36111111111109</v>
      </c>
      <c r="Q86" cm="1">
        <f t="array" ref="Q86">_xlfn.SWITCH(A86,201706,780,201707,783,201708,775)</f>
        <v>780</v>
      </c>
      <c r="R86" s="5" cm="1">
        <f t="array" ref="R86">_xlfn.SWITCH(A86,201706,0.08,201707,0.081,201708,0.075)</f>
        <v>0.08</v>
      </c>
      <c r="S86" s="2">
        <f>Call_Data!$M86/Call_Data!$G86*100</f>
        <v>5.5555555555555554</v>
      </c>
      <c r="T86" s="2">
        <f>Call_Data!$S86/Call_Data!$R86</f>
        <v>69.444444444444443</v>
      </c>
      <c r="U86" s="7">
        <f t="shared" si="2"/>
        <v>0</v>
      </c>
      <c r="V86" s="6">
        <f t="shared" si="3"/>
        <v>0.91666666666666663</v>
      </c>
      <c r="W86" s="6">
        <f>Call_Data!$K86/Call_Data!$J86</f>
        <v>0.81818181818181823</v>
      </c>
      <c r="X86" s="6">
        <f>Call_Data!$L86/Call_Data!$K86</f>
        <v>0.70370370370370372</v>
      </c>
      <c r="Y86" s="6" cm="1">
        <f t="array" ref="Y86">_xlfn.SWITCH(A86,201706,0.51,201707,0.509,201708,0.511)</f>
        <v>0.51</v>
      </c>
      <c r="Z86" s="6">
        <f>Call_Data!$L86/Call_Data!$G86</f>
        <v>0.52777777777777779</v>
      </c>
      <c r="AA86" s="6" cm="1">
        <f t="array" ref="AA86">_xlfn.SWITCH(A86,201706,0.2,201707,0.199,201708,0.198)</f>
        <v>0.2</v>
      </c>
      <c r="AB86" s="6">
        <f>Call_Data!$K86-Call_Data!$L86/Call_Data!$K86</f>
        <v>26.296296296296298</v>
      </c>
      <c r="AC86" s="6" cm="1">
        <f t="array" ref="AC86">_xlfn.SWITCH(A86,201706,0.17,201707,0.162,201708,0.159)</f>
        <v>0.17</v>
      </c>
      <c r="AD86" s="6">
        <f>Call_Data!$I86/Call_Data!$G86</f>
        <v>0.1111111111111111</v>
      </c>
    </row>
    <row r="87" spans="1:30" x14ac:dyDescent="0.2">
      <c r="A87">
        <v>201706</v>
      </c>
      <c r="B87" s="1">
        <v>42892</v>
      </c>
      <c r="C87">
        <v>12470</v>
      </c>
      <c r="D87" t="str">
        <f>VLOOKUP(Call_Data!$C87,Hierarchy!$A$1:$H$27,5,TRUE)</f>
        <v>Filipsano, Fiona</v>
      </c>
      <c r="E87" t="str">
        <f>VLOOKUP(Call_Data!$C87,Hierarchy!$A$2:$H$27,7,TRUE)</f>
        <v>Winnerson, Aceona</v>
      </c>
      <c r="F87" t="str">
        <f>VLOOKUP(C87,Hierarchy!$A$2:$H$27,8,TRUE)</f>
        <v>Williamburg</v>
      </c>
      <c r="G87">
        <v>33</v>
      </c>
      <c r="H87">
        <v>25068</v>
      </c>
      <c r="I87">
        <v>4</v>
      </c>
      <c r="J87">
        <v>31</v>
      </c>
      <c r="K87">
        <v>28</v>
      </c>
      <c r="L87">
        <v>21</v>
      </c>
      <c r="M87">
        <v>2</v>
      </c>
      <c r="N87">
        <f>SUMIF(Call_Data!$D$2:$D$1526,Call_Data!$D87,Call_Data!$G$2:$G$1526)</f>
        <v>2312</v>
      </c>
      <c r="O87">
        <f>SUMIFS(Call_Data!$G$2:$G$1526,Call_Data!$D$2:$D$1526,Call_Data!$D87,Call_Data!$A$2:$A$1526,Call_Data!$A87)</f>
        <v>736</v>
      </c>
      <c r="P87" s="3">
        <f>Call_Data!$H87/Call_Data!$G87</f>
        <v>759.63636363636363</v>
      </c>
      <c r="Q87" cm="1">
        <f t="array" ref="Q87">_xlfn.SWITCH(A87,201706,780,201707,783,201708,775)</f>
        <v>780</v>
      </c>
      <c r="R87" s="5" cm="1">
        <f t="array" ref="R87">_xlfn.SWITCH(A87,201706,0.08,201707,0.081,201708,0.075)</f>
        <v>0.08</v>
      </c>
      <c r="S87" s="2">
        <f>Call_Data!$M87/Call_Data!$G87*100</f>
        <v>6.0606060606060606</v>
      </c>
      <c r="T87" s="2">
        <f>Call_Data!$S87/Call_Data!$R87</f>
        <v>75.757575757575751</v>
      </c>
      <c r="U87" s="7">
        <f t="shared" si="2"/>
        <v>0</v>
      </c>
      <c r="V87" s="6">
        <f t="shared" si="3"/>
        <v>0.93939393939393945</v>
      </c>
      <c r="W87" s="6">
        <f>Call_Data!$K87/Call_Data!$J87</f>
        <v>0.90322580645161288</v>
      </c>
      <c r="X87" s="6">
        <f>Call_Data!$L87/Call_Data!$K87</f>
        <v>0.75</v>
      </c>
      <c r="Y87" s="6" cm="1">
        <f t="array" ref="Y87">_xlfn.SWITCH(A87,201706,0.51,201707,0.509,201708,0.511)</f>
        <v>0.51</v>
      </c>
      <c r="Z87" s="6">
        <f>Call_Data!$L87/Call_Data!$G87</f>
        <v>0.63636363636363635</v>
      </c>
      <c r="AA87" s="6" cm="1">
        <f t="array" ref="AA87">_xlfn.SWITCH(A87,201706,0.2,201707,0.199,201708,0.198)</f>
        <v>0.2</v>
      </c>
      <c r="AB87" s="6">
        <f>Call_Data!$K87-Call_Data!$L87/Call_Data!$K87</f>
        <v>27.25</v>
      </c>
      <c r="AC87" s="6" cm="1">
        <f t="array" ref="AC87">_xlfn.SWITCH(A87,201706,0.17,201707,0.162,201708,0.159)</f>
        <v>0.17</v>
      </c>
      <c r="AD87" s="6">
        <f>Call_Data!$I87/Call_Data!$G87</f>
        <v>0.12121212121212122</v>
      </c>
    </row>
    <row r="88" spans="1:30" x14ac:dyDescent="0.2">
      <c r="A88">
        <v>201706</v>
      </c>
      <c r="B88" s="1">
        <v>42892</v>
      </c>
      <c r="C88">
        <v>12471</v>
      </c>
      <c r="D88" t="str">
        <f>VLOOKUP(Call_Data!$C88,Hierarchy!$A$1:$H$27,5,TRUE)</f>
        <v>Gee, Garry</v>
      </c>
      <c r="E88" t="str">
        <f>VLOOKUP(Call_Data!$C88,Hierarchy!$A$2:$H$27,7,TRUE)</f>
        <v>Winnerson, Aceona</v>
      </c>
      <c r="F88" t="str">
        <f>VLOOKUP(C88,Hierarchy!$A$2:$H$27,8,TRUE)</f>
        <v>Williamburg</v>
      </c>
      <c r="G88">
        <v>40</v>
      </c>
      <c r="H88">
        <v>25365</v>
      </c>
      <c r="I88">
        <v>7</v>
      </c>
      <c r="J88">
        <v>36</v>
      </c>
      <c r="K88">
        <v>28</v>
      </c>
      <c r="L88">
        <v>24</v>
      </c>
      <c r="M88">
        <v>2</v>
      </c>
      <c r="N88">
        <f>SUMIF(Call_Data!$D$2:$D$1526,Call_Data!$D88,Call_Data!$G$2:$G$1526)</f>
        <v>2402</v>
      </c>
      <c r="O88">
        <f>SUMIFS(Call_Data!$G$2:$G$1526,Call_Data!$D$2:$D$1526,Call_Data!$D88,Call_Data!$A$2:$A$1526,Call_Data!$A88)</f>
        <v>798</v>
      </c>
      <c r="P88" s="3">
        <f>Call_Data!$H88/Call_Data!$G88</f>
        <v>634.125</v>
      </c>
      <c r="Q88" cm="1">
        <f t="array" ref="Q88">_xlfn.SWITCH(A88,201706,780,201707,783,201708,775)</f>
        <v>780</v>
      </c>
      <c r="R88" s="5" cm="1">
        <f t="array" ref="R88">_xlfn.SWITCH(A88,201706,0.08,201707,0.081,201708,0.075)</f>
        <v>0.08</v>
      </c>
      <c r="S88" s="2">
        <f>Call_Data!$M88/Call_Data!$G88*100</f>
        <v>5</v>
      </c>
      <c r="T88" s="2">
        <f>Call_Data!$S88/Call_Data!$R88</f>
        <v>62.5</v>
      </c>
      <c r="U88" s="7">
        <f t="shared" si="2"/>
        <v>0</v>
      </c>
      <c r="V88" s="6">
        <f t="shared" si="3"/>
        <v>0.9</v>
      </c>
      <c r="W88" s="6">
        <f>Call_Data!$K88/Call_Data!$J88</f>
        <v>0.77777777777777779</v>
      </c>
      <c r="X88" s="6">
        <f>Call_Data!$L88/Call_Data!$K88</f>
        <v>0.8571428571428571</v>
      </c>
      <c r="Y88" s="6" cm="1">
        <f t="array" ref="Y88">_xlfn.SWITCH(A88,201706,0.51,201707,0.509,201708,0.511)</f>
        <v>0.51</v>
      </c>
      <c r="Z88" s="6">
        <f>Call_Data!$L88/Call_Data!$G88</f>
        <v>0.6</v>
      </c>
      <c r="AA88" s="6" cm="1">
        <f t="array" ref="AA88">_xlfn.SWITCH(A88,201706,0.2,201707,0.199,201708,0.198)</f>
        <v>0.2</v>
      </c>
      <c r="AB88" s="6">
        <f>Call_Data!$K88-Call_Data!$L88/Call_Data!$K88</f>
        <v>27.142857142857142</v>
      </c>
      <c r="AC88" s="6" cm="1">
        <f t="array" ref="AC88">_xlfn.SWITCH(A88,201706,0.17,201707,0.162,201708,0.159)</f>
        <v>0.17</v>
      </c>
      <c r="AD88" s="6">
        <f>Call_Data!$I88/Call_Data!$G88</f>
        <v>0.17499999999999999</v>
      </c>
    </row>
    <row r="89" spans="1:30" x14ac:dyDescent="0.2">
      <c r="A89">
        <v>201706</v>
      </c>
      <c r="B89" s="1">
        <v>42892</v>
      </c>
      <c r="C89">
        <v>12472</v>
      </c>
      <c r="D89" t="str">
        <f>VLOOKUP(Call_Data!$C89,Hierarchy!$A$1:$H$27,5,TRUE)</f>
        <v>Harrison, Harold</v>
      </c>
      <c r="E89" t="str">
        <f>VLOOKUP(Call_Data!$C89,Hierarchy!$A$2:$H$27,7,TRUE)</f>
        <v>Winnerson, Aceona</v>
      </c>
      <c r="F89" t="str">
        <f>VLOOKUP(C89,Hierarchy!$A$2:$H$27,8,TRUE)</f>
        <v>Williamburg</v>
      </c>
      <c r="G89">
        <v>33</v>
      </c>
      <c r="H89">
        <v>24771</v>
      </c>
      <c r="I89">
        <v>4</v>
      </c>
      <c r="J89">
        <v>32</v>
      </c>
      <c r="K89">
        <v>22</v>
      </c>
      <c r="L89">
        <v>17</v>
      </c>
      <c r="M89">
        <v>2</v>
      </c>
      <c r="N89">
        <f>SUMIF(Call_Data!$D$2:$D$1526,Call_Data!$D89,Call_Data!$G$2:$G$1526)</f>
        <v>2134</v>
      </c>
      <c r="O89">
        <f>SUMIFS(Call_Data!$G$2:$G$1526,Call_Data!$D$2:$D$1526,Call_Data!$D89,Call_Data!$A$2:$A$1526,Call_Data!$A89)</f>
        <v>707</v>
      </c>
      <c r="P89" s="3">
        <f>Call_Data!$H89/Call_Data!$G89</f>
        <v>750.63636363636363</v>
      </c>
      <c r="Q89" cm="1">
        <f t="array" ref="Q89">_xlfn.SWITCH(A89,201706,780,201707,783,201708,775)</f>
        <v>780</v>
      </c>
      <c r="R89" s="5" cm="1">
        <f t="array" ref="R89">_xlfn.SWITCH(A89,201706,0.08,201707,0.081,201708,0.075)</f>
        <v>0.08</v>
      </c>
      <c r="S89" s="2">
        <f>Call_Data!$M89/Call_Data!$G89*100</f>
        <v>6.0606060606060606</v>
      </c>
      <c r="T89" s="2">
        <f>Call_Data!$S89/Call_Data!$R89</f>
        <v>75.757575757575751</v>
      </c>
      <c r="U89" s="7">
        <f t="shared" si="2"/>
        <v>0</v>
      </c>
      <c r="V89" s="6">
        <f t="shared" si="3"/>
        <v>0.96969696969696972</v>
      </c>
      <c r="W89" s="6">
        <f>Call_Data!$K89/Call_Data!$J89</f>
        <v>0.6875</v>
      </c>
      <c r="X89" s="6">
        <f>Call_Data!$L89/Call_Data!$K89</f>
        <v>0.77272727272727271</v>
      </c>
      <c r="Y89" s="6" cm="1">
        <f t="array" ref="Y89">_xlfn.SWITCH(A89,201706,0.51,201707,0.509,201708,0.511)</f>
        <v>0.51</v>
      </c>
      <c r="Z89" s="6">
        <f>Call_Data!$L89/Call_Data!$G89</f>
        <v>0.51515151515151514</v>
      </c>
      <c r="AA89" s="6" cm="1">
        <f t="array" ref="AA89">_xlfn.SWITCH(A89,201706,0.2,201707,0.199,201708,0.198)</f>
        <v>0.2</v>
      </c>
      <c r="AB89" s="6">
        <f>Call_Data!$K89-Call_Data!$L89/Call_Data!$K89</f>
        <v>21.227272727272727</v>
      </c>
      <c r="AC89" s="6" cm="1">
        <f t="array" ref="AC89">_xlfn.SWITCH(A89,201706,0.17,201707,0.162,201708,0.159)</f>
        <v>0.17</v>
      </c>
      <c r="AD89" s="6">
        <f>Call_Data!$I89/Call_Data!$G89</f>
        <v>0.12121212121212122</v>
      </c>
    </row>
    <row r="90" spans="1:30" x14ac:dyDescent="0.2">
      <c r="A90">
        <v>201706</v>
      </c>
      <c r="B90" s="1">
        <v>42892</v>
      </c>
      <c r="C90">
        <v>12473</v>
      </c>
      <c r="D90" t="str">
        <f>VLOOKUP(Call_Data!$C90,Hierarchy!$A$1:$H$27,5,TRUE)</f>
        <v>Ivanski, Igor</v>
      </c>
      <c r="E90" t="str">
        <f>VLOOKUP(Call_Data!$C90,Hierarchy!$A$2:$H$27,7,TRUE)</f>
        <v>Jimson, Bill</v>
      </c>
      <c r="F90" t="str">
        <f>VLOOKUP(C90,Hierarchy!$A$2:$H$27,8,TRUE)</f>
        <v>Williamburg</v>
      </c>
      <c r="G90">
        <v>31</v>
      </c>
      <c r="H90">
        <v>24040</v>
      </c>
      <c r="I90">
        <v>7</v>
      </c>
      <c r="J90">
        <v>29</v>
      </c>
      <c r="K90">
        <v>22</v>
      </c>
      <c r="L90">
        <v>18</v>
      </c>
      <c r="M90">
        <v>3</v>
      </c>
      <c r="N90">
        <f>SUMIF(Call_Data!$D$2:$D$1526,Call_Data!$D90,Call_Data!$G$2:$G$1526)</f>
        <v>2093</v>
      </c>
      <c r="O90">
        <f>SUMIFS(Call_Data!$G$2:$G$1526,Call_Data!$D$2:$D$1526,Call_Data!$D90,Call_Data!$A$2:$A$1526,Call_Data!$A90)</f>
        <v>697</v>
      </c>
      <c r="P90" s="3">
        <f>Call_Data!$H90/Call_Data!$G90</f>
        <v>775.48387096774195</v>
      </c>
      <c r="Q90" cm="1">
        <f t="array" ref="Q90">_xlfn.SWITCH(A90,201706,780,201707,783,201708,775)</f>
        <v>780</v>
      </c>
      <c r="R90" s="5" cm="1">
        <f t="array" ref="R90">_xlfn.SWITCH(A90,201706,0.08,201707,0.081,201708,0.075)</f>
        <v>0.08</v>
      </c>
      <c r="S90" s="2">
        <f>Call_Data!$M90/Call_Data!$G90*100</f>
        <v>9.67741935483871</v>
      </c>
      <c r="T90" s="2">
        <f>Call_Data!$S90/Call_Data!$R90</f>
        <v>120.96774193548387</v>
      </c>
      <c r="U90" s="7">
        <f t="shared" si="2"/>
        <v>250</v>
      </c>
      <c r="V90" s="6">
        <f t="shared" si="3"/>
        <v>0.93548387096774188</v>
      </c>
      <c r="W90" s="6">
        <f>Call_Data!$K90/Call_Data!$J90</f>
        <v>0.75862068965517238</v>
      </c>
      <c r="X90" s="6">
        <f>Call_Data!$L90/Call_Data!$K90</f>
        <v>0.81818181818181823</v>
      </c>
      <c r="Y90" s="6" cm="1">
        <f t="array" ref="Y90">_xlfn.SWITCH(A90,201706,0.51,201707,0.509,201708,0.511)</f>
        <v>0.51</v>
      </c>
      <c r="Z90" s="6">
        <f>Call_Data!$L90/Call_Data!$G90</f>
        <v>0.58064516129032262</v>
      </c>
      <c r="AA90" s="6" cm="1">
        <f t="array" ref="AA90">_xlfn.SWITCH(A90,201706,0.2,201707,0.199,201708,0.198)</f>
        <v>0.2</v>
      </c>
      <c r="AB90" s="6">
        <f>Call_Data!$K90-Call_Data!$L90/Call_Data!$K90</f>
        <v>21.181818181818183</v>
      </c>
      <c r="AC90" s="6" cm="1">
        <f t="array" ref="AC90">_xlfn.SWITCH(A90,201706,0.17,201707,0.162,201708,0.159)</f>
        <v>0.17</v>
      </c>
      <c r="AD90" s="6">
        <f>Call_Data!$I90/Call_Data!$G90</f>
        <v>0.22580645161290322</v>
      </c>
    </row>
    <row r="91" spans="1:30" x14ac:dyDescent="0.2">
      <c r="A91">
        <v>201706</v>
      </c>
      <c r="B91" s="1">
        <v>42892</v>
      </c>
      <c r="C91">
        <v>12474</v>
      </c>
      <c r="D91" t="str">
        <f>VLOOKUP(Call_Data!$C91,Hierarchy!$A$1:$H$27,5,TRUE)</f>
        <v>Jeffries, Johnna</v>
      </c>
      <c r="E91" t="str">
        <f>VLOOKUP(Call_Data!$C91,Hierarchy!$A$2:$H$27,7,TRUE)</f>
        <v>Jimson, Bill</v>
      </c>
      <c r="F91" t="str">
        <f>VLOOKUP(C91,Hierarchy!$A$2:$H$27,8,TRUE)</f>
        <v>Williamburg</v>
      </c>
      <c r="G91">
        <v>33</v>
      </c>
      <c r="H91">
        <v>25196</v>
      </c>
      <c r="I91">
        <v>5</v>
      </c>
      <c r="J91">
        <v>29</v>
      </c>
      <c r="K91">
        <v>20</v>
      </c>
      <c r="L91">
        <v>13</v>
      </c>
      <c r="M91">
        <v>3</v>
      </c>
      <c r="N91">
        <f>SUMIF(Call_Data!$D$2:$D$1526,Call_Data!$D91,Call_Data!$G$2:$G$1526)</f>
        <v>2135</v>
      </c>
      <c r="O91">
        <f>SUMIFS(Call_Data!$G$2:$G$1526,Call_Data!$D$2:$D$1526,Call_Data!$D91,Call_Data!$A$2:$A$1526,Call_Data!$A91)</f>
        <v>697</v>
      </c>
      <c r="P91" s="3">
        <f>Call_Data!$H91/Call_Data!$G91</f>
        <v>763.5151515151515</v>
      </c>
      <c r="Q91" cm="1">
        <f t="array" ref="Q91">_xlfn.SWITCH(A91,201706,780,201707,783,201708,775)</f>
        <v>780</v>
      </c>
      <c r="R91" s="5" cm="1">
        <f t="array" ref="R91">_xlfn.SWITCH(A91,201706,0.08,201707,0.081,201708,0.075)</f>
        <v>0.08</v>
      </c>
      <c r="S91" s="2">
        <f>Call_Data!$M91/Call_Data!$G91*100</f>
        <v>9.0909090909090917</v>
      </c>
      <c r="T91" s="2">
        <f>Call_Data!$S91/Call_Data!$R91</f>
        <v>113.63636363636364</v>
      </c>
      <c r="U91" s="7">
        <f t="shared" si="2"/>
        <v>150</v>
      </c>
      <c r="V91" s="6">
        <f t="shared" si="3"/>
        <v>0.87878787878787878</v>
      </c>
      <c r="W91" s="6">
        <f>Call_Data!$K91/Call_Data!$J91</f>
        <v>0.68965517241379315</v>
      </c>
      <c r="X91" s="6">
        <f>Call_Data!$L91/Call_Data!$K91</f>
        <v>0.65</v>
      </c>
      <c r="Y91" s="6" cm="1">
        <f t="array" ref="Y91">_xlfn.SWITCH(A91,201706,0.51,201707,0.509,201708,0.511)</f>
        <v>0.51</v>
      </c>
      <c r="Z91" s="6">
        <f>Call_Data!$L91/Call_Data!$G91</f>
        <v>0.39393939393939392</v>
      </c>
      <c r="AA91" s="6" cm="1">
        <f t="array" ref="AA91">_xlfn.SWITCH(A91,201706,0.2,201707,0.199,201708,0.198)</f>
        <v>0.2</v>
      </c>
      <c r="AB91" s="6">
        <f>Call_Data!$K91-Call_Data!$L91/Call_Data!$K91</f>
        <v>19.350000000000001</v>
      </c>
      <c r="AC91" s="6" cm="1">
        <f t="array" ref="AC91">_xlfn.SWITCH(A91,201706,0.17,201707,0.162,201708,0.159)</f>
        <v>0.17</v>
      </c>
      <c r="AD91" s="6">
        <f>Call_Data!$I91/Call_Data!$G91</f>
        <v>0.15151515151515152</v>
      </c>
    </row>
    <row r="92" spans="1:30" x14ac:dyDescent="0.2">
      <c r="A92">
        <v>201706</v>
      </c>
      <c r="B92" s="1">
        <v>42892</v>
      </c>
      <c r="C92">
        <v>12475</v>
      </c>
      <c r="D92" t="str">
        <f>VLOOKUP(Call_Data!$C92,Hierarchy!$A$1:$H$27,5,TRUE)</f>
        <v>Kippers, Kat</v>
      </c>
      <c r="E92" t="str">
        <f>VLOOKUP(Call_Data!$C92,Hierarchy!$A$2:$H$27,7,TRUE)</f>
        <v>Jimson, Bill</v>
      </c>
      <c r="F92" t="str">
        <f>VLOOKUP(C92,Hierarchy!$A$2:$H$27,8,TRUE)</f>
        <v>Williamburg</v>
      </c>
      <c r="G92">
        <v>36</v>
      </c>
      <c r="H92">
        <v>24484</v>
      </c>
      <c r="I92">
        <v>5</v>
      </c>
      <c r="J92">
        <v>35</v>
      </c>
      <c r="K92">
        <v>26</v>
      </c>
      <c r="L92">
        <v>18</v>
      </c>
      <c r="M92">
        <v>3</v>
      </c>
      <c r="N92">
        <f>SUMIF(Call_Data!$D$2:$D$1526,Call_Data!$D92,Call_Data!$G$2:$G$1526)</f>
        <v>2135</v>
      </c>
      <c r="O92">
        <f>SUMIFS(Call_Data!$G$2:$G$1526,Call_Data!$D$2:$D$1526,Call_Data!$D92,Call_Data!$A$2:$A$1526,Call_Data!$A92)</f>
        <v>688</v>
      </c>
      <c r="P92" s="3">
        <f>Call_Data!$H92/Call_Data!$G92</f>
        <v>680.11111111111109</v>
      </c>
      <c r="Q92" cm="1">
        <f t="array" ref="Q92">_xlfn.SWITCH(A92,201706,780,201707,783,201708,775)</f>
        <v>780</v>
      </c>
      <c r="R92" s="5" cm="1">
        <f t="array" ref="R92">_xlfn.SWITCH(A92,201706,0.08,201707,0.081,201708,0.075)</f>
        <v>0.08</v>
      </c>
      <c r="S92" s="2">
        <f>Call_Data!$M92/Call_Data!$G92*100</f>
        <v>8.3333333333333321</v>
      </c>
      <c r="T92" s="2">
        <f>Call_Data!$S92/Call_Data!$R92</f>
        <v>104.16666666666664</v>
      </c>
      <c r="U92" s="7">
        <f t="shared" si="2"/>
        <v>100</v>
      </c>
      <c r="V92" s="6">
        <f t="shared" si="3"/>
        <v>0.97222222222222221</v>
      </c>
      <c r="W92" s="6">
        <f>Call_Data!$K92/Call_Data!$J92</f>
        <v>0.74285714285714288</v>
      </c>
      <c r="X92" s="6">
        <f>Call_Data!$L92/Call_Data!$K92</f>
        <v>0.69230769230769229</v>
      </c>
      <c r="Y92" s="6" cm="1">
        <f t="array" ref="Y92">_xlfn.SWITCH(A92,201706,0.51,201707,0.509,201708,0.511)</f>
        <v>0.51</v>
      </c>
      <c r="Z92" s="6">
        <f>Call_Data!$L92/Call_Data!$G92</f>
        <v>0.5</v>
      </c>
      <c r="AA92" s="6" cm="1">
        <f t="array" ref="AA92">_xlfn.SWITCH(A92,201706,0.2,201707,0.199,201708,0.198)</f>
        <v>0.2</v>
      </c>
      <c r="AB92" s="6">
        <f>Call_Data!$K92-Call_Data!$L92/Call_Data!$K92</f>
        <v>25.307692307692307</v>
      </c>
      <c r="AC92" s="6" cm="1">
        <f t="array" ref="AC92">_xlfn.SWITCH(A92,201706,0.17,201707,0.162,201708,0.159)</f>
        <v>0.17</v>
      </c>
      <c r="AD92" s="6">
        <f>Call_Data!$I92/Call_Data!$G92</f>
        <v>0.1388888888888889</v>
      </c>
    </row>
    <row r="93" spans="1:30" x14ac:dyDescent="0.2">
      <c r="A93">
        <v>201706</v>
      </c>
      <c r="B93" s="1">
        <v>42892</v>
      </c>
      <c r="C93">
        <v>12476</v>
      </c>
      <c r="D93" t="str">
        <f>VLOOKUP(Call_Data!$C93,Hierarchy!$A$1:$H$27,5,TRUE)</f>
        <v>Lipp, Larry</v>
      </c>
      <c r="E93" t="str">
        <f>VLOOKUP(Call_Data!$C93,Hierarchy!$A$2:$H$27,7,TRUE)</f>
        <v>Jimson, Bill</v>
      </c>
      <c r="F93" t="str">
        <f>VLOOKUP(C93,Hierarchy!$A$2:$H$27,8,TRUE)</f>
        <v>Williamburg</v>
      </c>
      <c r="G93">
        <v>32</v>
      </c>
      <c r="H93">
        <v>25331</v>
      </c>
      <c r="I93">
        <v>6</v>
      </c>
      <c r="J93">
        <v>28</v>
      </c>
      <c r="K93">
        <v>20</v>
      </c>
      <c r="L93">
        <v>16</v>
      </c>
      <c r="M93">
        <v>3</v>
      </c>
      <c r="N93">
        <f>SUMIF(Call_Data!$D$2:$D$1526,Call_Data!$D93,Call_Data!$G$2:$G$1526)</f>
        <v>2065</v>
      </c>
      <c r="O93">
        <f>SUMIFS(Call_Data!$G$2:$G$1526,Call_Data!$D$2:$D$1526,Call_Data!$D93,Call_Data!$A$2:$A$1526,Call_Data!$A93)</f>
        <v>697</v>
      </c>
      <c r="P93" s="3">
        <f>Call_Data!$H93/Call_Data!$G93</f>
        <v>791.59375</v>
      </c>
      <c r="Q93" cm="1">
        <f t="array" ref="Q93">_xlfn.SWITCH(A93,201706,780,201707,783,201708,775)</f>
        <v>780</v>
      </c>
      <c r="R93" s="5" cm="1">
        <f t="array" ref="R93">_xlfn.SWITCH(A93,201706,0.08,201707,0.081,201708,0.075)</f>
        <v>0.08</v>
      </c>
      <c r="S93" s="2">
        <f>Call_Data!$M93/Call_Data!$G93*100</f>
        <v>9.375</v>
      </c>
      <c r="T93" s="2">
        <f>Call_Data!$S93/Call_Data!$R93</f>
        <v>117.1875</v>
      </c>
      <c r="U93" s="7">
        <f t="shared" si="2"/>
        <v>150</v>
      </c>
      <c r="V93" s="6">
        <f t="shared" si="3"/>
        <v>0.875</v>
      </c>
      <c r="W93" s="6">
        <f>Call_Data!$K93/Call_Data!$J93</f>
        <v>0.7142857142857143</v>
      </c>
      <c r="X93" s="6">
        <f>Call_Data!$L93/Call_Data!$K93</f>
        <v>0.8</v>
      </c>
      <c r="Y93" s="6" cm="1">
        <f t="array" ref="Y93">_xlfn.SWITCH(A93,201706,0.51,201707,0.509,201708,0.511)</f>
        <v>0.51</v>
      </c>
      <c r="Z93" s="6">
        <f>Call_Data!$L93/Call_Data!$G93</f>
        <v>0.5</v>
      </c>
      <c r="AA93" s="6" cm="1">
        <f t="array" ref="AA93">_xlfn.SWITCH(A93,201706,0.2,201707,0.199,201708,0.198)</f>
        <v>0.2</v>
      </c>
      <c r="AB93" s="6">
        <f>Call_Data!$K93-Call_Data!$L93/Call_Data!$K93</f>
        <v>19.2</v>
      </c>
      <c r="AC93" s="6" cm="1">
        <f t="array" ref="AC93">_xlfn.SWITCH(A93,201706,0.17,201707,0.162,201708,0.159)</f>
        <v>0.17</v>
      </c>
      <c r="AD93" s="6">
        <f>Call_Data!$I93/Call_Data!$G93</f>
        <v>0.1875</v>
      </c>
    </row>
    <row r="94" spans="1:30" x14ac:dyDescent="0.2">
      <c r="A94">
        <v>201706</v>
      </c>
      <c r="B94" s="1">
        <v>42892</v>
      </c>
      <c r="C94">
        <v>12477</v>
      </c>
      <c r="D94" t="str">
        <f>VLOOKUP(Call_Data!$C94,Hierarchy!$A$1:$H$27,5,TRUE)</f>
        <v>Myers, Matt</v>
      </c>
      <c r="E94" t="str">
        <f>VLOOKUP(Call_Data!$C94,Hierarchy!$A$2:$H$27,7,TRUE)</f>
        <v>Jimson, Bill</v>
      </c>
      <c r="F94" t="str">
        <f>VLOOKUP(C94,Hierarchy!$A$2:$H$27,8,TRUE)</f>
        <v>Williamburg</v>
      </c>
      <c r="G94">
        <v>32</v>
      </c>
      <c r="H94">
        <v>25384</v>
      </c>
      <c r="I94">
        <v>7</v>
      </c>
      <c r="J94">
        <v>28</v>
      </c>
      <c r="K94">
        <v>18</v>
      </c>
      <c r="L94">
        <v>13</v>
      </c>
      <c r="M94">
        <v>3</v>
      </c>
      <c r="N94">
        <f>SUMIF(Call_Data!$D$2:$D$1526,Call_Data!$D94,Call_Data!$G$2:$G$1526)</f>
        <v>1978</v>
      </c>
      <c r="O94">
        <f>SUMIFS(Call_Data!$G$2:$G$1526,Call_Data!$D$2:$D$1526,Call_Data!$D94,Call_Data!$A$2:$A$1526,Call_Data!$A94)</f>
        <v>701</v>
      </c>
      <c r="P94" s="3">
        <f>Call_Data!$H94/Call_Data!$G94</f>
        <v>793.25</v>
      </c>
      <c r="Q94" cm="1">
        <f t="array" ref="Q94">_xlfn.SWITCH(A94,201706,780,201707,783,201708,775)</f>
        <v>780</v>
      </c>
      <c r="R94" s="5" cm="1">
        <f t="array" ref="R94">_xlfn.SWITCH(A94,201706,0.08,201707,0.081,201708,0.075)</f>
        <v>0.08</v>
      </c>
      <c r="S94" s="2">
        <f>Call_Data!$M94/Call_Data!$G94*100</f>
        <v>9.375</v>
      </c>
      <c r="T94" s="2">
        <f>Call_Data!$S94/Call_Data!$R94</f>
        <v>117.1875</v>
      </c>
      <c r="U94" s="7">
        <f t="shared" si="2"/>
        <v>150</v>
      </c>
      <c r="V94" s="6">
        <f t="shared" si="3"/>
        <v>0.875</v>
      </c>
      <c r="W94" s="6">
        <f>Call_Data!$K94/Call_Data!$J94</f>
        <v>0.6428571428571429</v>
      </c>
      <c r="X94" s="6">
        <f>Call_Data!$L94/Call_Data!$K94</f>
        <v>0.72222222222222221</v>
      </c>
      <c r="Y94" s="6" cm="1">
        <f t="array" ref="Y94">_xlfn.SWITCH(A94,201706,0.51,201707,0.509,201708,0.511)</f>
        <v>0.51</v>
      </c>
      <c r="Z94" s="6">
        <f>Call_Data!$L94/Call_Data!$G94</f>
        <v>0.40625</v>
      </c>
      <c r="AA94" s="6" cm="1">
        <f t="array" ref="AA94">_xlfn.SWITCH(A94,201706,0.2,201707,0.199,201708,0.198)</f>
        <v>0.2</v>
      </c>
      <c r="AB94" s="6">
        <f>Call_Data!$K94-Call_Data!$L94/Call_Data!$K94</f>
        <v>17.277777777777779</v>
      </c>
      <c r="AC94" s="6" cm="1">
        <f t="array" ref="AC94">_xlfn.SWITCH(A94,201706,0.17,201707,0.162,201708,0.159)</f>
        <v>0.17</v>
      </c>
      <c r="AD94" s="6">
        <f>Call_Data!$I94/Call_Data!$G94</f>
        <v>0.21875</v>
      </c>
    </row>
    <row r="95" spans="1:30" x14ac:dyDescent="0.2">
      <c r="A95">
        <v>201706</v>
      </c>
      <c r="B95" s="1">
        <v>42892</v>
      </c>
      <c r="C95">
        <v>12478</v>
      </c>
      <c r="D95" t="str">
        <f>VLOOKUP(Call_Data!$C95,Hierarchy!$A$1:$H$27,5,TRUE)</f>
        <v>Nichols, Nana</v>
      </c>
      <c r="E95" t="str">
        <f>VLOOKUP(Call_Data!$C95,Hierarchy!$A$2:$H$27,7,TRUE)</f>
        <v>Jimson, Bill</v>
      </c>
      <c r="F95" t="str">
        <f>VLOOKUP(C95,Hierarchy!$A$2:$H$27,8,TRUE)</f>
        <v>Williamburg</v>
      </c>
      <c r="G95">
        <v>35</v>
      </c>
      <c r="H95">
        <v>25535</v>
      </c>
      <c r="I95">
        <v>7</v>
      </c>
      <c r="J95">
        <v>32</v>
      </c>
      <c r="K95">
        <v>26</v>
      </c>
      <c r="L95">
        <v>18</v>
      </c>
      <c r="M95">
        <v>2</v>
      </c>
      <c r="N95">
        <f>SUMIF(Call_Data!$D$2:$D$1526,Call_Data!$D95,Call_Data!$G$2:$G$1526)</f>
        <v>1999</v>
      </c>
      <c r="O95">
        <f>SUMIFS(Call_Data!$G$2:$G$1526,Call_Data!$D$2:$D$1526,Call_Data!$D95,Call_Data!$A$2:$A$1526,Call_Data!$A95)</f>
        <v>699</v>
      </c>
      <c r="P95" s="3">
        <f>Call_Data!$H95/Call_Data!$G95</f>
        <v>729.57142857142856</v>
      </c>
      <c r="Q95" cm="1">
        <f t="array" ref="Q95">_xlfn.SWITCH(A95,201706,780,201707,783,201708,775)</f>
        <v>780</v>
      </c>
      <c r="R95" s="5" cm="1">
        <f t="array" ref="R95">_xlfn.SWITCH(A95,201706,0.08,201707,0.081,201708,0.075)</f>
        <v>0.08</v>
      </c>
      <c r="S95" s="2">
        <f>Call_Data!$M95/Call_Data!$G95*100</f>
        <v>5.7142857142857144</v>
      </c>
      <c r="T95" s="2">
        <f>Call_Data!$S95/Call_Data!$R95</f>
        <v>71.428571428571431</v>
      </c>
      <c r="U95" s="7">
        <f t="shared" si="2"/>
        <v>0</v>
      </c>
      <c r="V95" s="6">
        <f t="shared" si="3"/>
        <v>0.91428571428571426</v>
      </c>
      <c r="W95" s="6">
        <f>Call_Data!$K95/Call_Data!$J95</f>
        <v>0.8125</v>
      </c>
      <c r="X95" s="6">
        <f>Call_Data!$L95/Call_Data!$K95</f>
        <v>0.69230769230769229</v>
      </c>
      <c r="Y95" s="6" cm="1">
        <f t="array" ref="Y95">_xlfn.SWITCH(A95,201706,0.51,201707,0.509,201708,0.511)</f>
        <v>0.51</v>
      </c>
      <c r="Z95" s="6">
        <f>Call_Data!$L95/Call_Data!$G95</f>
        <v>0.51428571428571423</v>
      </c>
      <c r="AA95" s="6" cm="1">
        <f t="array" ref="AA95">_xlfn.SWITCH(A95,201706,0.2,201707,0.199,201708,0.198)</f>
        <v>0.2</v>
      </c>
      <c r="AB95" s="6">
        <f>Call_Data!$K95-Call_Data!$L95/Call_Data!$K95</f>
        <v>25.307692307692307</v>
      </c>
      <c r="AC95" s="6" cm="1">
        <f t="array" ref="AC95">_xlfn.SWITCH(A95,201706,0.17,201707,0.162,201708,0.159)</f>
        <v>0.17</v>
      </c>
      <c r="AD95" s="6">
        <f>Call_Data!$I95/Call_Data!$G95</f>
        <v>0.2</v>
      </c>
    </row>
    <row r="96" spans="1:30" x14ac:dyDescent="0.2">
      <c r="A96">
        <v>201706</v>
      </c>
      <c r="B96" s="1">
        <v>42892</v>
      </c>
      <c r="C96">
        <v>12479</v>
      </c>
      <c r="D96" t="str">
        <f>VLOOKUP(Call_Data!$C96,Hierarchy!$A$1:$H$27,5,TRUE)</f>
        <v>Ohlson, Octavius</v>
      </c>
      <c r="E96" t="str">
        <f>VLOOKUP(Call_Data!$C96,Hierarchy!$A$2:$H$27,7,TRUE)</f>
        <v>Jimson, Bill</v>
      </c>
      <c r="F96" t="str">
        <f>VLOOKUP(C96,Hierarchy!$A$2:$H$27,8,TRUE)</f>
        <v>Williamburg</v>
      </c>
      <c r="G96">
        <v>35</v>
      </c>
      <c r="H96">
        <v>24199</v>
      </c>
      <c r="I96">
        <v>7</v>
      </c>
      <c r="J96">
        <v>33</v>
      </c>
      <c r="K96">
        <v>26</v>
      </c>
      <c r="L96">
        <v>19</v>
      </c>
      <c r="M96">
        <v>3</v>
      </c>
      <c r="N96">
        <f>SUMIF(Call_Data!$D$2:$D$1526,Call_Data!$D96,Call_Data!$G$2:$G$1526)</f>
        <v>1969</v>
      </c>
      <c r="O96">
        <f>SUMIFS(Call_Data!$G$2:$G$1526,Call_Data!$D$2:$D$1526,Call_Data!$D96,Call_Data!$A$2:$A$1526,Call_Data!$A96)</f>
        <v>680</v>
      </c>
      <c r="P96" s="3">
        <f>Call_Data!$H96/Call_Data!$G96</f>
        <v>691.4</v>
      </c>
      <c r="Q96" cm="1">
        <f t="array" ref="Q96">_xlfn.SWITCH(A96,201706,780,201707,783,201708,775)</f>
        <v>780</v>
      </c>
      <c r="R96" s="5" cm="1">
        <f t="array" ref="R96">_xlfn.SWITCH(A96,201706,0.08,201707,0.081,201708,0.075)</f>
        <v>0.08</v>
      </c>
      <c r="S96" s="2">
        <f>Call_Data!$M96/Call_Data!$G96*100</f>
        <v>8.5714285714285712</v>
      </c>
      <c r="T96" s="2">
        <f>Call_Data!$S96/Call_Data!$R96</f>
        <v>107.14285714285714</v>
      </c>
      <c r="U96" s="7">
        <f t="shared" si="2"/>
        <v>100</v>
      </c>
      <c r="V96" s="6">
        <f t="shared" si="3"/>
        <v>0.94285714285714284</v>
      </c>
      <c r="W96" s="6">
        <f>Call_Data!$K96/Call_Data!$J96</f>
        <v>0.78787878787878785</v>
      </c>
      <c r="X96" s="6">
        <f>Call_Data!$L96/Call_Data!$K96</f>
        <v>0.73076923076923073</v>
      </c>
      <c r="Y96" s="6" cm="1">
        <f t="array" ref="Y96">_xlfn.SWITCH(A96,201706,0.51,201707,0.509,201708,0.511)</f>
        <v>0.51</v>
      </c>
      <c r="Z96" s="6">
        <f>Call_Data!$L96/Call_Data!$G96</f>
        <v>0.54285714285714282</v>
      </c>
      <c r="AA96" s="6" cm="1">
        <f t="array" ref="AA96">_xlfn.SWITCH(A96,201706,0.2,201707,0.199,201708,0.198)</f>
        <v>0.2</v>
      </c>
      <c r="AB96" s="6">
        <f>Call_Data!$K96-Call_Data!$L96/Call_Data!$K96</f>
        <v>25.26923076923077</v>
      </c>
      <c r="AC96" s="6" cm="1">
        <f t="array" ref="AC96">_xlfn.SWITCH(A96,201706,0.17,201707,0.162,201708,0.159)</f>
        <v>0.17</v>
      </c>
      <c r="AD96" s="6">
        <f>Call_Data!$I96/Call_Data!$G96</f>
        <v>0.2</v>
      </c>
    </row>
    <row r="97" spans="1:30" x14ac:dyDescent="0.2">
      <c r="A97">
        <v>201706</v>
      </c>
      <c r="B97" s="1">
        <v>42892</v>
      </c>
      <c r="C97">
        <v>12480</v>
      </c>
      <c r="D97" t="str">
        <f>VLOOKUP(Call_Data!$C97,Hierarchy!$A$1:$H$27,5,TRUE)</f>
        <v>Pulaski, Peter</v>
      </c>
      <c r="E97" t="str">
        <f>VLOOKUP(Call_Data!$C97,Hierarchy!$A$2:$H$27,7,TRUE)</f>
        <v>Jimson, Bill</v>
      </c>
      <c r="F97" t="str">
        <f>VLOOKUP(C97,Hierarchy!$A$2:$H$27,8,TRUE)</f>
        <v>Williamburg</v>
      </c>
      <c r="G97">
        <v>34</v>
      </c>
      <c r="H97">
        <v>25768</v>
      </c>
      <c r="I97">
        <v>6</v>
      </c>
      <c r="J97">
        <v>32</v>
      </c>
      <c r="K97">
        <v>26</v>
      </c>
      <c r="L97">
        <v>18</v>
      </c>
      <c r="M97">
        <v>3</v>
      </c>
      <c r="N97">
        <f>SUMIF(Call_Data!$D$2:$D$1526,Call_Data!$D97,Call_Data!$G$2:$G$1526)</f>
        <v>1507</v>
      </c>
      <c r="O97">
        <f>SUMIFS(Call_Data!$G$2:$G$1526,Call_Data!$D$2:$D$1526,Call_Data!$D97,Call_Data!$A$2:$A$1526,Call_Data!$A97)</f>
        <v>615</v>
      </c>
      <c r="P97" s="3">
        <f>Call_Data!$H97/Call_Data!$G97</f>
        <v>757.88235294117646</v>
      </c>
      <c r="Q97" cm="1">
        <f t="array" ref="Q97">_xlfn.SWITCH(A97,201706,780,201707,783,201708,775)</f>
        <v>780</v>
      </c>
      <c r="R97" s="5" cm="1">
        <f t="array" ref="R97">_xlfn.SWITCH(A97,201706,0.08,201707,0.081,201708,0.075)</f>
        <v>0.08</v>
      </c>
      <c r="S97" s="2">
        <f>Call_Data!$M97/Call_Data!$G97*100</f>
        <v>8.8235294117647065</v>
      </c>
      <c r="T97" s="2">
        <f>Call_Data!$S97/Call_Data!$R97</f>
        <v>110.29411764705883</v>
      </c>
      <c r="U97" s="7">
        <f t="shared" si="2"/>
        <v>150</v>
      </c>
      <c r="V97" s="6">
        <f t="shared" si="3"/>
        <v>0.94117647058823528</v>
      </c>
      <c r="W97" s="6">
        <f>Call_Data!$K97/Call_Data!$J97</f>
        <v>0.8125</v>
      </c>
      <c r="X97" s="6">
        <f>Call_Data!$L97/Call_Data!$K97</f>
        <v>0.69230769230769229</v>
      </c>
      <c r="Y97" s="6" cm="1">
        <f t="array" ref="Y97">_xlfn.SWITCH(A97,201706,0.51,201707,0.509,201708,0.511)</f>
        <v>0.51</v>
      </c>
      <c r="Z97" s="6">
        <f>Call_Data!$L97/Call_Data!$G97</f>
        <v>0.52941176470588236</v>
      </c>
      <c r="AA97" s="6" cm="1">
        <f t="array" ref="AA97">_xlfn.SWITCH(A97,201706,0.2,201707,0.199,201708,0.198)</f>
        <v>0.2</v>
      </c>
      <c r="AB97" s="6">
        <f>Call_Data!$K97-Call_Data!$L97/Call_Data!$K97</f>
        <v>25.307692307692307</v>
      </c>
      <c r="AC97" s="6" cm="1">
        <f t="array" ref="AC97">_xlfn.SWITCH(A97,201706,0.17,201707,0.162,201708,0.159)</f>
        <v>0.17</v>
      </c>
      <c r="AD97" s="6">
        <f>Call_Data!$I97/Call_Data!$G97</f>
        <v>0.17647058823529413</v>
      </c>
    </row>
    <row r="98" spans="1:30" x14ac:dyDescent="0.2">
      <c r="A98">
        <v>201706</v>
      </c>
      <c r="B98" s="1">
        <v>42892</v>
      </c>
      <c r="C98">
        <v>12482</v>
      </c>
      <c r="D98" t="str">
        <f>VLOOKUP(Call_Data!$C98,Hierarchy!$A$1:$H$27,5,TRUE)</f>
        <v>Sanders, Sammi</v>
      </c>
      <c r="E98" t="str">
        <f>VLOOKUP(Call_Data!$C98,Hierarchy!$A$2:$H$27,7,TRUE)</f>
        <v>Oferten, Quinton</v>
      </c>
      <c r="F98" t="str">
        <f>VLOOKUP(C98,Hierarchy!$A$2:$H$27,8,TRUE)</f>
        <v>Williamburg</v>
      </c>
      <c r="G98">
        <v>33</v>
      </c>
      <c r="H98">
        <v>24517</v>
      </c>
      <c r="I98">
        <v>8</v>
      </c>
      <c r="J98">
        <v>31</v>
      </c>
      <c r="K98">
        <v>24</v>
      </c>
      <c r="L98">
        <v>14</v>
      </c>
      <c r="M98">
        <v>3</v>
      </c>
      <c r="N98">
        <f>SUMIF(Call_Data!$D$2:$D$1526,Call_Data!$D98,Call_Data!$G$2:$G$1526)</f>
        <v>1764</v>
      </c>
      <c r="O98">
        <f>SUMIFS(Call_Data!$G$2:$G$1526,Call_Data!$D$2:$D$1526,Call_Data!$D98,Call_Data!$A$2:$A$1526,Call_Data!$A98)</f>
        <v>577</v>
      </c>
      <c r="P98" s="3">
        <f>Call_Data!$H98/Call_Data!$G98</f>
        <v>742.93939393939399</v>
      </c>
      <c r="Q98" cm="1">
        <f t="array" ref="Q98">_xlfn.SWITCH(A98,201706,780,201707,783,201708,775)</f>
        <v>780</v>
      </c>
      <c r="R98" s="5" cm="1">
        <f t="array" ref="R98">_xlfn.SWITCH(A98,201706,0.08,201707,0.081,201708,0.075)</f>
        <v>0.08</v>
      </c>
      <c r="S98" s="2">
        <f>Call_Data!$M98/Call_Data!$G98*100</f>
        <v>9.0909090909090917</v>
      </c>
      <c r="T98" s="2">
        <f>Call_Data!$S98/Call_Data!$R98</f>
        <v>113.63636363636364</v>
      </c>
      <c r="U98" s="7">
        <f t="shared" si="2"/>
        <v>150</v>
      </c>
      <c r="V98" s="6">
        <f t="shared" si="3"/>
        <v>0.93939393939393945</v>
      </c>
      <c r="W98" s="6">
        <f>Call_Data!$K98/Call_Data!$J98</f>
        <v>0.77419354838709675</v>
      </c>
      <c r="X98" s="6">
        <f>Call_Data!$L98/Call_Data!$K98</f>
        <v>0.58333333333333337</v>
      </c>
      <c r="Y98" s="6" cm="1">
        <f t="array" ref="Y98">_xlfn.SWITCH(A98,201706,0.51,201707,0.509,201708,0.511)</f>
        <v>0.51</v>
      </c>
      <c r="Z98" s="6">
        <f>Call_Data!$L98/Call_Data!$G98</f>
        <v>0.42424242424242425</v>
      </c>
      <c r="AA98" s="6" cm="1">
        <f t="array" ref="AA98">_xlfn.SWITCH(A98,201706,0.2,201707,0.199,201708,0.198)</f>
        <v>0.2</v>
      </c>
      <c r="AB98" s="6">
        <f>Call_Data!$K98-Call_Data!$L98/Call_Data!$K98</f>
        <v>23.416666666666668</v>
      </c>
      <c r="AC98" s="6" cm="1">
        <f t="array" ref="AC98">_xlfn.SWITCH(A98,201706,0.17,201707,0.162,201708,0.159)</f>
        <v>0.17</v>
      </c>
      <c r="AD98" s="6">
        <f>Call_Data!$I98/Call_Data!$G98</f>
        <v>0.24242424242424243</v>
      </c>
    </row>
    <row r="99" spans="1:30" x14ac:dyDescent="0.2">
      <c r="A99">
        <v>201706</v>
      </c>
      <c r="B99" s="1">
        <v>42892</v>
      </c>
      <c r="C99">
        <v>12483</v>
      </c>
      <c r="D99" t="str">
        <f>VLOOKUP(Call_Data!$C99,Hierarchy!$A$1:$H$27,5,TRUE)</f>
        <v>Thomas, Ted</v>
      </c>
      <c r="E99" t="str">
        <f>VLOOKUP(Call_Data!$C99,Hierarchy!$A$2:$H$27,7,TRUE)</f>
        <v>Oferten, Quinton</v>
      </c>
      <c r="F99" t="str">
        <f>VLOOKUP(C99,Hierarchy!$A$2:$H$27,8,TRUE)</f>
        <v>Williamburg</v>
      </c>
      <c r="G99">
        <v>29</v>
      </c>
      <c r="H99">
        <v>24563</v>
      </c>
      <c r="I99">
        <v>8</v>
      </c>
      <c r="J99">
        <v>25</v>
      </c>
      <c r="K99">
        <v>19</v>
      </c>
      <c r="L99">
        <v>9</v>
      </c>
      <c r="M99">
        <v>3</v>
      </c>
      <c r="N99">
        <f>SUMIF(Call_Data!$D$2:$D$1526,Call_Data!$D99,Call_Data!$G$2:$G$1526)</f>
        <v>1918</v>
      </c>
      <c r="O99">
        <f>SUMIFS(Call_Data!$G$2:$G$1526,Call_Data!$D$2:$D$1526,Call_Data!$D99,Call_Data!$A$2:$A$1526,Call_Data!$A99)</f>
        <v>652</v>
      </c>
      <c r="P99" s="3">
        <f>Call_Data!$H99/Call_Data!$G99</f>
        <v>847</v>
      </c>
      <c r="Q99" cm="1">
        <f t="array" ref="Q99">_xlfn.SWITCH(A99,201706,780,201707,783,201708,775)</f>
        <v>780</v>
      </c>
      <c r="R99" s="5" cm="1">
        <f t="array" ref="R99">_xlfn.SWITCH(A99,201706,0.08,201707,0.081,201708,0.075)</f>
        <v>0.08</v>
      </c>
      <c r="S99" s="2">
        <f>Call_Data!$M99/Call_Data!$G99*100</f>
        <v>10.344827586206897</v>
      </c>
      <c r="T99" s="2">
        <f>Call_Data!$S99/Call_Data!$R99</f>
        <v>129.31034482758622</v>
      </c>
      <c r="U99" s="7">
        <f t="shared" si="2"/>
        <v>250</v>
      </c>
      <c r="V99" s="6">
        <f t="shared" si="3"/>
        <v>0.86206896551724133</v>
      </c>
      <c r="W99" s="6">
        <f>Call_Data!$K99/Call_Data!$J99</f>
        <v>0.76</v>
      </c>
      <c r="X99" s="6">
        <f>Call_Data!$L99/Call_Data!$K99</f>
        <v>0.47368421052631576</v>
      </c>
      <c r="Y99" s="6" cm="1">
        <f t="array" ref="Y99">_xlfn.SWITCH(A99,201706,0.51,201707,0.509,201708,0.511)</f>
        <v>0.51</v>
      </c>
      <c r="Z99" s="6">
        <f>Call_Data!$L99/Call_Data!$G99</f>
        <v>0.31034482758620691</v>
      </c>
      <c r="AA99" s="6" cm="1">
        <f t="array" ref="AA99">_xlfn.SWITCH(A99,201706,0.2,201707,0.199,201708,0.198)</f>
        <v>0.2</v>
      </c>
      <c r="AB99" s="6">
        <f>Call_Data!$K99-Call_Data!$L99/Call_Data!$K99</f>
        <v>18.526315789473685</v>
      </c>
      <c r="AC99" s="6" cm="1">
        <f t="array" ref="AC99">_xlfn.SWITCH(A99,201706,0.17,201707,0.162,201708,0.159)</f>
        <v>0.17</v>
      </c>
      <c r="AD99" s="6">
        <f>Call_Data!$I99/Call_Data!$G99</f>
        <v>0.27586206896551724</v>
      </c>
    </row>
    <row r="100" spans="1:30" x14ac:dyDescent="0.2">
      <c r="A100">
        <v>201706</v>
      </c>
      <c r="B100" s="1">
        <v>42892</v>
      </c>
      <c r="C100">
        <v>12484</v>
      </c>
      <c r="D100" t="str">
        <f>VLOOKUP(Call_Data!$C100,Hierarchy!$A$1:$H$27,5,TRUE)</f>
        <v>Uvaldon, Ursala</v>
      </c>
      <c r="E100" t="str">
        <f>VLOOKUP(Call_Data!$C100,Hierarchy!$A$2:$H$27,7,TRUE)</f>
        <v>Oferten, Quinton</v>
      </c>
      <c r="F100" t="str">
        <f>VLOOKUP(C100,Hierarchy!$A$2:$H$27,8,TRUE)</f>
        <v>Williamburg</v>
      </c>
      <c r="G100">
        <v>28</v>
      </c>
      <c r="H100">
        <v>24515</v>
      </c>
      <c r="I100">
        <v>8</v>
      </c>
      <c r="J100">
        <v>25</v>
      </c>
      <c r="K100">
        <v>20</v>
      </c>
      <c r="L100">
        <v>9</v>
      </c>
      <c r="M100">
        <v>3</v>
      </c>
      <c r="N100">
        <f>SUMIF(Call_Data!$D$2:$D$1526,Call_Data!$D100,Call_Data!$G$2:$G$1526)</f>
        <v>1913</v>
      </c>
      <c r="O100">
        <f>SUMIFS(Call_Data!$G$2:$G$1526,Call_Data!$D$2:$D$1526,Call_Data!$D100,Call_Data!$A$2:$A$1526,Call_Data!$A100)</f>
        <v>629</v>
      </c>
      <c r="P100" s="3">
        <f>Call_Data!$H100/Call_Data!$G100</f>
        <v>875.53571428571433</v>
      </c>
      <c r="Q100" cm="1">
        <f t="array" ref="Q100">_xlfn.SWITCH(A100,201706,780,201707,783,201708,775)</f>
        <v>780</v>
      </c>
      <c r="R100" s="5" cm="1">
        <f t="array" ref="R100">_xlfn.SWITCH(A100,201706,0.08,201707,0.081,201708,0.075)</f>
        <v>0.08</v>
      </c>
      <c r="S100" s="2">
        <f>Call_Data!$M100/Call_Data!$G100*100</f>
        <v>10.714285714285714</v>
      </c>
      <c r="T100" s="2">
        <f>Call_Data!$S100/Call_Data!$R100</f>
        <v>133.92857142857142</v>
      </c>
      <c r="U100" s="7">
        <f t="shared" si="2"/>
        <v>250</v>
      </c>
      <c r="V100" s="6">
        <f t="shared" si="3"/>
        <v>0.8928571428571429</v>
      </c>
      <c r="W100" s="6">
        <f>Call_Data!$K100/Call_Data!$J100</f>
        <v>0.8</v>
      </c>
      <c r="X100" s="6">
        <f>Call_Data!$L100/Call_Data!$K100</f>
        <v>0.45</v>
      </c>
      <c r="Y100" s="6" cm="1">
        <f t="array" ref="Y100">_xlfn.SWITCH(A100,201706,0.51,201707,0.509,201708,0.511)</f>
        <v>0.51</v>
      </c>
      <c r="Z100" s="6">
        <f>Call_Data!$L100/Call_Data!$G100</f>
        <v>0.32142857142857145</v>
      </c>
      <c r="AA100" s="6" cm="1">
        <f t="array" ref="AA100">_xlfn.SWITCH(A100,201706,0.2,201707,0.199,201708,0.198)</f>
        <v>0.2</v>
      </c>
      <c r="AB100" s="6">
        <f>Call_Data!$K100-Call_Data!$L100/Call_Data!$K100</f>
        <v>19.55</v>
      </c>
      <c r="AC100" s="6" cm="1">
        <f t="array" ref="AC100">_xlfn.SWITCH(A100,201706,0.17,201707,0.162,201708,0.159)</f>
        <v>0.17</v>
      </c>
      <c r="AD100" s="6">
        <f>Call_Data!$I100/Call_Data!$G100</f>
        <v>0.2857142857142857</v>
      </c>
    </row>
    <row r="101" spans="1:30" x14ac:dyDescent="0.2">
      <c r="A101">
        <v>201706</v>
      </c>
      <c r="B101" s="1">
        <v>42892</v>
      </c>
      <c r="C101">
        <v>12485</v>
      </c>
      <c r="D101" t="str">
        <f>VLOOKUP(Call_Data!$C101,Hierarchy!$A$1:$H$27,5,TRUE)</f>
        <v>Vindictive, Vinny</v>
      </c>
      <c r="E101" t="str">
        <f>VLOOKUP(Call_Data!$C101,Hierarchy!$A$2:$H$27,7,TRUE)</f>
        <v>Oferten, Quinton</v>
      </c>
      <c r="F101" t="str">
        <f>VLOOKUP(C101,Hierarchy!$A$2:$H$27,8,TRUE)</f>
        <v>Williamburg</v>
      </c>
      <c r="G101">
        <v>32</v>
      </c>
      <c r="H101">
        <v>25985</v>
      </c>
      <c r="I101">
        <v>9</v>
      </c>
      <c r="J101">
        <v>30</v>
      </c>
      <c r="K101">
        <v>24</v>
      </c>
      <c r="L101">
        <v>15</v>
      </c>
      <c r="M101">
        <v>4</v>
      </c>
      <c r="N101">
        <f>SUMIF(Call_Data!$D$2:$D$1526,Call_Data!$D101,Call_Data!$G$2:$G$1526)</f>
        <v>1894</v>
      </c>
      <c r="O101">
        <f>SUMIFS(Call_Data!$G$2:$G$1526,Call_Data!$D$2:$D$1526,Call_Data!$D101,Call_Data!$A$2:$A$1526,Call_Data!$A101)</f>
        <v>644</v>
      </c>
      <c r="P101" s="3">
        <f>Call_Data!$H101/Call_Data!$G101</f>
        <v>812.03125</v>
      </c>
      <c r="Q101" cm="1">
        <f t="array" ref="Q101">_xlfn.SWITCH(A101,201706,780,201707,783,201708,775)</f>
        <v>780</v>
      </c>
      <c r="R101" s="5" cm="1">
        <f t="array" ref="R101">_xlfn.SWITCH(A101,201706,0.08,201707,0.081,201708,0.075)</f>
        <v>0.08</v>
      </c>
      <c r="S101" s="2">
        <f>Call_Data!$M101/Call_Data!$G101*100</f>
        <v>12.5</v>
      </c>
      <c r="T101" s="2">
        <f>Call_Data!$S101/Call_Data!$R101</f>
        <v>156.25</v>
      </c>
      <c r="U101" s="7">
        <f t="shared" si="2"/>
        <v>250</v>
      </c>
      <c r="V101" s="6">
        <f t="shared" si="3"/>
        <v>0.9375</v>
      </c>
      <c r="W101" s="6">
        <f>Call_Data!$K101/Call_Data!$J101</f>
        <v>0.8</v>
      </c>
      <c r="X101" s="6">
        <f>Call_Data!$L101/Call_Data!$K101</f>
        <v>0.625</v>
      </c>
      <c r="Y101" s="6" cm="1">
        <f t="array" ref="Y101">_xlfn.SWITCH(A101,201706,0.51,201707,0.509,201708,0.511)</f>
        <v>0.51</v>
      </c>
      <c r="Z101" s="6">
        <f>Call_Data!$L101/Call_Data!$G101</f>
        <v>0.46875</v>
      </c>
      <c r="AA101" s="6" cm="1">
        <f t="array" ref="AA101">_xlfn.SWITCH(A101,201706,0.2,201707,0.199,201708,0.198)</f>
        <v>0.2</v>
      </c>
      <c r="AB101" s="6">
        <f>Call_Data!$K101-Call_Data!$L101/Call_Data!$K101</f>
        <v>23.375</v>
      </c>
      <c r="AC101" s="6" cm="1">
        <f t="array" ref="AC101">_xlfn.SWITCH(A101,201706,0.17,201707,0.162,201708,0.159)</f>
        <v>0.17</v>
      </c>
      <c r="AD101" s="6">
        <f>Call_Data!$I101/Call_Data!$G101</f>
        <v>0.28125</v>
      </c>
    </row>
    <row r="102" spans="1:30" x14ac:dyDescent="0.2">
      <c r="A102">
        <v>201706</v>
      </c>
      <c r="B102" s="1">
        <v>42892</v>
      </c>
      <c r="C102">
        <v>12486</v>
      </c>
      <c r="D102" t="str">
        <f>VLOOKUP(Call_Data!$C102,Hierarchy!$A$1:$H$27,5,TRUE)</f>
        <v>Williamson, Wilma</v>
      </c>
      <c r="E102" t="str">
        <f>VLOOKUP(Call_Data!$C102,Hierarchy!$A$2:$H$27,7,TRUE)</f>
        <v>Oferten, Quinton</v>
      </c>
      <c r="F102" t="str">
        <f>VLOOKUP(C102,Hierarchy!$A$2:$H$27,8,TRUE)</f>
        <v>Williamburg</v>
      </c>
      <c r="G102">
        <v>32</v>
      </c>
      <c r="H102">
        <v>25062</v>
      </c>
      <c r="I102">
        <v>6</v>
      </c>
      <c r="J102">
        <v>30</v>
      </c>
      <c r="K102">
        <v>18</v>
      </c>
      <c r="L102">
        <v>12</v>
      </c>
      <c r="M102">
        <v>4</v>
      </c>
      <c r="N102">
        <f>SUMIF(Call_Data!$D$2:$D$1526,Call_Data!$D102,Call_Data!$G$2:$G$1526)</f>
        <v>1992</v>
      </c>
      <c r="O102">
        <f>SUMIFS(Call_Data!$G$2:$G$1526,Call_Data!$D$2:$D$1526,Call_Data!$D102,Call_Data!$A$2:$A$1526,Call_Data!$A102)</f>
        <v>649</v>
      </c>
      <c r="P102" s="3">
        <f>Call_Data!$H102/Call_Data!$G102</f>
        <v>783.1875</v>
      </c>
      <c r="Q102" cm="1">
        <f t="array" ref="Q102">_xlfn.SWITCH(A102,201706,780,201707,783,201708,775)</f>
        <v>780</v>
      </c>
      <c r="R102" s="5" cm="1">
        <f t="array" ref="R102">_xlfn.SWITCH(A102,201706,0.08,201707,0.081,201708,0.075)</f>
        <v>0.08</v>
      </c>
      <c r="S102" s="2">
        <f>Call_Data!$M102/Call_Data!$G102*100</f>
        <v>12.5</v>
      </c>
      <c r="T102" s="2">
        <f>Call_Data!$S102/Call_Data!$R102</f>
        <v>156.25</v>
      </c>
      <c r="U102" s="7">
        <f t="shared" si="2"/>
        <v>250</v>
      </c>
      <c r="V102" s="6">
        <f t="shared" si="3"/>
        <v>0.9375</v>
      </c>
      <c r="W102" s="6">
        <f>Call_Data!$K102/Call_Data!$J102</f>
        <v>0.6</v>
      </c>
      <c r="X102" s="6">
        <f>Call_Data!$L102/Call_Data!$K102</f>
        <v>0.66666666666666663</v>
      </c>
      <c r="Y102" s="6" cm="1">
        <f t="array" ref="Y102">_xlfn.SWITCH(A102,201706,0.51,201707,0.509,201708,0.511)</f>
        <v>0.51</v>
      </c>
      <c r="Z102" s="6">
        <f>Call_Data!$L102/Call_Data!$G102</f>
        <v>0.375</v>
      </c>
      <c r="AA102" s="6" cm="1">
        <f t="array" ref="AA102">_xlfn.SWITCH(A102,201706,0.2,201707,0.199,201708,0.198)</f>
        <v>0.2</v>
      </c>
      <c r="AB102" s="6">
        <f>Call_Data!$K102-Call_Data!$L102/Call_Data!$K102</f>
        <v>17.333333333333332</v>
      </c>
      <c r="AC102" s="6" cm="1">
        <f t="array" ref="AC102">_xlfn.SWITCH(A102,201706,0.17,201707,0.162,201708,0.159)</f>
        <v>0.17</v>
      </c>
      <c r="AD102" s="6">
        <f>Call_Data!$I102/Call_Data!$G102</f>
        <v>0.1875</v>
      </c>
    </row>
    <row r="103" spans="1:30" x14ac:dyDescent="0.2">
      <c r="A103">
        <v>201706</v>
      </c>
      <c r="B103" s="1">
        <v>42892</v>
      </c>
      <c r="C103">
        <v>12487</v>
      </c>
      <c r="D103" t="str">
        <f>VLOOKUP(Call_Data!$C103,Hierarchy!$A$1:$H$27,5,TRUE)</f>
        <v>Younger, Yeti</v>
      </c>
      <c r="E103" t="str">
        <f>VLOOKUP(Call_Data!$C103,Hierarchy!$A$2:$H$27,7,TRUE)</f>
        <v>Oferten, Quinton</v>
      </c>
      <c r="F103" t="str">
        <f>VLOOKUP(C103,Hierarchy!$A$2:$H$27,8,TRUE)</f>
        <v>Williamburg</v>
      </c>
      <c r="G103">
        <v>33</v>
      </c>
      <c r="H103">
        <v>25082</v>
      </c>
      <c r="I103">
        <v>9</v>
      </c>
      <c r="J103">
        <v>29</v>
      </c>
      <c r="K103">
        <v>19</v>
      </c>
      <c r="L103">
        <v>11</v>
      </c>
      <c r="M103">
        <v>3</v>
      </c>
      <c r="N103">
        <f>SUMIF(Call_Data!$D$2:$D$1526,Call_Data!$D103,Call_Data!$G$2:$G$1526)</f>
        <v>1939</v>
      </c>
      <c r="O103">
        <f>SUMIFS(Call_Data!$G$2:$G$1526,Call_Data!$D$2:$D$1526,Call_Data!$D103,Call_Data!$A$2:$A$1526,Call_Data!$A103)</f>
        <v>611</v>
      </c>
      <c r="P103" s="3">
        <f>Call_Data!$H103/Call_Data!$G103</f>
        <v>760.06060606060601</v>
      </c>
      <c r="Q103" cm="1">
        <f t="array" ref="Q103">_xlfn.SWITCH(A103,201706,780,201707,783,201708,775)</f>
        <v>780</v>
      </c>
      <c r="R103" s="5" cm="1">
        <f t="array" ref="R103">_xlfn.SWITCH(A103,201706,0.08,201707,0.081,201708,0.075)</f>
        <v>0.08</v>
      </c>
      <c r="S103" s="2">
        <f>Call_Data!$M103/Call_Data!$G103*100</f>
        <v>9.0909090909090917</v>
      </c>
      <c r="T103" s="2">
        <f>Call_Data!$S103/Call_Data!$R103</f>
        <v>113.63636363636364</v>
      </c>
      <c r="U103" s="7">
        <f t="shared" si="2"/>
        <v>150</v>
      </c>
      <c r="V103" s="6">
        <f t="shared" si="3"/>
        <v>0.87878787878787878</v>
      </c>
      <c r="W103" s="6">
        <f>Call_Data!$K103/Call_Data!$J103</f>
        <v>0.65517241379310343</v>
      </c>
      <c r="X103" s="6">
        <f>Call_Data!$L103/Call_Data!$K103</f>
        <v>0.57894736842105265</v>
      </c>
      <c r="Y103" s="6" cm="1">
        <f t="array" ref="Y103">_xlfn.SWITCH(A103,201706,0.51,201707,0.509,201708,0.511)</f>
        <v>0.51</v>
      </c>
      <c r="Z103" s="6">
        <f>Call_Data!$L103/Call_Data!$G103</f>
        <v>0.33333333333333331</v>
      </c>
      <c r="AA103" s="6" cm="1">
        <f t="array" ref="AA103">_xlfn.SWITCH(A103,201706,0.2,201707,0.199,201708,0.198)</f>
        <v>0.2</v>
      </c>
      <c r="AB103" s="6">
        <f>Call_Data!$K103-Call_Data!$L103/Call_Data!$K103</f>
        <v>18.421052631578949</v>
      </c>
      <c r="AC103" s="6" cm="1">
        <f t="array" ref="AC103">_xlfn.SWITCH(A103,201706,0.17,201707,0.162,201708,0.159)</f>
        <v>0.17</v>
      </c>
      <c r="AD103" s="6">
        <f>Call_Data!$I103/Call_Data!$G103</f>
        <v>0.27272727272727271</v>
      </c>
    </row>
    <row r="104" spans="1:30" x14ac:dyDescent="0.2">
      <c r="A104">
        <v>201706</v>
      </c>
      <c r="B104" s="1">
        <v>42892</v>
      </c>
      <c r="C104">
        <v>12488</v>
      </c>
      <c r="D104" t="str">
        <f>VLOOKUP(Call_Data!$C104,Hierarchy!$A$1:$H$27,5,TRUE)</f>
        <v>Zwilowski, Zane</v>
      </c>
      <c r="E104" t="str">
        <f>VLOOKUP(Call_Data!$C104,Hierarchy!$A$2:$H$27,7,TRUE)</f>
        <v>Oferten, Quinton</v>
      </c>
      <c r="F104" t="str">
        <f>VLOOKUP(C104,Hierarchy!$A$2:$H$27,8,TRUE)</f>
        <v>Williamburg</v>
      </c>
      <c r="G104">
        <v>30</v>
      </c>
      <c r="H104">
        <v>24396</v>
      </c>
      <c r="I104">
        <v>8</v>
      </c>
      <c r="J104">
        <v>28</v>
      </c>
      <c r="K104">
        <v>17</v>
      </c>
      <c r="L104">
        <v>10</v>
      </c>
      <c r="M104">
        <v>3</v>
      </c>
      <c r="N104">
        <f>SUMIF(Call_Data!$D$2:$D$1526,Call_Data!$D104,Call_Data!$G$2:$G$1526)</f>
        <v>2000</v>
      </c>
      <c r="O104">
        <f>SUMIFS(Call_Data!$G$2:$G$1526,Call_Data!$D$2:$D$1526,Call_Data!$D104,Call_Data!$A$2:$A$1526,Call_Data!$A104)</f>
        <v>653</v>
      </c>
      <c r="P104" s="3">
        <f>Call_Data!$H104/Call_Data!$G104</f>
        <v>813.2</v>
      </c>
      <c r="Q104" cm="1">
        <f t="array" ref="Q104">_xlfn.SWITCH(A104,201706,780,201707,783,201708,775)</f>
        <v>780</v>
      </c>
      <c r="R104" s="5" cm="1">
        <f t="array" ref="R104">_xlfn.SWITCH(A104,201706,0.08,201707,0.081,201708,0.075)</f>
        <v>0.08</v>
      </c>
      <c r="S104" s="2">
        <f>Call_Data!$M104/Call_Data!$G104*100</f>
        <v>10</v>
      </c>
      <c r="T104" s="2">
        <f>Call_Data!$S104/Call_Data!$R104</f>
        <v>125</v>
      </c>
      <c r="U104" s="7">
        <f t="shared" si="2"/>
        <v>250</v>
      </c>
      <c r="V104" s="6">
        <f t="shared" si="3"/>
        <v>0.93333333333333335</v>
      </c>
      <c r="W104" s="6">
        <f>Call_Data!$K104/Call_Data!$J104</f>
        <v>0.6071428571428571</v>
      </c>
      <c r="X104" s="6">
        <f>Call_Data!$L104/Call_Data!$K104</f>
        <v>0.58823529411764708</v>
      </c>
      <c r="Y104" s="6" cm="1">
        <f t="array" ref="Y104">_xlfn.SWITCH(A104,201706,0.51,201707,0.509,201708,0.511)</f>
        <v>0.51</v>
      </c>
      <c r="Z104" s="6">
        <f>Call_Data!$L104/Call_Data!$G104</f>
        <v>0.33333333333333331</v>
      </c>
      <c r="AA104" s="6" cm="1">
        <f t="array" ref="AA104">_xlfn.SWITCH(A104,201706,0.2,201707,0.199,201708,0.198)</f>
        <v>0.2</v>
      </c>
      <c r="AB104" s="6">
        <f>Call_Data!$K104-Call_Data!$L104/Call_Data!$K104</f>
        <v>16.411764705882351</v>
      </c>
      <c r="AC104" s="6" cm="1">
        <f t="array" ref="AC104">_xlfn.SWITCH(A104,201706,0.17,201707,0.162,201708,0.159)</f>
        <v>0.17</v>
      </c>
      <c r="AD104" s="6">
        <f>Call_Data!$I104/Call_Data!$G104</f>
        <v>0.26666666666666666</v>
      </c>
    </row>
    <row r="105" spans="1:30" x14ac:dyDescent="0.2">
      <c r="A105">
        <v>201706</v>
      </c>
      <c r="B105" s="1">
        <v>42892</v>
      </c>
      <c r="C105">
        <v>12489</v>
      </c>
      <c r="D105" t="str">
        <f>VLOOKUP(Call_Data!$C105,Hierarchy!$A$1:$H$27,5,TRUE)</f>
        <v>Abacus, Aaron</v>
      </c>
      <c r="E105" t="str">
        <f>VLOOKUP(Call_Data!$C105,Hierarchy!$A$2:$H$27,7,TRUE)</f>
        <v>Oferten, Quinton</v>
      </c>
      <c r="F105" t="str">
        <f>VLOOKUP(C105,Hierarchy!$A$2:$H$27,8,TRUE)</f>
        <v>Williamburg</v>
      </c>
      <c r="G105">
        <v>30</v>
      </c>
      <c r="H105">
        <v>24614</v>
      </c>
      <c r="I105">
        <v>7</v>
      </c>
      <c r="J105">
        <v>26</v>
      </c>
      <c r="K105">
        <v>20</v>
      </c>
      <c r="L105">
        <v>8</v>
      </c>
      <c r="M105">
        <v>3</v>
      </c>
      <c r="N105">
        <f>SUMIF(Call_Data!$D$2:$D$1526,Call_Data!$D105,Call_Data!$G$2:$G$1526)</f>
        <v>1858</v>
      </c>
      <c r="O105">
        <f>SUMIFS(Call_Data!$G$2:$G$1526,Call_Data!$D$2:$D$1526,Call_Data!$D105,Call_Data!$A$2:$A$1526,Call_Data!$A105)</f>
        <v>490</v>
      </c>
      <c r="P105" s="3">
        <f>Call_Data!$H105/Call_Data!$G105</f>
        <v>820.4666666666667</v>
      </c>
      <c r="Q105" cm="1">
        <f t="array" ref="Q105">_xlfn.SWITCH(A105,201706,780,201707,783,201708,775)</f>
        <v>780</v>
      </c>
      <c r="R105" s="5" cm="1">
        <f t="array" ref="R105">_xlfn.SWITCH(A105,201706,0.08,201707,0.081,201708,0.075)</f>
        <v>0.08</v>
      </c>
      <c r="S105" s="2">
        <f>Call_Data!$M105/Call_Data!$G105*100</f>
        <v>10</v>
      </c>
      <c r="T105" s="2">
        <f>Call_Data!$S105/Call_Data!$R105</f>
        <v>125</v>
      </c>
      <c r="U105" s="7">
        <f t="shared" si="2"/>
        <v>250</v>
      </c>
      <c r="V105" s="6">
        <f t="shared" si="3"/>
        <v>0.8666666666666667</v>
      </c>
      <c r="W105" s="6">
        <f>Call_Data!$K105/Call_Data!$J105</f>
        <v>0.76923076923076927</v>
      </c>
      <c r="X105" s="6">
        <f>Call_Data!$L105/Call_Data!$K105</f>
        <v>0.4</v>
      </c>
      <c r="Y105" s="6" cm="1">
        <f t="array" ref="Y105">_xlfn.SWITCH(A105,201706,0.51,201707,0.509,201708,0.511)</f>
        <v>0.51</v>
      </c>
      <c r="Z105" s="6">
        <f>Call_Data!$L105/Call_Data!$G105</f>
        <v>0.26666666666666666</v>
      </c>
      <c r="AA105" s="6" cm="1">
        <f t="array" ref="AA105">_xlfn.SWITCH(A105,201706,0.2,201707,0.199,201708,0.198)</f>
        <v>0.2</v>
      </c>
      <c r="AB105" s="6">
        <f>Call_Data!$K105-Call_Data!$L105/Call_Data!$K105</f>
        <v>19.600000000000001</v>
      </c>
      <c r="AC105" s="6" cm="1">
        <f t="array" ref="AC105">_xlfn.SWITCH(A105,201706,0.17,201707,0.162,201708,0.159)</f>
        <v>0.17</v>
      </c>
      <c r="AD105" s="6">
        <f>Call_Data!$I105/Call_Data!$G105</f>
        <v>0.23333333333333334</v>
      </c>
    </row>
    <row r="106" spans="1:30" x14ac:dyDescent="0.2">
      <c r="A106">
        <v>201706</v>
      </c>
      <c r="B106" s="1">
        <v>42893</v>
      </c>
      <c r="C106">
        <v>12473</v>
      </c>
      <c r="D106" t="str">
        <f>VLOOKUP(Call_Data!$C106,Hierarchy!$A$1:$H$27,5,TRUE)</f>
        <v>Ivanski, Igor</v>
      </c>
      <c r="E106" t="str">
        <f>VLOOKUP(Call_Data!$C106,Hierarchy!$A$2:$H$27,7,TRUE)</f>
        <v>Jimson, Bill</v>
      </c>
      <c r="F106" t="str">
        <f>VLOOKUP(C106,Hierarchy!$A$2:$H$27,8,TRUE)</f>
        <v>Williamburg</v>
      </c>
      <c r="G106">
        <v>33</v>
      </c>
      <c r="H106">
        <v>24129</v>
      </c>
      <c r="I106">
        <v>6</v>
      </c>
      <c r="J106">
        <v>32</v>
      </c>
      <c r="K106">
        <v>24</v>
      </c>
      <c r="L106">
        <v>17</v>
      </c>
      <c r="M106">
        <v>3</v>
      </c>
      <c r="N106">
        <f>SUMIF(Call_Data!$D$2:$D$1526,Call_Data!$D106,Call_Data!$G$2:$G$1526)</f>
        <v>2093</v>
      </c>
      <c r="O106">
        <f>SUMIFS(Call_Data!$G$2:$G$1526,Call_Data!$D$2:$D$1526,Call_Data!$D106,Call_Data!$A$2:$A$1526,Call_Data!$A106)</f>
        <v>697</v>
      </c>
      <c r="P106" s="3">
        <f>Call_Data!$H106/Call_Data!$G106</f>
        <v>731.18181818181813</v>
      </c>
      <c r="Q106" cm="1">
        <f t="array" ref="Q106">_xlfn.SWITCH(A106,201706,780,201707,783,201708,775)</f>
        <v>780</v>
      </c>
      <c r="R106" s="5" cm="1">
        <f t="array" ref="R106">_xlfn.SWITCH(A106,201706,0.08,201707,0.081,201708,0.075)</f>
        <v>0.08</v>
      </c>
      <c r="S106" s="2">
        <f>Call_Data!$M106/Call_Data!$G106*100</f>
        <v>9.0909090909090917</v>
      </c>
      <c r="T106" s="2">
        <f>Call_Data!$S106/Call_Data!$R106</f>
        <v>113.63636363636364</v>
      </c>
      <c r="U106" s="7">
        <f t="shared" si="2"/>
        <v>150</v>
      </c>
      <c r="V106" s="6">
        <f t="shared" si="3"/>
        <v>0.96969696969696972</v>
      </c>
      <c r="W106" s="6">
        <f>Call_Data!$K106/Call_Data!$J106</f>
        <v>0.75</v>
      </c>
      <c r="X106" s="6">
        <f>Call_Data!$L106/Call_Data!$K106</f>
        <v>0.70833333333333337</v>
      </c>
      <c r="Y106" s="6" cm="1">
        <f t="array" ref="Y106">_xlfn.SWITCH(A106,201706,0.51,201707,0.509,201708,0.511)</f>
        <v>0.51</v>
      </c>
      <c r="Z106" s="6">
        <f>Call_Data!$L106/Call_Data!$G106</f>
        <v>0.51515151515151514</v>
      </c>
      <c r="AA106" s="6" cm="1">
        <f t="array" ref="AA106">_xlfn.SWITCH(A106,201706,0.2,201707,0.199,201708,0.198)</f>
        <v>0.2</v>
      </c>
      <c r="AB106" s="6">
        <f>Call_Data!$K106-Call_Data!$L106/Call_Data!$K106</f>
        <v>23.291666666666668</v>
      </c>
      <c r="AC106" s="6" cm="1">
        <f t="array" ref="AC106">_xlfn.SWITCH(A106,201706,0.17,201707,0.162,201708,0.159)</f>
        <v>0.17</v>
      </c>
      <c r="AD106" s="6">
        <f>Call_Data!$I106/Call_Data!$G106</f>
        <v>0.18181818181818182</v>
      </c>
    </row>
    <row r="107" spans="1:30" x14ac:dyDescent="0.2">
      <c r="A107">
        <v>201706</v>
      </c>
      <c r="B107" s="1">
        <v>42893</v>
      </c>
      <c r="C107">
        <v>12474</v>
      </c>
      <c r="D107" t="str">
        <f>VLOOKUP(Call_Data!$C107,Hierarchy!$A$1:$H$27,5,TRUE)</f>
        <v>Jeffries, Johnna</v>
      </c>
      <c r="E107" t="str">
        <f>VLOOKUP(Call_Data!$C107,Hierarchy!$A$2:$H$27,7,TRUE)</f>
        <v>Jimson, Bill</v>
      </c>
      <c r="F107" t="str">
        <f>VLOOKUP(C107,Hierarchy!$A$2:$H$27,8,TRUE)</f>
        <v>Williamburg</v>
      </c>
      <c r="G107">
        <v>30</v>
      </c>
      <c r="H107">
        <v>24354</v>
      </c>
      <c r="I107">
        <v>6</v>
      </c>
      <c r="J107">
        <v>27</v>
      </c>
      <c r="K107">
        <v>20</v>
      </c>
      <c r="L107">
        <v>15</v>
      </c>
      <c r="M107">
        <v>2</v>
      </c>
      <c r="N107">
        <f>SUMIF(Call_Data!$D$2:$D$1526,Call_Data!$D107,Call_Data!$G$2:$G$1526)</f>
        <v>2135</v>
      </c>
      <c r="O107">
        <f>SUMIFS(Call_Data!$G$2:$G$1526,Call_Data!$D$2:$D$1526,Call_Data!$D107,Call_Data!$A$2:$A$1526,Call_Data!$A107)</f>
        <v>697</v>
      </c>
      <c r="P107" s="3">
        <f>Call_Data!$H107/Call_Data!$G107</f>
        <v>811.8</v>
      </c>
      <c r="Q107" cm="1">
        <f t="array" ref="Q107">_xlfn.SWITCH(A107,201706,780,201707,783,201708,775)</f>
        <v>780</v>
      </c>
      <c r="R107" s="5" cm="1">
        <f t="array" ref="R107">_xlfn.SWITCH(A107,201706,0.08,201707,0.081,201708,0.075)</f>
        <v>0.08</v>
      </c>
      <c r="S107" s="2">
        <f>Call_Data!$M107/Call_Data!$G107*100</f>
        <v>6.666666666666667</v>
      </c>
      <c r="T107" s="2">
        <f>Call_Data!$S107/Call_Data!$R107</f>
        <v>83.333333333333329</v>
      </c>
      <c r="U107" s="7">
        <f t="shared" si="2"/>
        <v>0</v>
      </c>
      <c r="V107" s="6">
        <f t="shared" si="3"/>
        <v>0.9</v>
      </c>
      <c r="W107" s="6">
        <f>Call_Data!$K107/Call_Data!$J107</f>
        <v>0.7407407407407407</v>
      </c>
      <c r="X107" s="6">
        <f>Call_Data!$L107/Call_Data!$K107</f>
        <v>0.75</v>
      </c>
      <c r="Y107" s="6" cm="1">
        <f t="array" ref="Y107">_xlfn.SWITCH(A107,201706,0.51,201707,0.509,201708,0.511)</f>
        <v>0.51</v>
      </c>
      <c r="Z107" s="6">
        <f>Call_Data!$L107/Call_Data!$G107</f>
        <v>0.5</v>
      </c>
      <c r="AA107" s="6" cm="1">
        <f t="array" ref="AA107">_xlfn.SWITCH(A107,201706,0.2,201707,0.199,201708,0.198)</f>
        <v>0.2</v>
      </c>
      <c r="AB107" s="6">
        <f>Call_Data!$K107-Call_Data!$L107/Call_Data!$K107</f>
        <v>19.25</v>
      </c>
      <c r="AC107" s="6" cm="1">
        <f t="array" ref="AC107">_xlfn.SWITCH(A107,201706,0.17,201707,0.162,201708,0.159)</f>
        <v>0.17</v>
      </c>
      <c r="AD107" s="6">
        <f>Call_Data!$I107/Call_Data!$G107</f>
        <v>0.2</v>
      </c>
    </row>
    <row r="108" spans="1:30" x14ac:dyDescent="0.2">
      <c r="A108">
        <v>201706</v>
      </c>
      <c r="B108" s="1">
        <v>42893</v>
      </c>
      <c r="C108">
        <v>12475</v>
      </c>
      <c r="D108" t="str">
        <f>VLOOKUP(Call_Data!$C108,Hierarchy!$A$1:$H$27,5,TRUE)</f>
        <v>Kippers, Kat</v>
      </c>
      <c r="E108" t="str">
        <f>VLOOKUP(Call_Data!$C108,Hierarchy!$A$2:$H$27,7,TRUE)</f>
        <v>Jimson, Bill</v>
      </c>
      <c r="F108" t="str">
        <f>VLOOKUP(C108,Hierarchy!$A$2:$H$27,8,TRUE)</f>
        <v>Williamburg</v>
      </c>
      <c r="G108">
        <v>35</v>
      </c>
      <c r="H108">
        <v>24753</v>
      </c>
      <c r="I108">
        <v>7</v>
      </c>
      <c r="J108">
        <v>32</v>
      </c>
      <c r="K108">
        <v>27</v>
      </c>
      <c r="L108">
        <v>17</v>
      </c>
      <c r="M108">
        <v>3</v>
      </c>
      <c r="N108">
        <f>SUMIF(Call_Data!$D$2:$D$1526,Call_Data!$D108,Call_Data!$G$2:$G$1526)</f>
        <v>2135</v>
      </c>
      <c r="O108">
        <f>SUMIFS(Call_Data!$G$2:$G$1526,Call_Data!$D$2:$D$1526,Call_Data!$D108,Call_Data!$A$2:$A$1526,Call_Data!$A108)</f>
        <v>688</v>
      </c>
      <c r="P108" s="3">
        <f>Call_Data!$H108/Call_Data!$G108</f>
        <v>707.2285714285714</v>
      </c>
      <c r="Q108" cm="1">
        <f t="array" ref="Q108">_xlfn.SWITCH(A108,201706,780,201707,783,201708,775)</f>
        <v>780</v>
      </c>
      <c r="R108" s="5" cm="1">
        <f t="array" ref="R108">_xlfn.SWITCH(A108,201706,0.08,201707,0.081,201708,0.075)</f>
        <v>0.08</v>
      </c>
      <c r="S108" s="2">
        <f>Call_Data!$M108/Call_Data!$G108*100</f>
        <v>8.5714285714285712</v>
      </c>
      <c r="T108" s="2">
        <f>Call_Data!$S108/Call_Data!$R108</f>
        <v>107.14285714285714</v>
      </c>
      <c r="U108" s="7">
        <f t="shared" si="2"/>
        <v>100</v>
      </c>
      <c r="V108" s="6">
        <f t="shared" si="3"/>
        <v>0.91428571428571426</v>
      </c>
      <c r="W108" s="6">
        <f>Call_Data!$K108/Call_Data!$J108</f>
        <v>0.84375</v>
      </c>
      <c r="X108" s="6">
        <f>Call_Data!$L108/Call_Data!$K108</f>
        <v>0.62962962962962965</v>
      </c>
      <c r="Y108" s="6" cm="1">
        <f t="array" ref="Y108">_xlfn.SWITCH(A108,201706,0.51,201707,0.509,201708,0.511)</f>
        <v>0.51</v>
      </c>
      <c r="Z108" s="6">
        <f>Call_Data!$L108/Call_Data!$G108</f>
        <v>0.48571428571428571</v>
      </c>
      <c r="AA108" s="6" cm="1">
        <f t="array" ref="AA108">_xlfn.SWITCH(A108,201706,0.2,201707,0.199,201708,0.198)</f>
        <v>0.2</v>
      </c>
      <c r="AB108" s="6">
        <f>Call_Data!$K108-Call_Data!$L108/Call_Data!$K108</f>
        <v>26.37037037037037</v>
      </c>
      <c r="AC108" s="6" cm="1">
        <f t="array" ref="AC108">_xlfn.SWITCH(A108,201706,0.17,201707,0.162,201708,0.159)</f>
        <v>0.17</v>
      </c>
      <c r="AD108" s="6">
        <f>Call_Data!$I108/Call_Data!$G108</f>
        <v>0.2</v>
      </c>
    </row>
    <row r="109" spans="1:30" x14ac:dyDescent="0.2">
      <c r="A109">
        <v>201706</v>
      </c>
      <c r="B109" s="1">
        <v>42893</v>
      </c>
      <c r="C109">
        <v>12476</v>
      </c>
      <c r="D109" t="str">
        <f>VLOOKUP(Call_Data!$C109,Hierarchy!$A$1:$H$27,5,TRUE)</f>
        <v>Lipp, Larry</v>
      </c>
      <c r="E109" t="str">
        <f>VLOOKUP(Call_Data!$C109,Hierarchy!$A$2:$H$27,7,TRUE)</f>
        <v>Jimson, Bill</v>
      </c>
      <c r="F109" t="str">
        <f>VLOOKUP(C109,Hierarchy!$A$2:$H$27,8,TRUE)</f>
        <v>Williamburg</v>
      </c>
      <c r="G109">
        <v>36</v>
      </c>
      <c r="H109">
        <v>25456</v>
      </c>
      <c r="I109">
        <v>5</v>
      </c>
      <c r="J109">
        <v>31</v>
      </c>
      <c r="K109">
        <v>25</v>
      </c>
      <c r="L109">
        <v>17</v>
      </c>
      <c r="M109">
        <v>3</v>
      </c>
      <c r="N109">
        <f>SUMIF(Call_Data!$D$2:$D$1526,Call_Data!$D109,Call_Data!$G$2:$G$1526)</f>
        <v>2065</v>
      </c>
      <c r="O109">
        <f>SUMIFS(Call_Data!$G$2:$G$1526,Call_Data!$D$2:$D$1526,Call_Data!$D109,Call_Data!$A$2:$A$1526,Call_Data!$A109)</f>
        <v>697</v>
      </c>
      <c r="P109" s="3">
        <f>Call_Data!$H109/Call_Data!$G109</f>
        <v>707.11111111111109</v>
      </c>
      <c r="Q109" cm="1">
        <f t="array" ref="Q109">_xlfn.SWITCH(A109,201706,780,201707,783,201708,775)</f>
        <v>780</v>
      </c>
      <c r="R109" s="5" cm="1">
        <f t="array" ref="R109">_xlfn.SWITCH(A109,201706,0.08,201707,0.081,201708,0.075)</f>
        <v>0.08</v>
      </c>
      <c r="S109" s="2">
        <f>Call_Data!$M109/Call_Data!$G109*100</f>
        <v>8.3333333333333321</v>
      </c>
      <c r="T109" s="2">
        <f>Call_Data!$S109/Call_Data!$R109</f>
        <v>104.16666666666664</v>
      </c>
      <c r="U109" s="7">
        <f t="shared" si="2"/>
        <v>100</v>
      </c>
      <c r="V109" s="6">
        <f t="shared" si="3"/>
        <v>0.86111111111111116</v>
      </c>
      <c r="W109" s="6">
        <f>Call_Data!$K109/Call_Data!$J109</f>
        <v>0.80645161290322576</v>
      </c>
      <c r="X109" s="6">
        <f>Call_Data!$L109/Call_Data!$K109</f>
        <v>0.68</v>
      </c>
      <c r="Y109" s="6" cm="1">
        <f t="array" ref="Y109">_xlfn.SWITCH(A109,201706,0.51,201707,0.509,201708,0.511)</f>
        <v>0.51</v>
      </c>
      <c r="Z109" s="6">
        <f>Call_Data!$L109/Call_Data!$G109</f>
        <v>0.47222222222222221</v>
      </c>
      <c r="AA109" s="6" cm="1">
        <f t="array" ref="AA109">_xlfn.SWITCH(A109,201706,0.2,201707,0.199,201708,0.198)</f>
        <v>0.2</v>
      </c>
      <c r="AB109" s="6">
        <f>Call_Data!$K109-Call_Data!$L109/Call_Data!$K109</f>
        <v>24.32</v>
      </c>
      <c r="AC109" s="6" cm="1">
        <f t="array" ref="AC109">_xlfn.SWITCH(A109,201706,0.17,201707,0.162,201708,0.159)</f>
        <v>0.17</v>
      </c>
      <c r="AD109" s="6">
        <f>Call_Data!$I109/Call_Data!$G109</f>
        <v>0.1388888888888889</v>
      </c>
    </row>
    <row r="110" spans="1:30" x14ac:dyDescent="0.2">
      <c r="A110">
        <v>201706</v>
      </c>
      <c r="B110" s="1">
        <v>42893</v>
      </c>
      <c r="C110">
        <v>12477</v>
      </c>
      <c r="D110" t="str">
        <f>VLOOKUP(Call_Data!$C110,Hierarchy!$A$1:$H$27,5,TRUE)</f>
        <v>Myers, Matt</v>
      </c>
      <c r="E110" t="str">
        <f>VLOOKUP(Call_Data!$C110,Hierarchy!$A$2:$H$27,7,TRUE)</f>
        <v>Jimson, Bill</v>
      </c>
      <c r="F110" t="str">
        <f>VLOOKUP(C110,Hierarchy!$A$2:$H$27,8,TRUE)</f>
        <v>Williamburg</v>
      </c>
      <c r="G110">
        <v>33</v>
      </c>
      <c r="H110">
        <v>24569</v>
      </c>
      <c r="I110">
        <v>8</v>
      </c>
      <c r="J110">
        <v>31</v>
      </c>
      <c r="K110">
        <v>25</v>
      </c>
      <c r="L110">
        <v>18</v>
      </c>
      <c r="M110">
        <v>3</v>
      </c>
      <c r="N110">
        <f>SUMIF(Call_Data!$D$2:$D$1526,Call_Data!$D110,Call_Data!$G$2:$G$1526)</f>
        <v>1978</v>
      </c>
      <c r="O110">
        <f>SUMIFS(Call_Data!$G$2:$G$1526,Call_Data!$D$2:$D$1526,Call_Data!$D110,Call_Data!$A$2:$A$1526,Call_Data!$A110)</f>
        <v>701</v>
      </c>
      <c r="P110" s="3">
        <f>Call_Data!$H110/Call_Data!$G110</f>
        <v>744.5151515151515</v>
      </c>
      <c r="Q110" cm="1">
        <f t="array" ref="Q110">_xlfn.SWITCH(A110,201706,780,201707,783,201708,775)</f>
        <v>780</v>
      </c>
      <c r="R110" s="5" cm="1">
        <f t="array" ref="R110">_xlfn.SWITCH(A110,201706,0.08,201707,0.081,201708,0.075)</f>
        <v>0.08</v>
      </c>
      <c r="S110" s="2">
        <f>Call_Data!$M110/Call_Data!$G110*100</f>
        <v>9.0909090909090917</v>
      </c>
      <c r="T110" s="2">
        <f>Call_Data!$S110/Call_Data!$R110</f>
        <v>113.63636363636364</v>
      </c>
      <c r="U110" s="7">
        <f t="shared" si="2"/>
        <v>150</v>
      </c>
      <c r="V110" s="6">
        <f t="shared" si="3"/>
        <v>0.93939393939393945</v>
      </c>
      <c r="W110" s="6">
        <f>Call_Data!$K110/Call_Data!$J110</f>
        <v>0.80645161290322576</v>
      </c>
      <c r="X110" s="6">
        <f>Call_Data!$L110/Call_Data!$K110</f>
        <v>0.72</v>
      </c>
      <c r="Y110" s="6" cm="1">
        <f t="array" ref="Y110">_xlfn.SWITCH(A110,201706,0.51,201707,0.509,201708,0.511)</f>
        <v>0.51</v>
      </c>
      <c r="Z110" s="6">
        <f>Call_Data!$L110/Call_Data!$G110</f>
        <v>0.54545454545454541</v>
      </c>
      <c r="AA110" s="6" cm="1">
        <f t="array" ref="AA110">_xlfn.SWITCH(A110,201706,0.2,201707,0.199,201708,0.198)</f>
        <v>0.2</v>
      </c>
      <c r="AB110" s="6">
        <f>Call_Data!$K110-Call_Data!$L110/Call_Data!$K110</f>
        <v>24.28</v>
      </c>
      <c r="AC110" s="6" cm="1">
        <f t="array" ref="AC110">_xlfn.SWITCH(A110,201706,0.17,201707,0.162,201708,0.159)</f>
        <v>0.17</v>
      </c>
      <c r="AD110" s="6">
        <f>Call_Data!$I110/Call_Data!$G110</f>
        <v>0.24242424242424243</v>
      </c>
    </row>
    <row r="111" spans="1:30" x14ac:dyDescent="0.2">
      <c r="A111">
        <v>201706</v>
      </c>
      <c r="B111" s="1">
        <v>42893</v>
      </c>
      <c r="C111">
        <v>12478</v>
      </c>
      <c r="D111" t="str">
        <f>VLOOKUP(Call_Data!$C111,Hierarchy!$A$1:$H$27,5,TRUE)</f>
        <v>Nichols, Nana</v>
      </c>
      <c r="E111" t="str">
        <f>VLOOKUP(Call_Data!$C111,Hierarchy!$A$2:$H$27,7,TRUE)</f>
        <v>Jimson, Bill</v>
      </c>
      <c r="F111" t="str">
        <f>VLOOKUP(C111,Hierarchy!$A$2:$H$27,8,TRUE)</f>
        <v>Williamburg</v>
      </c>
      <c r="G111">
        <v>33</v>
      </c>
      <c r="H111">
        <v>24258</v>
      </c>
      <c r="I111">
        <v>7</v>
      </c>
      <c r="J111">
        <v>29</v>
      </c>
      <c r="K111">
        <v>23</v>
      </c>
      <c r="L111">
        <v>15</v>
      </c>
      <c r="M111">
        <v>3</v>
      </c>
      <c r="N111">
        <f>SUMIF(Call_Data!$D$2:$D$1526,Call_Data!$D111,Call_Data!$G$2:$G$1526)</f>
        <v>1999</v>
      </c>
      <c r="O111">
        <f>SUMIFS(Call_Data!$G$2:$G$1526,Call_Data!$D$2:$D$1526,Call_Data!$D111,Call_Data!$A$2:$A$1526,Call_Data!$A111)</f>
        <v>699</v>
      </c>
      <c r="P111" s="3">
        <f>Call_Data!$H111/Call_Data!$G111</f>
        <v>735.09090909090912</v>
      </c>
      <c r="Q111" cm="1">
        <f t="array" ref="Q111">_xlfn.SWITCH(A111,201706,780,201707,783,201708,775)</f>
        <v>780</v>
      </c>
      <c r="R111" s="5" cm="1">
        <f t="array" ref="R111">_xlfn.SWITCH(A111,201706,0.08,201707,0.081,201708,0.075)</f>
        <v>0.08</v>
      </c>
      <c r="S111" s="2">
        <f>Call_Data!$M111/Call_Data!$G111*100</f>
        <v>9.0909090909090917</v>
      </c>
      <c r="T111" s="2">
        <f>Call_Data!$S111/Call_Data!$R111</f>
        <v>113.63636363636364</v>
      </c>
      <c r="U111" s="7">
        <f t="shared" si="2"/>
        <v>150</v>
      </c>
      <c r="V111" s="6">
        <f t="shared" si="3"/>
        <v>0.87878787878787878</v>
      </c>
      <c r="W111" s="6">
        <f>Call_Data!$K111/Call_Data!$J111</f>
        <v>0.7931034482758621</v>
      </c>
      <c r="X111" s="6">
        <f>Call_Data!$L111/Call_Data!$K111</f>
        <v>0.65217391304347827</v>
      </c>
      <c r="Y111" s="6" cm="1">
        <f t="array" ref="Y111">_xlfn.SWITCH(A111,201706,0.51,201707,0.509,201708,0.511)</f>
        <v>0.51</v>
      </c>
      <c r="Z111" s="6">
        <f>Call_Data!$L111/Call_Data!$G111</f>
        <v>0.45454545454545453</v>
      </c>
      <c r="AA111" s="6" cm="1">
        <f t="array" ref="AA111">_xlfn.SWITCH(A111,201706,0.2,201707,0.199,201708,0.198)</f>
        <v>0.2</v>
      </c>
      <c r="AB111" s="6">
        <f>Call_Data!$K111-Call_Data!$L111/Call_Data!$K111</f>
        <v>22.347826086956523</v>
      </c>
      <c r="AC111" s="6" cm="1">
        <f t="array" ref="AC111">_xlfn.SWITCH(A111,201706,0.17,201707,0.162,201708,0.159)</f>
        <v>0.17</v>
      </c>
      <c r="AD111" s="6">
        <f>Call_Data!$I111/Call_Data!$G111</f>
        <v>0.21212121212121213</v>
      </c>
    </row>
    <row r="112" spans="1:30" x14ac:dyDescent="0.2">
      <c r="A112">
        <v>201706</v>
      </c>
      <c r="B112" s="1">
        <v>42893</v>
      </c>
      <c r="C112">
        <v>12479</v>
      </c>
      <c r="D112" t="str">
        <f>VLOOKUP(Call_Data!$C112,Hierarchy!$A$1:$H$27,5,TRUE)</f>
        <v>Ohlson, Octavius</v>
      </c>
      <c r="E112" t="str">
        <f>VLOOKUP(Call_Data!$C112,Hierarchy!$A$2:$H$27,7,TRUE)</f>
        <v>Jimson, Bill</v>
      </c>
      <c r="F112" t="str">
        <f>VLOOKUP(C112,Hierarchy!$A$2:$H$27,8,TRUE)</f>
        <v>Williamburg</v>
      </c>
      <c r="G112">
        <v>32</v>
      </c>
      <c r="H112">
        <v>25232</v>
      </c>
      <c r="I112">
        <v>7</v>
      </c>
      <c r="J112">
        <v>28</v>
      </c>
      <c r="K112">
        <v>22</v>
      </c>
      <c r="L112">
        <v>16</v>
      </c>
      <c r="M112">
        <v>3</v>
      </c>
      <c r="N112">
        <f>SUMIF(Call_Data!$D$2:$D$1526,Call_Data!$D112,Call_Data!$G$2:$G$1526)</f>
        <v>1969</v>
      </c>
      <c r="O112">
        <f>SUMIFS(Call_Data!$G$2:$G$1526,Call_Data!$D$2:$D$1526,Call_Data!$D112,Call_Data!$A$2:$A$1526,Call_Data!$A112)</f>
        <v>680</v>
      </c>
      <c r="P112" s="3">
        <f>Call_Data!$H112/Call_Data!$G112</f>
        <v>788.5</v>
      </c>
      <c r="Q112" cm="1">
        <f t="array" ref="Q112">_xlfn.SWITCH(A112,201706,780,201707,783,201708,775)</f>
        <v>780</v>
      </c>
      <c r="R112" s="5" cm="1">
        <f t="array" ref="R112">_xlfn.SWITCH(A112,201706,0.08,201707,0.081,201708,0.075)</f>
        <v>0.08</v>
      </c>
      <c r="S112" s="2">
        <f>Call_Data!$M112/Call_Data!$G112*100</f>
        <v>9.375</v>
      </c>
      <c r="T112" s="2">
        <f>Call_Data!$S112/Call_Data!$R112</f>
        <v>117.1875</v>
      </c>
      <c r="U112" s="7">
        <f t="shared" si="2"/>
        <v>150</v>
      </c>
      <c r="V112" s="6">
        <f t="shared" si="3"/>
        <v>0.875</v>
      </c>
      <c r="W112" s="6">
        <f>Call_Data!$K112/Call_Data!$J112</f>
        <v>0.7857142857142857</v>
      </c>
      <c r="X112" s="6">
        <f>Call_Data!$L112/Call_Data!$K112</f>
        <v>0.72727272727272729</v>
      </c>
      <c r="Y112" s="6" cm="1">
        <f t="array" ref="Y112">_xlfn.SWITCH(A112,201706,0.51,201707,0.509,201708,0.511)</f>
        <v>0.51</v>
      </c>
      <c r="Z112" s="6">
        <f>Call_Data!$L112/Call_Data!$G112</f>
        <v>0.5</v>
      </c>
      <c r="AA112" s="6" cm="1">
        <f t="array" ref="AA112">_xlfn.SWITCH(A112,201706,0.2,201707,0.199,201708,0.198)</f>
        <v>0.2</v>
      </c>
      <c r="AB112" s="6">
        <f>Call_Data!$K112-Call_Data!$L112/Call_Data!$K112</f>
        <v>21.272727272727273</v>
      </c>
      <c r="AC112" s="6" cm="1">
        <f t="array" ref="AC112">_xlfn.SWITCH(A112,201706,0.17,201707,0.162,201708,0.159)</f>
        <v>0.17</v>
      </c>
      <c r="AD112" s="6">
        <f>Call_Data!$I112/Call_Data!$G112</f>
        <v>0.21875</v>
      </c>
    </row>
    <row r="113" spans="1:30" x14ac:dyDescent="0.2">
      <c r="A113">
        <v>201706</v>
      </c>
      <c r="B113" s="1">
        <v>42893</v>
      </c>
      <c r="C113">
        <v>12480</v>
      </c>
      <c r="D113" t="str">
        <f>VLOOKUP(Call_Data!$C113,Hierarchy!$A$1:$H$27,5,TRUE)</f>
        <v>Pulaski, Peter</v>
      </c>
      <c r="E113" t="str">
        <f>VLOOKUP(Call_Data!$C113,Hierarchy!$A$2:$H$27,7,TRUE)</f>
        <v>Jimson, Bill</v>
      </c>
      <c r="F113" t="str">
        <f>VLOOKUP(C113,Hierarchy!$A$2:$H$27,8,TRUE)</f>
        <v>Williamburg</v>
      </c>
      <c r="G113">
        <v>33</v>
      </c>
      <c r="H113">
        <v>25329</v>
      </c>
      <c r="I113">
        <v>6</v>
      </c>
      <c r="J113">
        <v>29</v>
      </c>
      <c r="K113">
        <v>25</v>
      </c>
      <c r="L113">
        <v>19</v>
      </c>
      <c r="M113">
        <v>3</v>
      </c>
      <c r="N113">
        <f>SUMIF(Call_Data!$D$2:$D$1526,Call_Data!$D113,Call_Data!$G$2:$G$1526)</f>
        <v>1507</v>
      </c>
      <c r="O113">
        <f>SUMIFS(Call_Data!$G$2:$G$1526,Call_Data!$D$2:$D$1526,Call_Data!$D113,Call_Data!$A$2:$A$1526,Call_Data!$A113)</f>
        <v>615</v>
      </c>
      <c r="P113" s="3">
        <f>Call_Data!$H113/Call_Data!$G113</f>
        <v>767.5454545454545</v>
      </c>
      <c r="Q113" cm="1">
        <f t="array" ref="Q113">_xlfn.SWITCH(A113,201706,780,201707,783,201708,775)</f>
        <v>780</v>
      </c>
      <c r="R113" s="5" cm="1">
        <f t="array" ref="R113">_xlfn.SWITCH(A113,201706,0.08,201707,0.081,201708,0.075)</f>
        <v>0.08</v>
      </c>
      <c r="S113" s="2">
        <f>Call_Data!$M113/Call_Data!$G113*100</f>
        <v>9.0909090909090917</v>
      </c>
      <c r="T113" s="2">
        <f>Call_Data!$S113/Call_Data!$R113</f>
        <v>113.63636363636364</v>
      </c>
      <c r="U113" s="7">
        <f t="shared" si="2"/>
        <v>150</v>
      </c>
      <c r="V113" s="6">
        <f t="shared" si="3"/>
        <v>0.87878787878787878</v>
      </c>
      <c r="W113" s="6">
        <f>Call_Data!$K113/Call_Data!$J113</f>
        <v>0.86206896551724133</v>
      </c>
      <c r="X113" s="6">
        <f>Call_Data!$L113/Call_Data!$K113</f>
        <v>0.76</v>
      </c>
      <c r="Y113" s="6" cm="1">
        <f t="array" ref="Y113">_xlfn.SWITCH(A113,201706,0.51,201707,0.509,201708,0.511)</f>
        <v>0.51</v>
      </c>
      <c r="Z113" s="6">
        <f>Call_Data!$L113/Call_Data!$G113</f>
        <v>0.5757575757575758</v>
      </c>
      <c r="AA113" s="6" cm="1">
        <f t="array" ref="AA113">_xlfn.SWITCH(A113,201706,0.2,201707,0.199,201708,0.198)</f>
        <v>0.2</v>
      </c>
      <c r="AB113" s="6">
        <f>Call_Data!$K113-Call_Data!$L113/Call_Data!$K113</f>
        <v>24.24</v>
      </c>
      <c r="AC113" s="6" cm="1">
        <f t="array" ref="AC113">_xlfn.SWITCH(A113,201706,0.17,201707,0.162,201708,0.159)</f>
        <v>0.17</v>
      </c>
      <c r="AD113" s="6">
        <f>Call_Data!$I113/Call_Data!$G113</f>
        <v>0.18181818181818182</v>
      </c>
    </row>
    <row r="114" spans="1:30" x14ac:dyDescent="0.2">
      <c r="A114">
        <v>201706</v>
      </c>
      <c r="B114" s="1">
        <v>42893</v>
      </c>
      <c r="C114">
        <v>12482</v>
      </c>
      <c r="D114" t="str">
        <f>VLOOKUP(Call_Data!$C114,Hierarchy!$A$1:$H$27,5,TRUE)</f>
        <v>Sanders, Sammi</v>
      </c>
      <c r="E114" t="str">
        <f>VLOOKUP(Call_Data!$C114,Hierarchy!$A$2:$H$27,7,TRUE)</f>
        <v>Oferten, Quinton</v>
      </c>
      <c r="F114" t="str">
        <f>VLOOKUP(C114,Hierarchy!$A$2:$H$27,8,TRUE)</f>
        <v>Williamburg</v>
      </c>
      <c r="G114">
        <v>28</v>
      </c>
      <c r="H114">
        <v>25789</v>
      </c>
      <c r="I114">
        <v>6</v>
      </c>
      <c r="J114">
        <v>26</v>
      </c>
      <c r="K114">
        <v>20</v>
      </c>
      <c r="L114">
        <v>10</v>
      </c>
      <c r="M114">
        <v>3</v>
      </c>
      <c r="N114">
        <f>SUMIF(Call_Data!$D$2:$D$1526,Call_Data!$D114,Call_Data!$G$2:$G$1526)</f>
        <v>1764</v>
      </c>
      <c r="O114">
        <f>SUMIFS(Call_Data!$G$2:$G$1526,Call_Data!$D$2:$D$1526,Call_Data!$D114,Call_Data!$A$2:$A$1526,Call_Data!$A114)</f>
        <v>577</v>
      </c>
      <c r="P114" s="3">
        <f>Call_Data!$H114/Call_Data!$G114</f>
        <v>921.03571428571433</v>
      </c>
      <c r="Q114" cm="1">
        <f t="array" ref="Q114">_xlfn.SWITCH(A114,201706,780,201707,783,201708,775)</f>
        <v>780</v>
      </c>
      <c r="R114" s="5" cm="1">
        <f t="array" ref="R114">_xlfn.SWITCH(A114,201706,0.08,201707,0.081,201708,0.075)</f>
        <v>0.08</v>
      </c>
      <c r="S114" s="2">
        <f>Call_Data!$M114/Call_Data!$G114*100</f>
        <v>10.714285714285714</v>
      </c>
      <c r="T114" s="2">
        <f>Call_Data!$S114/Call_Data!$R114</f>
        <v>133.92857142857142</v>
      </c>
      <c r="U114" s="7">
        <f t="shared" si="2"/>
        <v>250</v>
      </c>
      <c r="V114" s="6">
        <f t="shared" si="3"/>
        <v>0.9285714285714286</v>
      </c>
      <c r="W114" s="6">
        <f>Call_Data!$K114/Call_Data!$J114</f>
        <v>0.76923076923076927</v>
      </c>
      <c r="X114" s="6">
        <f>Call_Data!$L114/Call_Data!$K114</f>
        <v>0.5</v>
      </c>
      <c r="Y114" s="6" cm="1">
        <f t="array" ref="Y114">_xlfn.SWITCH(A114,201706,0.51,201707,0.509,201708,0.511)</f>
        <v>0.51</v>
      </c>
      <c r="Z114" s="6">
        <f>Call_Data!$L114/Call_Data!$G114</f>
        <v>0.35714285714285715</v>
      </c>
      <c r="AA114" s="6" cm="1">
        <f t="array" ref="AA114">_xlfn.SWITCH(A114,201706,0.2,201707,0.199,201708,0.198)</f>
        <v>0.2</v>
      </c>
      <c r="AB114" s="6">
        <f>Call_Data!$K114-Call_Data!$L114/Call_Data!$K114</f>
        <v>19.5</v>
      </c>
      <c r="AC114" s="6" cm="1">
        <f t="array" ref="AC114">_xlfn.SWITCH(A114,201706,0.17,201707,0.162,201708,0.159)</f>
        <v>0.17</v>
      </c>
      <c r="AD114" s="6">
        <f>Call_Data!$I114/Call_Data!$G114</f>
        <v>0.21428571428571427</v>
      </c>
    </row>
    <row r="115" spans="1:30" x14ac:dyDescent="0.2">
      <c r="A115">
        <v>201706</v>
      </c>
      <c r="B115" s="1">
        <v>42893</v>
      </c>
      <c r="C115">
        <v>12483</v>
      </c>
      <c r="D115" t="str">
        <f>VLOOKUP(Call_Data!$C115,Hierarchy!$A$1:$H$27,5,TRUE)</f>
        <v>Thomas, Ted</v>
      </c>
      <c r="E115" t="str">
        <f>VLOOKUP(Call_Data!$C115,Hierarchy!$A$2:$H$27,7,TRUE)</f>
        <v>Oferten, Quinton</v>
      </c>
      <c r="F115" t="str">
        <f>VLOOKUP(C115,Hierarchy!$A$2:$H$27,8,TRUE)</f>
        <v>Williamburg</v>
      </c>
      <c r="G115">
        <v>31</v>
      </c>
      <c r="H115">
        <v>24294</v>
      </c>
      <c r="I115">
        <v>9</v>
      </c>
      <c r="J115">
        <v>27</v>
      </c>
      <c r="K115">
        <v>20</v>
      </c>
      <c r="L115">
        <v>10</v>
      </c>
      <c r="M115">
        <v>4</v>
      </c>
      <c r="N115">
        <f>SUMIF(Call_Data!$D$2:$D$1526,Call_Data!$D115,Call_Data!$G$2:$G$1526)</f>
        <v>1918</v>
      </c>
      <c r="O115">
        <f>SUMIFS(Call_Data!$G$2:$G$1526,Call_Data!$D$2:$D$1526,Call_Data!$D115,Call_Data!$A$2:$A$1526,Call_Data!$A115)</f>
        <v>652</v>
      </c>
      <c r="P115" s="3">
        <f>Call_Data!$H115/Call_Data!$G115</f>
        <v>783.67741935483866</v>
      </c>
      <c r="Q115" cm="1">
        <f t="array" ref="Q115">_xlfn.SWITCH(A115,201706,780,201707,783,201708,775)</f>
        <v>780</v>
      </c>
      <c r="R115" s="5" cm="1">
        <f t="array" ref="R115">_xlfn.SWITCH(A115,201706,0.08,201707,0.081,201708,0.075)</f>
        <v>0.08</v>
      </c>
      <c r="S115" s="2">
        <f>Call_Data!$M115/Call_Data!$G115*100</f>
        <v>12.903225806451612</v>
      </c>
      <c r="T115" s="2">
        <f>Call_Data!$S115/Call_Data!$R115</f>
        <v>161.29032258064515</v>
      </c>
      <c r="U115" s="7">
        <f t="shared" si="2"/>
        <v>250</v>
      </c>
      <c r="V115" s="6">
        <f t="shared" si="3"/>
        <v>0.87096774193548387</v>
      </c>
      <c r="W115" s="6">
        <f>Call_Data!$K115/Call_Data!$J115</f>
        <v>0.7407407407407407</v>
      </c>
      <c r="X115" s="6">
        <f>Call_Data!$L115/Call_Data!$K115</f>
        <v>0.5</v>
      </c>
      <c r="Y115" s="6" cm="1">
        <f t="array" ref="Y115">_xlfn.SWITCH(A115,201706,0.51,201707,0.509,201708,0.511)</f>
        <v>0.51</v>
      </c>
      <c r="Z115" s="6">
        <f>Call_Data!$L115/Call_Data!$G115</f>
        <v>0.32258064516129031</v>
      </c>
      <c r="AA115" s="6" cm="1">
        <f t="array" ref="AA115">_xlfn.SWITCH(A115,201706,0.2,201707,0.199,201708,0.198)</f>
        <v>0.2</v>
      </c>
      <c r="AB115" s="6">
        <f>Call_Data!$K115-Call_Data!$L115/Call_Data!$K115</f>
        <v>19.5</v>
      </c>
      <c r="AC115" s="6" cm="1">
        <f t="array" ref="AC115">_xlfn.SWITCH(A115,201706,0.17,201707,0.162,201708,0.159)</f>
        <v>0.17</v>
      </c>
      <c r="AD115" s="6">
        <f>Call_Data!$I115/Call_Data!$G115</f>
        <v>0.29032258064516131</v>
      </c>
    </row>
    <row r="116" spans="1:30" x14ac:dyDescent="0.2">
      <c r="A116">
        <v>201706</v>
      </c>
      <c r="B116" s="1">
        <v>42893</v>
      </c>
      <c r="C116">
        <v>12484</v>
      </c>
      <c r="D116" t="str">
        <f>VLOOKUP(Call_Data!$C116,Hierarchy!$A$1:$H$27,5,TRUE)</f>
        <v>Uvaldon, Ursala</v>
      </c>
      <c r="E116" t="str">
        <f>VLOOKUP(Call_Data!$C116,Hierarchy!$A$2:$H$27,7,TRUE)</f>
        <v>Oferten, Quinton</v>
      </c>
      <c r="F116" t="str">
        <f>VLOOKUP(C116,Hierarchy!$A$2:$H$27,8,TRUE)</f>
        <v>Williamburg</v>
      </c>
      <c r="G116">
        <v>33</v>
      </c>
      <c r="H116">
        <v>24591</v>
      </c>
      <c r="I116">
        <v>8</v>
      </c>
      <c r="J116">
        <v>28</v>
      </c>
      <c r="K116">
        <v>18</v>
      </c>
      <c r="L116">
        <v>12</v>
      </c>
      <c r="M116">
        <v>3</v>
      </c>
      <c r="N116">
        <f>SUMIF(Call_Data!$D$2:$D$1526,Call_Data!$D116,Call_Data!$G$2:$G$1526)</f>
        <v>1913</v>
      </c>
      <c r="O116">
        <f>SUMIFS(Call_Data!$G$2:$G$1526,Call_Data!$D$2:$D$1526,Call_Data!$D116,Call_Data!$A$2:$A$1526,Call_Data!$A116)</f>
        <v>629</v>
      </c>
      <c r="P116" s="3">
        <f>Call_Data!$H116/Call_Data!$G116</f>
        <v>745.18181818181813</v>
      </c>
      <c r="Q116" cm="1">
        <f t="array" ref="Q116">_xlfn.SWITCH(A116,201706,780,201707,783,201708,775)</f>
        <v>780</v>
      </c>
      <c r="R116" s="5" cm="1">
        <f t="array" ref="R116">_xlfn.SWITCH(A116,201706,0.08,201707,0.081,201708,0.075)</f>
        <v>0.08</v>
      </c>
      <c r="S116" s="2">
        <f>Call_Data!$M116/Call_Data!$G116*100</f>
        <v>9.0909090909090917</v>
      </c>
      <c r="T116" s="2">
        <f>Call_Data!$S116/Call_Data!$R116</f>
        <v>113.63636363636364</v>
      </c>
      <c r="U116" s="7">
        <f t="shared" si="2"/>
        <v>150</v>
      </c>
      <c r="V116" s="6">
        <f t="shared" si="3"/>
        <v>0.84848484848484851</v>
      </c>
      <c r="W116" s="6">
        <f>Call_Data!$K116/Call_Data!$J116</f>
        <v>0.6428571428571429</v>
      </c>
      <c r="X116" s="6">
        <f>Call_Data!$L116/Call_Data!$K116</f>
        <v>0.66666666666666663</v>
      </c>
      <c r="Y116" s="6" cm="1">
        <f t="array" ref="Y116">_xlfn.SWITCH(A116,201706,0.51,201707,0.509,201708,0.511)</f>
        <v>0.51</v>
      </c>
      <c r="Z116" s="6">
        <f>Call_Data!$L116/Call_Data!$G116</f>
        <v>0.36363636363636365</v>
      </c>
      <c r="AA116" s="6" cm="1">
        <f t="array" ref="AA116">_xlfn.SWITCH(A116,201706,0.2,201707,0.199,201708,0.198)</f>
        <v>0.2</v>
      </c>
      <c r="AB116" s="6">
        <f>Call_Data!$K116-Call_Data!$L116/Call_Data!$K116</f>
        <v>17.333333333333332</v>
      </c>
      <c r="AC116" s="6" cm="1">
        <f t="array" ref="AC116">_xlfn.SWITCH(A116,201706,0.17,201707,0.162,201708,0.159)</f>
        <v>0.17</v>
      </c>
      <c r="AD116" s="6">
        <f>Call_Data!$I116/Call_Data!$G116</f>
        <v>0.24242424242424243</v>
      </c>
    </row>
    <row r="117" spans="1:30" x14ac:dyDescent="0.2">
      <c r="A117">
        <v>201706</v>
      </c>
      <c r="B117" s="1">
        <v>42893</v>
      </c>
      <c r="C117">
        <v>12485</v>
      </c>
      <c r="D117" t="str">
        <f>VLOOKUP(Call_Data!$C117,Hierarchy!$A$1:$H$27,5,TRUE)</f>
        <v>Vindictive, Vinny</v>
      </c>
      <c r="E117" t="str">
        <f>VLOOKUP(Call_Data!$C117,Hierarchy!$A$2:$H$27,7,TRUE)</f>
        <v>Oferten, Quinton</v>
      </c>
      <c r="F117" t="str">
        <f>VLOOKUP(C117,Hierarchy!$A$2:$H$27,8,TRUE)</f>
        <v>Williamburg</v>
      </c>
      <c r="G117">
        <v>33</v>
      </c>
      <c r="H117">
        <v>24936</v>
      </c>
      <c r="I117">
        <v>8</v>
      </c>
      <c r="J117">
        <v>28</v>
      </c>
      <c r="K117">
        <v>22</v>
      </c>
      <c r="L117">
        <v>10</v>
      </c>
      <c r="M117">
        <v>3</v>
      </c>
      <c r="N117">
        <f>SUMIF(Call_Data!$D$2:$D$1526,Call_Data!$D117,Call_Data!$G$2:$G$1526)</f>
        <v>1894</v>
      </c>
      <c r="O117">
        <f>SUMIFS(Call_Data!$G$2:$G$1526,Call_Data!$D$2:$D$1526,Call_Data!$D117,Call_Data!$A$2:$A$1526,Call_Data!$A117)</f>
        <v>644</v>
      </c>
      <c r="P117" s="3">
        <f>Call_Data!$H117/Call_Data!$G117</f>
        <v>755.63636363636363</v>
      </c>
      <c r="Q117" cm="1">
        <f t="array" ref="Q117">_xlfn.SWITCH(A117,201706,780,201707,783,201708,775)</f>
        <v>780</v>
      </c>
      <c r="R117" s="5" cm="1">
        <f t="array" ref="R117">_xlfn.SWITCH(A117,201706,0.08,201707,0.081,201708,0.075)</f>
        <v>0.08</v>
      </c>
      <c r="S117" s="2">
        <f>Call_Data!$M117/Call_Data!$G117*100</f>
        <v>9.0909090909090917</v>
      </c>
      <c r="T117" s="2">
        <f>Call_Data!$S117/Call_Data!$R117</f>
        <v>113.63636363636364</v>
      </c>
      <c r="U117" s="7">
        <f t="shared" si="2"/>
        <v>150</v>
      </c>
      <c r="V117" s="6">
        <f t="shared" si="3"/>
        <v>0.84848484848484851</v>
      </c>
      <c r="W117" s="6">
        <f>Call_Data!$K117/Call_Data!$J117</f>
        <v>0.7857142857142857</v>
      </c>
      <c r="X117" s="6">
        <f>Call_Data!$L117/Call_Data!$K117</f>
        <v>0.45454545454545453</v>
      </c>
      <c r="Y117" s="6" cm="1">
        <f t="array" ref="Y117">_xlfn.SWITCH(A117,201706,0.51,201707,0.509,201708,0.511)</f>
        <v>0.51</v>
      </c>
      <c r="Z117" s="6">
        <f>Call_Data!$L117/Call_Data!$G117</f>
        <v>0.30303030303030304</v>
      </c>
      <c r="AA117" s="6" cm="1">
        <f t="array" ref="AA117">_xlfn.SWITCH(A117,201706,0.2,201707,0.199,201708,0.198)</f>
        <v>0.2</v>
      </c>
      <c r="AB117" s="6">
        <f>Call_Data!$K117-Call_Data!$L117/Call_Data!$K117</f>
        <v>21.545454545454547</v>
      </c>
      <c r="AC117" s="6" cm="1">
        <f t="array" ref="AC117">_xlfn.SWITCH(A117,201706,0.17,201707,0.162,201708,0.159)</f>
        <v>0.17</v>
      </c>
      <c r="AD117" s="6">
        <f>Call_Data!$I117/Call_Data!$G117</f>
        <v>0.24242424242424243</v>
      </c>
    </row>
    <row r="118" spans="1:30" x14ac:dyDescent="0.2">
      <c r="A118">
        <v>201706</v>
      </c>
      <c r="B118" s="1">
        <v>42893</v>
      </c>
      <c r="C118">
        <v>12486</v>
      </c>
      <c r="D118" t="str">
        <f>VLOOKUP(Call_Data!$C118,Hierarchy!$A$1:$H$27,5,TRUE)</f>
        <v>Williamson, Wilma</v>
      </c>
      <c r="E118" t="str">
        <f>VLOOKUP(Call_Data!$C118,Hierarchy!$A$2:$H$27,7,TRUE)</f>
        <v>Oferten, Quinton</v>
      </c>
      <c r="F118" t="str">
        <f>VLOOKUP(C118,Hierarchy!$A$2:$H$27,8,TRUE)</f>
        <v>Williamburg</v>
      </c>
      <c r="G118">
        <v>28</v>
      </c>
      <c r="H118">
        <v>24854</v>
      </c>
      <c r="I118">
        <v>6</v>
      </c>
      <c r="J118">
        <v>27</v>
      </c>
      <c r="K118">
        <v>20</v>
      </c>
      <c r="L118">
        <v>13</v>
      </c>
      <c r="M118">
        <v>3</v>
      </c>
      <c r="N118">
        <f>SUMIF(Call_Data!$D$2:$D$1526,Call_Data!$D118,Call_Data!$G$2:$G$1526)</f>
        <v>1992</v>
      </c>
      <c r="O118">
        <f>SUMIFS(Call_Data!$G$2:$G$1526,Call_Data!$D$2:$D$1526,Call_Data!$D118,Call_Data!$A$2:$A$1526,Call_Data!$A118)</f>
        <v>649</v>
      </c>
      <c r="P118" s="3">
        <f>Call_Data!$H118/Call_Data!$G118</f>
        <v>887.64285714285711</v>
      </c>
      <c r="Q118" cm="1">
        <f t="array" ref="Q118">_xlfn.SWITCH(A118,201706,780,201707,783,201708,775)</f>
        <v>780</v>
      </c>
      <c r="R118" s="5" cm="1">
        <f t="array" ref="R118">_xlfn.SWITCH(A118,201706,0.08,201707,0.081,201708,0.075)</f>
        <v>0.08</v>
      </c>
      <c r="S118" s="2">
        <f>Call_Data!$M118/Call_Data!$G118*100</f>
        <v>10.714285714285714</v>
      </c>
      <c r="T118" s="2">
        <f>Call_Data!$S118/Call_Data!$R118</f>
        <v>133.92857142857142</v>
      </c>
      <c r="U118" s="7">
        <f t="shared" si="2"/>
        <v>250</v>
      </c>
      <c r="V118" s="6">
        <f t="shared" si="3"/>
        <v>0.9642857142857143</v>
      </c>
      <c r="W118" s="6">
        <f>Call_Data!$K118/Call_Data!$J118</f>
        <v>0.7407407407407407</v>
      </c>
      <c r="X118" s="6">
        <f>Call_Data!$L118/Call_Data!$K118</f>
        <v>0.65</v>
      </c>
      <c r="Y118" s="6" cm="1">
        <f t="array" ref="Y118">_xlfn.SWITCH(A118,201706,0.51,201707,0.509,201708,0.511)</f>
        <v>0.51</v>
      </c>
      <c r="Z118" s="6">
        <f>Call_Data!$L118/Call_Data!$G118</f>
        <v>0.4642857142857143</v>
      </c>
      <c r="AA118" s="6" cm="1">
        <f t="array" ref="AA118">_xlfn.SWITCH(A118,201706,0.2,201707,0.199,201708,0.198)</f>
        <v>0.2</v>
      </c>
      <c r="AB118" s="6">
        <f>Call_Data!$K118-Call_Data!$L118/Call_Data!$K118</f>
        <v>19.350000000000001</v>
      </c>
      <c r="AC118" s="6" cm="1">
        <f t="array" ref="AC118">_xlfn.SWITCH(A118,201706,0.17,201707,0.162,201708,0.159)</f>
        <v>0.17</v>
      </c>
      <c r="AD118" s="6">
        <f>Call_Data!$I118/Call_Data!$G118</f>
        <v>0.21428571428571427</v>
      </c>
    </row>
    <row r="119" spans="1:30" x14ac:dyDescent="0.2">
      <c r="A119">
        <v>201706</v>
      </c>
      <c r="B119" s="1">
        <v>42893</v>
      </c>
      <c r="C119">
        <v>12487</v>
      </c>
      <c r="D119" t="str">
        <f>VLOOKUP(Call_Data!$C119,Hierarchy!$A$1:$H$27,5,TRUE)</f>
        <v>Younger, Yeti</v>
      </c>
      <c r="E119" t="str">
        <f>VLOOKUP(Call_Data!$C119,Hierarchy!$A$2:$H$27,7,TRUE)</f>
        <v>Oferten, Quinton</v>
      </c>
      <c r="F119" t="str">
        <f>VLOOKUP(C119,Hierarchy!$A$2:$H$27,8,TRUE)</f>
        <v>Williamburg</v>
      </c>
      <c r="G119">
        <v>28</v>
      </c>
      <c r="H119">
        <v>25335</v>
      </c>
      <c r="I119">
        <v>8</v>
      </c>
      <c r="J119">
        <v>26</v>
      </c>
      <c r="K119">
        <v>19</v>
      </c>
      <c r="L119">
        <v>9</v>
      </c>
      <c r="M119">
        <v>3</v>
      </c>
      <c r="N119">
        <f>SUMIF(Call_Data!$D$2:$D$1526,Call_Data!$D119,Call_Data!$G$2:$G$1526)</f>
        <v>1939</v>
      </c>
      <c r="O119">
        <f>SUMIFS(Call_Data!$G$2:$G$1526,Call_Data!$D$2:$D$1526,Call_Data!$D119,Call_Data!$A$2:$A$1526,Call_Data!$A119)</f>
        <v>611</v>
      </c>
      <c r="P119" s="3">
        <f>Call_Data!$H119/Call_Data!$G119</f>
        <v>904.82142857142856</v>
      </c>
      <c r="Q119" cm="1">
        <f t="array" ref="Q119">_xlfn.SWITCH(A119,201706,780,201707,783,201708,775)</f>
        <v>780</v>
      </c>
      <c r="R119" s="5" cm="1">
        <f t="array" ref="R119">_xlfn.SWITCH(A119,201706,0.08,201707,0.081,201708,0.075)</f>
        <v>0.08</v>
      </c>
      <c r="S119" s="2">
        <f>Call_Data!$M119/Call_Data!$G119*100</f>
        <v>10.714285714285714</v>
      </c>
      <c r="T119" s="2">
        <f>Call_Data!$S119/Call_Data!$R119</f>
        <v>133.92857142857142</v>
      </c>
      <c r="U119" s="7">
        <f t="shared" si="2"/>
        <v>250</v>
      </c>
      <c r="V119" s="6">
        <f t="shared" si="3"/>
        <v>0.9285714285714286</v>
      </c>
      <c r="W119" s="6">
        <f>Call_Data!$K119/Call_Data!$J119</f>
        <v>0.73076923076923073</v>
      </c>
      <c r="X119" s="6">
        <f>Call_Data!$L119/Call_Data!$K119</f>
        <v>0.47368421052631576</v>
      </c>
      <c r="Y119" s="6" cm="1">
        <f t="array" ref="Y119">_xlfn.SWITCH(A119,201706,0.51,201707,0.509,201708,0.511)</f>
        <v>0.51</v>
      </c>
      <c r="Z119" s="6">
        <f>Call_Data!$L119/Call_Data!$G119</f>
        <v>0.32142857142857145</v>
      </c>
      <c r="AA119" s="6" cm="1">
        <f t="array" ref="AA119">_xlfn.SWITCH(A119,201706,0.2,201707,0.199,201708,0.198)</f>
        <v>0.2</v>
      </c>
      <c r="AB119" s="6">
        <f>Call_Data!$K119-Call_Data!$L119/Call_Data!$K119</f>
        <v>18.526315789473685</v>
      </c>
      <c r="AC119" s="6" cm="1">
        <f t="array" ref="AC119">_xlfn.SWITCH(A119,201706,0.17,201707,0.162,201708,0.159)</f>
        <v>0.17</v>
      </c>
      <c r="AD119" s="6">
        <f>Call_Data!$I119/Call_Data!$G119</f>
        <v>0.2857142857142857</v>
      </c>
    </row>
    <row r="120" spans="1:30" x14ac:dyDescent="0.2">
      <c r="A120">
        <v>201706</v>
      </c>
      <c r="B120" s="1">
        <v>42893</v>
      </c>
      <c r="C120">
        <v>12488</v>
      </c>
      <c r="D120" t="str">
        <f>VLOOKUP(Call_Data!$C120,Hierarchy!$A$1:$H$27,5,TRUE)</f>
        <v>Zwilowski, Zane</v>
      </c>
      <c r="E120" t="str">
        <f>VLOOKUP(Call_Data!$C120,Hierarchy!$A$2:$H$27,7,TRUE)</f>
        <v>Oferten, Quinton</v>
      </c>
      <c r="F120" t="str">
        <f>VLOOKUP(C120,Hierarchy!$A$2:$H$27,8,TRUE)</f>
        <v>Williamburg</v>
      </c>
      <c r="G120">
        <v>31</v>
      </c>
      <c r="H120">
        <v>24646</v>
      </c>
      <c r="I120">
        <v>7</v>
      </c>
      <c r="J120">
        <v>29</v>
      </c>
      <c r="K120">
        <v>20</v>
      </c>
      <c r="L120">
        <v>13</v>
      </c>
      <c r="M120">
        <v>3</v>
      </c>
      <c r="N120">
        <f>SUMIF(Call_Data!$D$2:$D$1526,Call_Data!$D120,Call_Data!$G$2:$G$1526)</f>
        <v>2000</v>
      </c>
      <c r="O120">
        <f>SUMIFS(Call_Data!$G$2:$G$1526,Call_Data!$D$2:$D$1526,Call_Data!$D120,Call_Data!$A$2:$A$1526,Call_Data!$A120)</f>
        <v>653</v>
      </c>
      <c r="P120" s="3">
        <f>Call_Data!$H120/Call_Data!$G120</f>
        <v>795.0322580645161</v>
      </c>
      <c r="Q120" cm="1">
        <f t="array" ref="Q120">_xlfn.SWITCH(A120,201706,780,201707,783,201708,775)</f>
        <v>780</v>
      </c>
      <c r="R120" s="5" cm="1">
        <f t="array" ref="R120">_xlfn.SWITCH(A120,201706,0.08,201707,0.081,201708,0.075)</f>
        <v>0.08</v>
      </c>
      <c r="S120" s="2">
        <f>Call_Data!$M120/Call_Data!$G120*100</f>
        <v>9.67741935483871</v>
      </c>
      <c r="T120" s="2">
        <f>Call_Data!$S120/Call_Data!$R120</f>
        <v>120.96774193548387</v>
      </c>
      <c r="U120" s="7">
        <f t="shared" si="2"/>
        <v>250</v>
      </c>
      <c r="V120" s="6">
        <f t="shared" si="3"/>
        <v>0.93548387096774188</v>
      </c>
      <c r="W120" s="6">
        <f>Call_Data!$K120/Call_Data!$J120</f>
        <v>0.68965517241379315</v>
      </c>
      <c r="X120" s="6">
        <f>Call_Data!$L120/Call_Data!$K120</f>
        <v>0.65</v>
      </c>
      <c r="Y120" s="6" cm="1">
        <f t="array" ref="Y120">_xlfn.SWITCH(A120,201706,0.51,201707,0.509,201708,0.511)</f>
        <v>0.51</v>
      </c>
      <c r="Z120" s="6">
        <f>Call_Data!$L120/Call_Data!$G120</f>
        <v>0.41935483870967744</v>
      </c>
      <c r="AA120" s="6" cm="1">
        <f t="array" ref="AA120">_xlfn.SWITCH(A120,201706,0.2,201707,0.199,201708,0.198)</f>
        <v>0.2</v>
      </c>
      <c r="AB120" s="6">
        <f>Call_Data!$K120-Call_Data!$L120/Call_Data!$K120</f>
        <v>19.350000000000001</v>
      </c>
      <c r="AC120" s="6" cm="1">
        <f t="array" ref="AC120">_xlfn.SWITCH(A120,201706,0.17,201707,0.162,201708,0.159)</f>
        <v>0.17</v>
      </c>
      <c r="AD120" s="6">
        <f>Call_Data!$I120/Call_Data!$G120</f>
        <v>0.22580645161290322</v>
      </c>
    </row>
    <row r="121" spans="1:30" x14ac:dyDescent="0.2">
      <c r="A121">
        <v>201706</v>
      </c>
      <c r="B121" s="1">
        <v>42893</v>
      </c>
      <c r="C121">
        <v>12489</v>
      </c>
      <c r="D121" t="str">
        <f>VLOOKUP(Call_Data!$C121,Hierarchy!$A$1:$H$27,5,TRUE)</f>
        <v>Abacus, Aaron</v>
      </c>
      <c r="E121" t="str">
        <f>VLOOKUP(Call_Data!$C121,Hierarchy!$A$2:$H$27,7,TRUE)</f>
        <v>Oferten, Quinton</v>
      </c>
      <c r="F121" t="str">
        <f>VLOOKUP(C121,Hierarchy!$A$2:$H$27,8,TRUE)</f>
        <v>Williamburg</v>
      </c>
      <c r="G121">
        <v>33</v>
      </c>
      <c r="H121">
        <v>25792</v>
      </c>
      <c r="I121">
        <v>8</v>
      </c>
      <c r="J121">
        <v>31</v>
      </c>
      <c r="K121">
        <v>20</v>
      </c>
      <c r="L121">
        <v>11</v>
      </c>
      <c r="M121">
        <v>4</v>
      </c>
      <c r="N121">
        <f>SUMIF(Call_Data!$D$2:$D$1526,Call_Data!$D121,Call_Data!$G$2:$G$1526)</f>
        <v>1858</v>
      </c>
      <c r="O121">
        <f>SUMIFS(Call_Data!$G$2:$G$1526,Call_Data!$D$2:$D$1526,Call_Data!$D121,Call_Data!$A$2:$A$1526,Call_Data!$A121)</f>
        <v>490</v>
      </c>
      <c r="P121" s="3">
        <f>Call_Data!$H121/Call_Data!$G121</f>
        <v>781.57575757575762</v>
      </c>
      <c r="Q121" cm="1">
        <f t="array" ref="Q121">_xlfn.SWITCH(A121,201706,780,201707,783,201708,775)</f>
        <v>780</v>
      </c>
      <c r="R121" s="5" cm="1">
        <f t="array" ref="R121">_xlfn.SWITCH(A121,201706,0.08,201707,0.081,201708,0.075)</f>
        <v>0.08</v>
      </c>
      <c r="S121" s="2">
        <f>Call_Data!$M121/Call_Data!$G121*100</f>
        <v>12.121212121212121</v>
      </c>
      <c r="T121" s="2">
        <f>Call_Data!$S121/Call_Data!$R121</f>
        <v>151.5151515151515</v>
      </c>
      <c r="U121" s="7">
        <f t="shared" si="2"/>
        <v>250</v>
      </c>
      <c r="V121" s="6">
        <f t="shared" si="3"/>
        <v>0.93939393939393945</v>
      </c>
      <c r="W121" s="6">
        <f>Call_Data!$K121/Call_Data!$J121</f>
        <v>0.64516129032258063</v>
      </c>
      <c r="X121" s="6">
        <f>Call_Data!$L121/Call_Data!$K121</f>
        <v>0.55000000000000004</v>
      </c>
      <c r="Y121" s="6" cm="1">
        <f t="array" ref="Y121">_xlfn.SWITCH(A121,201706,0.51,201707,0.509,201708,0.511)</f>
        <v>0.51</v>
      </c>
      <c r="Z121" s="6">
        <f>Call_Data!$L121/Call_Data!$G121</f>
        <v>0.33333333333333331</v>
      </c>
      <c r="AA121" s="6" cm="1">
        <f t="array" ref="AA121">_xlfn.SWITCH(A121,201706,0.2,201707,0.199,201708,0.198)</f>
        <v>0.2</v>
      </c>
      <c r="AB121" s="6">
        <f>Call_Data!$K121-Call_Data!$L121/Call_Data!$K121</f>
        <v>19.45</v>
      </c>
      <c r="AC121" s="6" cm="1">
        <f t="array" ref="AC121">_xlfn.SWITCH(A121,201706,0.17,201707,0.162,201708,0.159)</f>
        <v>0.17</v>
      </c>
      <c r="AD121" s="6">
        <f>Call_Data!$I121/Call_Data!$G121</f>
        <v>0.24242424242424243</v>
      </c>
    </row>
    <row r="122" spans="1:30" x14ac:dyDescent="0.2">
      <c r="A122">
        <v>201706</v>
      </c>
      <c r="B122" s="1">
        <v>42894</v>
      </c>
      <c r="C122">
        <v>12465</v>
      </c>
      <c r="D122" t="str">
        <f>VLOOKUP(Call_Data!$C122,Hierarchy!$A$1:$H$27,5,TRUE)</f>
        <v>Anderson, Albert</v>
      </c>
      <c r="E122" t="str">
        <f>VLOOKUP(Call_Data!$C122,Hierarchy!$A$2:$H$27,7,TRUE)</f>
        <v>Winnerson, Aceona</v>
      </c>
      <c r="F122" t="str">
        <f>VLOOKUP(C122,Hierarchy!$A$2:$H$27,8,TRUE)</f>
        <v>Williamburg</v>
      </c>
      <c r="G122">
        <v>40</v>
      </c>
      <c r="H122">
        <v>25576</v>
      </c>
      <c r="I122">
        <v>4</v>
      </c>
      <c r="J122">
        <v>37</v>
      </c>
      <c r="K122">
        <v>28</v>
      </c>
      <c r="L122">
        <v>24</v>
      </c>
      <c r="M122">
        <v>2</v>
      </c>
      <c r="N122">
        <f>SUMIF(Call_Data!$D$2:$D$1526,Call_Data!$D122,Call_Data!$G$2:$G$1526)</f>
        <v>2149</v>
      </c>
      <c r="O122">
        <f>SUMIFS(Call_Data!$G$2:$G$1526,Call_Data!$D$2:$D$1526,Call_Data!$D122,Call_Data!$A$2:$A$1526,Call_Data!$A122)</f>
        <v>797</v>
      </c>
      <c r="P122" s="3">
        <f>Call_Data!$H122/Call_Data!$G122</f>
        <v>639.4</v>
      </c>
      <c r="Q122" cm="1">
        <f t="array" ref="Q122">_xlfn.SWITCH(A122,201706,780,201707,783,201708,775)</f>
        <v>780</v>
      </c>
      <c r="R122" s="5" cm="1">
        <f t="array" ref="R122">_xlfn.SWITCH(A122,201706,0.08,201707,0.081,201708,0.075)</f>
        <v>0.08</v>
      </c>
      <c r="S122" s="2">
        <f>Call_Data!$M122/Call_Data!$G122*100</f>
        <v>5</v>
      </c>
      <c r="T122" s="2">
        <f>Call_Data!$S122/Call_Data!$R122</f>
        <v>62.5</v>
      </c>
      <c r="U122" s="7">
        <f t="shared" si="2"/>
        <v>0</v>
      </c>
      <c r="V122" s="6">
        <f t="shared" si="3"/>
        <v>0.92500000000000004</v>
      </c>
      <c r="W122" s="6">
        <f>Call_Data!$K122/Call_Data!$J122</f>
        <v>0.7567567567567568</v>
      </c>
      <c r="X122" s="6">
        <f>Call_Data!$L122/Call_Data!$K122</f>
        <v>0.8571428571428571</v>
      </c>
      <c r="Y122" s="6" cm="1">
        <f t="array" ref="Y122">_xlfn.SWITCH(A122,201706,0.51,201707,0.509,201708,0.511)</f>
        <v>0.51</v>
      </c>
      <c r="Z122" s="6">
        <f>Call_Data!$L122/Call_Data!$G122</f>
        <v>0.6</v>
      </c>
      <c r="AA122" s="6" cm="1">
        <f t="array" ref="AA122">_xlfn.SWITCH(A122,201706,0.2,201707,0.199,201708,0.198)</f>
        <v>0.2</v>
      </c>
      <c r="AB122" s="6">
        <f>Call_Data!$K122-Call_Data!$L122/Call_Data!$K122</f>
        <v>27.142857142857142</v>
      </c>
      <c r="AC122" s="6" cm="1">
        <f t="array" ref="AC122">_xlfn.SWITCH(A122,201706,0.17,201707,0.162,201708,0.159)</f>
        <v>0.17</v>
      </c>
      <c r="AD122" s="6">
        <f>Call_Data!$I122/Call_Data!$G122</f>
        <v>0.1</v>
      </c>
    </row>
    <row r="123" spans="1:30" x14ac:dyDescent="0.2">
      <c r="A123">
        <v>201706</v>
      </c>
      <c r="B123" s="1">
        <v>42894</v>
      </c>
      <c r="C123">
        <v>12466</v>
      </c>
      <c r="D123" t="str">
        <f>VLOOKUP(Call_Data!$C123,Hierarchy!$A$1:$H$27,5,TRUE)</f>
        <v>Binning, Bart</v>
      </c>
      <c r="E123" t="str">
        <f>VLOOKUP(Call_Data!$C123,Hierarchy!$A$2:$H$27,7,TRUE)</f>
        <v>Winnerson, Aceona</v>
      </c>
      <c r="F123" t="str">
        <f>VLOOKUP(C123,Hierarchy!$A$2:$H$27,8,TRUE)</f>
        <v>Williamburg</v>
      </c>
      <c r="G123">
        <v>32</v>
      </c>
      <c r="H123">
        <v>25209</v>
      </c>
      <c r="I123">
        <v>4</v>
      </c>
      <c r="J123">
        <v>30</v>
      </c>
      <c r="K123">
        <v>22</v>
      </c>
      <c r="L123">
        <v>19</v>
      </c>
      <c r="M123">
        <v>2</v>
      </c>
      <c r="N123">
        <f>SUMIF(Call_Data!$D$2:$D$1526,Call_Data!$D123,Call_Data!$G$2:$G$1526)</f>
        <v>2347</v>
      </c>
      <c r="O123">
        <f>SUMIFS(Call_Data!$G$2:$G$1526,Call_Data!$D$2:$D$1526,Call_Data!$D123,Call_Data!$A$2:$A$1526,Call_Data!$A123)</f>
        <v>783</v>
      </c>
      <c r="P123" s="3">
        <f>Call_Data!$H123/Call_Data!$G123</f>
        <v>787.78125</v>
      </c>
      <c r="Q123" cm="1">
        <f t="array" ref="Q123">_xlfn.SWITCH(A123,201706,780,201707,783,201708,775)</f>
        <v>780</v>
      </c>
      <c r="R123" s="5" cm="1">
        <f t="array" ref="R123">_xlfn.SWITCH(A123,201706,0.08,201707,0.081,201708,0.075)</f>
        <v>0.08</v>
      </c>
      <c r="S123" s="2">
        <f>Call_Data!$M123/Call_Data!$G123*100</f>
        <v>6.25</v>
      </c>
      <c r="T123" s="2">
        <f>Call_Data!$S123/Call_Data!$R123</f>
        <v>78.125</v>
      </c>
      <c r="U123" s="7">
        <f t="shared" si="2"/>
        <v>0</v>
      </c>
      <c r="V123" s="6">
        <f t="shared" si="3"/>
        <v>0.9375</v>
      </c>
      <c r="W123" s="6">
        <f>Call_Data!$K123/Call_Data!$J123</f>
        <v>0.73333333333333328</v>
      </c>
      <c r="X123" s="6">
        <f>Call_Data!$L123/Call_Data!$K123</f>
        <v>0.86363636363636365</v>
      </c>
      <c r="Y123" s="6" cm="1">
        <f t="array" ref="Y123">_xlfn.SWITCH(A123,201706,0.51,201707,0.509,201708,0.511)</f>
        <v>0.51</v>
      </c>
      <c r="Z123" s="6">
        <f>Call_Data!$L123/Call_Data!$G123</f>
        <v>0.59375</v>
      </c>
      <c r="AA123" s="6" cm="1">
        <f t="array" ref="AA123">_xlfn.SWITCH(A123,201706,0.2,201707,0.199,201708,0.198)</f>
        <v>0.2</v>
      </c>
      <c r="AB123" s="6">
        <f>Call_Data!$K123-Call_Data!$L123/Call_Data!$K123</f>
        <v>21.136363636363637</v>
      </c>
      <c r="AC123" s="6" cm="1">
        <f t="array" ref="AC123">_xlfn.SWITCH(A123,201706,0.17,201707,0.162,201708,0.159)</f>
        <v>0.17</v>
      </c>
      <c r="AD123" s="6">
        <f>Call_Data!$I123/Call_Data!$G123</f>
        <v>0.125</v>
      </c>
    </row>
    <row r="124" spans="1:30" x14ac:dyDescent="0.2">
      <c r="A124">
        <v>201706</v>
      </c>
      <c r="B124" s="1">
        <v>42894</v>
      </c>
      <c r="C124">
        <v>12467</v>
      </c>
      <c r="D124" t="str">
        <f>VLOOKUP(Call_Data!$C124,Hierarchy!$A$1:$H$27,5,TRUE)</f>
        <v>Centerville, Cece</v>
      </c>
      <c r="E124" t="str">
        <f>VLOOKUP(Call_Data!$C124,Hierarchy!$A$2:$H$27,7,TRUE)</f>
        <v>Winnerson, Aceona</v>
      </c>
      <c r="F124" t="str">
        <f>VLOOKUP(C124,Hierarchy!$A$2:$H$27,8,TRUE)</f>
        <v>Williamburg</v>
      </c>
      <c r="G124">
        <v>37</v>
      </c>
      <c r="H124">
        <v>25358</v>
      </c>
      <c r="I124">
        <v>6</v>
      </c>
      <c r="J124">
        <v>37</v>
      </c>
      <c r="K124">
        <v>33</v>
      </c>
      <c r="L124">
        <v>29</v>
      </c>
      <c r="M124">
        <v>2</v>
      </c>
      <c r="N124">
        <f>SUMIF(Call_Data!$D$2:$D$1526,Call_Data!$D124,Call_Data!$G$2:$G$1526)</f>
        <v>2319</v>
      </c>
      <c r="O124">
        <f>SUMIFS(Call_Data!$G$2:$G$1526,Call_Data!$D$2:$D$1526,Call_Data!$D124,Call_Data!$A$2:$A$1526,Call_Data!$A124)</f>
        <v>784</v>
      </c>
      <c r="P124" s="3">
        <f>Call_Data!$H124/Call_Data!$G124</f>
        <v>685.35135135135135</v>
      </c>
      <c r="Q124" cm="1">
        <f t="array" ref="Q124">_xlfn.SWITCH(A124,201706,780,201707,783,201708,775)</f>
        <v>780</v>
      </c>
      <c r="R124" s="5" cm="1">
        <f t="array" ref="R124">_xlfn.SWITCH(A124,201706,0.08,201707,0.081,201708,0.075)</f>
        <v>0.08</v>
      </c>
      <c r="S124" s="2">
        <f>Call_Data!$M124/Call_Data!$G124*100</f>
        <v>5.4054054054054053</v>
      </c>
      <c r="T124" s="2">
        <f>Call_Data!$S124/Call_Data!$R124</f>
        <v>67.567567567567565</v>
      </c>
      <c r="U124" s="7">
        <f t="shared" si="2"/>
        <v>0</v>
      </c>
      <c r="V124" s="6">
        <f t="shared" si="3"/>
        <v>1</v>
      </c>
      <c r="W124" s="6">
        <f>Call_Data!$K124/Call_Data!$J124</f>
        <v>0.89189189189189189</v>
      </c>
      <c r="X124" s="6">
        <f>Call_Data!$L124/Call_Data!$K124</f>
        <v>0.87878787878787878</v>
      </c>
      <c r="Y124" s="6" cm="1">
        <f t="array" ref="Y124">_xlfn.SWITCH(A124,201706,0.51,201707,0.509,201708,0.511)</f>
        <v>0.51</v>
      </c>
      <c r="Z124" s="6">
        <f>Call_Data!$L124/Call_Data!$G124</f>
        <v>0.78378378378378377</v>
      </c>
      <c r="AA124" s="6" cm="1">
        <f t="array" ref="AA124">_xlfn.SWITCH(A124,201706,0.2,201707,0.199,201708,0.198)</f>
        <v>0.2</v>
      </c>
      <c r="AB124" s="6">
        <f>Call_Data!$K124-Call_Data!$L124/Call_Data!$K124</f>
        <v>32.121212121212125</v>
      </c>
      <c r="AC124" s="6" cm="1">
        <f t="array" ref="AC124">_xlfn.SWITCH(A124,201706,0.17,201707,0.162,201708,0.159)</f>
        <v>0.17</v>
      </c>
      <c r="AD124" s="6">
        <f>Call_Data!$I124/Call_Data!$G124</f>
        <v>0.16216216216216217</v>
      </c>
    </row>
    <row r="125" spans="1:30" x14ac:dyDescent="0.2">
      <c r="A125">
        <v>201706</v>
      </c>
      <c r="B125" s="1">
        <v>42894</v>
      </c>
      <c r="C125">
        <v>12468</v>
      </c>
      <c r="D125" t="str">
        <f>VLOOKUP(Call_Data!$C125,Hierarchy!$A$1:$H$27,5,TRUE)</f>
        <v>Davenport, Davina</v>
      </c>
      <c r="E125" t="str">
        <f>VLOOKUP(Call_Data!$C125,Hierarchy!$A$2:$H$27,7,TRUE)</f>
        <v>Winnerson, Aceona</v>
      </c>
      <c r="F125" t="str">
        <f>VLOOKUP(C125,Hierarchy!$A$2:$H$27,8,TRUE)</f>
        <v>Williamburg</v>
      </c>
      <c r="G125">
        <v>40</v>
      </c>
      <c r="H125">
        <v>24546</v>
      </c>
      <c r="I125">
        <v>5</v>
      </c>
      <c r="J125">
        <v>39</v>
      </c>
      <c r="K125">
        <v>31</v>
      </c>
      <c r="L125">
        <v>24</v>
      </c>
      <c r="M125">
        <v>2</v>
      </c>
      <c r="N125">
        <f>SUMIF(Call_Data!$D$2:$D$1526,Call_Data!$D125,Call_Data!$G$2:$G$1526)</f>
        <v>2282</v>
      </c>
      <c r="O125">
        <f>SUMIFS(Call_Data!$G$2:$G$1526,Call_Data!$D$2:$D$1526,Call_Data!$D125,Call_Data!$A$2:$A$1526,Call_Data!$A125)</f>
        <v>730</v>
      </c>
      <c r="P125" s="3">
        <f>Call_Data!$H125/Call_Data!$G125</f>
        <v>613.65</v>
      </c>
      <c r="Q125" cm="1">
        <f t="array" ref="Q125">_xlfn.SWITCH(A125,201706,780,201707,783,201708,775)</f>
        <v>780</v>
      </c>
      <c r="R125" s="5" cm="1">
        <f t="array" ref="R125">_xlfn.SWITCH(A125,201706,0.08,201707,0.081,201708,0.075)</f>
        <v>0.08</v>
      </c>
      <c r="S125" s="2">
        <f>Call_Data!$M125/Call_Data!$G125*100</f>
        <v>5</v>
      </c>
      <c r="T125" s="2">
        <f>Call_Data!$S125/Call_Data!$R125</f>
        <v>62.5</v>
      </c>
      <c r="U125" s="7">
        <f t="shared" si="2"/>
        <v>0</v>
      </c>
      <c r="V125" s="6">
        <f t="shared" si="3"/>
        <v>0.97499999999999998</v>
      </c>
      <c r="W125" s="6">
        <f>Call_Data!$K125/Call_Data!$J125</f>
        <v>0.79487179487179482</v>
      </c>
      <c r="X125" s="6">
        <f>Call_Data!$L125/Call_Data!$K125</f>
        <v>0.77419354838709675</v>
      </c>
      <c r="Y125" s="6" cm="1">
        <f t="array" ref="Y125">_xlfn.SWITCH(A125,201706,0.51,201707,0.509,201708,0.511)</f>
        <v>0.51</v>
      </c>
      <c r="Z125" s="6">
        <f>Call_Data!$L125/Call_Data!$G125</f>
        <v>0.6</v>
      </c>
      <c r="AA125" s="6" cm="1">
        <f t="array" ref="AA125">_xlfn.SWITCH(A125,201706,0.2,201707,0.199,201708,0.198)</f>
        <v>0.2</v>
      </c>
      <c r="AB125" s="6">
        <f>Call_Data!$K125-Call_Data!$L125/Call_Data!$K125</f>
        <v>30.225806451612904</v>
      </c>
      <c r="AC125" s="6" cm="1">
        <f t="array" ref="AC125">_xlfn.SWITCH(A125,201706,0.17,201707,0.162,201708,0.159)</f>
        <v>0.17</v>
      </c>
      <c r="AD125" s="6">
        <f>Call_Data!$I125/Call_Data!$G125</f>
        <v>0.125</v>
      </c>
    </row>
    <row r="126" spans="1:30" x14ac:dyDescent="0.2">
      <c r="A126">
        <v>201706</v>
      </c>
      <c r="B126" s="1">
        <v>42894</v>
      </c>
      <c r="C126">
        <v>12469</v>
      </c>
      <c r="D126" t="str">
        <f>VLOOKUP(Call_Data!$C126,Hierarchy!$A$1:$H$27,5,TRUE)</f>
        <v>Edgerton, Ethan</v>
      </c>
      <c r="E126" t="str">
        <f>VLOOKUP(Call_Data!$C126,Hierarchy!$A$2:$H$27,7,TRUE)</f>
        <v>Winnerson, Aceona</v>
      </c>
      <c r="F126" t="str">
        <f>VLOOKUP(C126,Hierarchy!$A$2:$H$27,8,TRUE)</f>
        <v>Williamburg</v>
      </c>
      <c r="G126">
        <v>38</v>
      </c>
      <c r="H126">
        <v>24312</v>
      </c>
      <c r="I126">
        <v>7</v>
      </c>
      <c r="J126">
        <v>38</v>
      </c>
      <c r="K126">
        <v>29</v>
      </c>
      <c r="L126">
        <v>21</v>
      </c>
      <c r="M126">
        <v>2</v>
      </c>
      <c r="N126">
        <f>SUMIF(Call_Data!$D$2:$D$1526,Call_Data!$D126,Call_Data!$G$2:$G$1526)</f>
        <v>2288</v>
      </c>
      <c r="O126">
        <f>SUMIFS(Call_Data!$G$2:$G$1526,Call_Data!$D$2:$D$1526,Call_Data!$D126,Call_Data!$A$2:$A$1526,Call_Data!$A126)</f>
        <v>777</v>
      </c>
      <c r="P126" s="3">
        <f>Call_Data!$H126/Call_Data!$G126</f>
        <v>639.78947368421052</v>
      </c>
      <c r="Q126" cm="1">
        <f t="array" ref="Q126">_xlfn.SWITCH(A126,201706,780,201707,783,201708,775)</f>
        <v>780</v>
      </c>
      <c r="R126" s="5" cm="1">
        <f t="array" ref="R126">_xlfn.SWITCH(A126,201706,0.08,201707,0.081,201708,0.075)</f>
        <v>0.08</v>
      </c>
      <c r="S126" s="2">
        <f>Call_Data!$M126/Call_Data!$G126*100</f>
        <v>5.2631578947368416</v>
      </c>
      <c r="T126" s="2">
        <f>Call_Data!$S126/Call_Data!$R126</f>
        <v>65.78947368421052</v>
      </c>
      <c r="U126" s="7">
        <f t="shared" si="2"/>
        <v>0</v>
      </c>
      <c r="V126" s="6">
        <f t="shared" si="3"/>
        <v>1</v>
      </c>
      <c r="W126" s="6">
        <f>Call_Data!$K126/Call_Data!$J126</f>
        <v>0.76315789473684215</v>
      </c>
      <c r="X126" s="6">
        <f>Call_Data!$L126/Call_Data!$K126</f>
        <v>0.72413793103448276</v>
      </c>
      <c r="Y126" s="6" cm="1">
        <f t="array" ref="Y126">_xlfn.SWITCH(A126,201706,0.51,201707,0.509,201708,0.511)</f>
        <v>0.51</v>
      </c>
      <c r="Z126" s="6">
        <f>Call_Data!$L126/Call_Data!$G126</f>
        <v>0.55263157894736847</v>
      </c>
      <c r="AA126" s="6" cm="1">
        <f t="array" ref="AA126">_xlfn.SWITCH(A126,201706,0.2,201707,0.199,201708,0.198)</f>
        <v>0.2</v>
      </c>
      <c r="AB126" s="6">
        <f>Call_Data!$K126-Call_Data!$L126/Call_Data!$K126</f>
        <v>28.275862068965516</v>
      </c>
      <c r="AC126" s="6" cm="1">
        <f t="array" ref="AC126">_xlfn.SWITCH(A126,201706,0.17,201707,0.162,201708,0.159)</f>
        <v>0.17</v>
      </c>
      <c r="AD126" s="6">
        <f>Call_Data!$I126/Call_Data!$G126</f>
        <v>0.18421052631578946</v>
      </c>
    </row>
    <row r="127" spans="1:30" x14ac:dyDescent="0.2">
      <c r="A127">
        <v>201706</v>
      </c>
      <c r="B127" s="1">
        <v>42894</v>
      </c>
      <c r="C127">
        <v>12470</v>
      </c>
      <c r="D127" t="str">
        <f>VLOOKUP(Call_Data!$C127,Hierarchy!$A$1:$H$27,5,TRUE)</f>
        <v>Filipsano, Fiona</v>
      </c>
      <c r="E127" t="str">
        <f>VLOOKUP(Call_Data!$C127,Hierarchy!$A$2:$H$27,7,TRUE)</f>
        <v>Winnerson, Aceona</v>
      </c>
      <c r="F127" t="str">
        <f>VLOOKUP(C127,Hierarchy!$A$2:$H$27,8,TRUE)</f>
        <v>Williamburg</v>
      </c>
      <c r="G127">
        <v>37</v>
      </c>
      <c r="H127">
        <v>24717</v>
      </c>
      <c r="I127">
        <v>6</v>
      </c>
      <c r="J127">
        <v>35</v>
      </c>
      <c r="K127">
        <v>29</v>
      </c>
      <c r="L127">
        <v>21</v>
      </c>
      <c r="M127">
        <v>2</v>
      </c>
      <c r="N127">
        <f>SUMIF(Call_Data!$D$2:$D$1526,Call_Data!$D127,Call_Data!$G$2:$G$1526)</f>
        <v>2312</v>
      </c>
      <c r="O127">
        <f>SUMIFS(Call_Data!$G$2:$G$1526,Call_Data!$D$2:$D$1526,Call_Data!$D127,Call_Data!$A$2:$A$1526,Call_Data!$A127)</f>
        <v>736</v>
      </c>
      <c r="P127" s="3">
        <f>Call_Data!$H127/Call_Data!$G127</f>
        <v>668.02702702702697</v>
      </c>
      <c r="Q127" cm="1">
        <f t="array" ref="Q127">_xlfn.SWITCH(A127,201706,780,201707,783,201708,775)</f>
        <v>780</v>
      </c>
      <c r="R127" s="5" cm="1">
        <f t="array" ref="R127">_xlfn.SWITCH(A127,201706,0.08,201707,0.081,201708,0.075)</f>
        <v>0.08</v>
      </c>
      <c r="S127" s="2">
        <f>Call_Data!$M127/Call_Data!$G127*100</f>
        <v>5.4054054054054053</v>
      </c>
      <c r="T127" s="2">
        <f>Call_Data!$S127/Call_Data!$R127</f>
        <v>67.567567567567565</v>
      </c>
      <c r="U127" s="7">
        <f t="shared" si="2"/>
        <v>0</v>
      </c>
      <c r="V127" s="6">
        <f t="shared" si="3"/>
        <v>0.94594594594594594</v>
      </c>
      <c r="W127" s="6">
        <f>Call_Data!$K127/Call_Data!$J127</f>
        <v>0.82857142857142863</v>
      </c>
      <c r="X127" s="6">
        <f>Call_Data!$L127/Call_Data!$K127</f>
        <v>0.72413793103448276</v>
      </c>
      <c r="Y127" s="6" cm="1">
        <f t="array" ref="Y127">_xlfn.SWITCH(A127,201706,0.51,201707,0.509,201708,0.511)</f>
        <v>0.51</v>
      </c>
      <c r="Z127" s="6">
        <f>Call_Data!$L127/Call_Data!$G127</f>
        <v>0.56756756756756754</v>
      </c>
      <c r="AA127" s="6" cm="1">
        <f t="array" ref="AA127">_xlfn.SWITCH(A127,201706,0.2,201707,0.199,201708,0.198)</f>
        <v>0.2</v>
      </c>
      <c r="AB127" s="6">
        <f>Call_Data!$K127-Call_Data!$L127/Call_Data!$K127</f>
        <v>28.275862068965516</v>
      </c>
      <c r="AC127" s="6" cm="1">
        <f t="array" ref="AC127">_xlfn.SWITCH(A127,201706,0.17,201707,0.162,201708,0.159)</f>
        <v>0.17</v>
      </c>
      <c r="AD127" s="6">
        <f>Call_Data!$I127/Call_Data!$G127</f>
        <v>0.16216216216216217</v>
      </c>
    </row>
    <row r="128" spans="1:30" x14ac:dyDescent="0.2">
      <c r="A128">
        <v>201706</v>
      </c>
      <c r="B128" s="1">
        <v>42894</v>
      </c>
      <c r="C128">
        <v>12471</v>
      </c>
      <c r="D128" t="str">
        <f>VLOOKUP(Call_Data!$C128,Hierarchy!$A$1:$H$27,5,TRUE)</f>
        <v>Gee, Garry</v>
      </c>
      <c r="E128" t="str">
        <f>VLOOKUP(Call_Data!$C128,Hierarchy!$A$2:$H$27,7,TRUE)</f>
        <v>Winnerson, Aceona</v>
      </c>
      <c r="F128" t="str">
        <f>VLOOKUP(C128,Hierarchy!$A$2:$H$27,8,TRUE)</f>
        <v>Williamburg</v>
      </c>
      <c r="G128">
        <v>32</v>
      </c>
      <c r="H128">
        <v>25793</v>
      </c>
      <c r="I128">
        <v>6</v>
      </c>
      <c r="J128">
        <v>29</v>
      </c>
      <c r="K128">
        <v>22</v>
      </c>
      <c r="L128">
        <v>19</v>
      </c>
      <c r="M128">
        <v>2</v>
      </c>
      <c r="N128">
        <f>SUMIF(Call_Data!$D$2:$D$1526,Call_Data!$D128,Call_Data!$G$2:$G$1526)</f>
        <v>2402</v>
      </c>
      <c r="O128">
        <f>SUMIFS(Call_Data!$G$2:$G$1526,Call_Data!$D$2:$D$1526,Call_Data!$D128,Call_Data!$A$2:$A$1526,Call_Data!$A128)</f>
        <v>798</v>
      </c>
      <c r="P128" s="3">
        <f>Call_Data!$H128/Call_Data!$G128</f>
        <v>806.03125</v>
      </c>
      <c r="Q128" cm="1">
        <f t="array" ref="Q128">_xlfn.SWITCH(A128,201706,780,201707,783,201708,775)</f>
        <v>780</v>
      </c>
      <c r="R128" s="5" cm="1">
        <f t="array" ref="R128">_xlfn.SWITCH(A128,201706,0.08,201707,0.081,201708,0.075)</f>
        <v>0.08</v>
      </c>
      <c r="S128" s="2">
        <f>Call_Data!$M128/Call_Data!$G128*100</f>
        <v>6.25</v>
      </c>
      <c r="T128" s="2">
        <f>Call_Data!$S128/Call_Data!$R128</f>
        <v>78.125</v>
      </c>
      <c r="U128" s="7">
        <f t="shared" si="2"/>
        <v>0</v>
      </c>
      <c r="V128" s="6">
        <f t="shared" si="3"/>
        <v>0.90625</v>
      </c>
      <c r="W128" s="6">
        <f>Call_Data!$K128/Call_Data!$J128</f>
        <v>0.75862068965517238</v>
      </c>
      <c r="X128" s="6">
        <f>Call_Data!$L128/Call_Data!$K128</f>
        <v>0.86363636363636365</v>
      </c>
      <c r="Y128" s="6" cm="1">
        <f t="array" ref="Y128">_xlfn.SWITCH(A128,201706,0.51,201707,0.509,201708,0.511)</f>
        <v>0.51</v>
      </c>
      <c r="Z128" s="6">
        <f>Call_Data!$L128/Call_Data!$G128</f>
        <v>0.59375</v>
      </c>
      <c r="AA128" s="6" cm="1">
        <f t="array" ref="AA128">_xlfn.SWITCH(A128,201706,0.2,201707,0.199,201708,0.198)</f>
        <v>0.2</v>
      </c>
      <c r="AB128" s="6">
        <f>Call_Data!$K128-Call_Data!$L128/Call_Data!$K128</f>
        <v>21.136363636363637</v>
      </c>
      <c r="AC128" s="6" cm="1">
        <f t="array" ref="AC128">_xlfn.SWITCH(A128,201706,0.17,201707,0.162,201708,0.159)</f>
        <v>0.17</v>
      </c>
      <c r="AD128" s="6">
        <f>Call_Data!$I128/Call_Data!$G128</f>
        <v>0.1875</v>
      </c>
    </row>
    <row r="129" spans="1:30" x14ac:dyDescent="0.2">
      <c r="A129">
        <v>201706</v>
      </c>
      <c r="B129" s="1">
        <v>42894</v>
      </c>
      <c r="C129">
        <v>12482</v>
      </c>
      <c r="D129" t="str">
        <f>VLOOKUP(Call_Data!$C129,Hierarchy!$A$1:$H$27,5,TRUE)</f>
        <v>Sanders, Sammi</v>
      </c>
      <c r="E129" t="str">
        <f>VLOOKUP(Call_Data!$C129,Hierarchy!$A$2:$H$27,7,TRUE)</f>
        <v>Oferten, Quinton</v>
      </c>
      <c r="F129" t="str">
        <f>VLOOKUP(C129,Hierarchy!$A$2:$H$27,8,TRUE)</f>
        <v>Williamburg</v>
      </c>
      <c r="G129">
        <v>30</v>
      </c>
      <c r="H129">
        <v>25994</v>
      </c>
      <c r="I129">
        <v>6</v>
      </c>
      <c r="J129">
        <v>28</v>
      </c>
      <c r="K129">
        <v>20</v>
      </c>
      <c r="L129">
        <v>10</v>
      </c>
      <c r="M129">
        <v>3</v>
      </c>
      <c r="N129">
        <f>SUMIF(Call_Data!$D$2:$D$1526,Call_Data!$D129,Call_Data!$G$2:$G$1526)</f>
        <v>1764</v>
      </c>
      <c r="O129">
        <f>SUMIFS(Call_Data!$G$2:$G$1526,Call_Data!$D$2:$D$1526,Call_Data!$D129,Call_Data!$A$2:$A$1526,Call_Data!$A129)</f>
        <v>577</v>
      </c>
      <c r="P129" s="3">
        <f>Call_Data!$H129/Call_Data!$G129</f>
        <v>866.4666666666667</v>
      </c>
      <c r="Q129" cm="1">
        <f t="array" ref="Q129">_xlfn.SWITCH(A129,201706,780,201707,783,201708,775)</f>
        <v>780</v>
      </c>
      <c r="R129" s="5" cm="1">
        <f t="array" ref="R129">_xlfn.SWITCH(A129,201706,0.08,201707,0.081,201708,0.075)</f>
        <v>0.08</v>
      </c>
      <c r="S129" s="2">
        <f>Call_Data!$M129/Call_Data!$G129*100</f>
        <v>10</v>
      </c>
      <c r="T129" s="2">
        <f>Call_Data!$S129/Call_Data!$R129</f>
        <v>125</v>
      </c>
      <c r="U129" s="7">
        <f t="shared" si="2"/>
        <v>250</v>
      </c>
      <c r="V129" s="6">
        <f t="shared" si="3"/>
        <v>0.93333333333333335</v>
      </c>
      <c r="W129" s="6">
        <f>Call_Data!$K129/Call_Data!$J129</f>
        <v>0.7142857142857143</v>
      </c>
      <c r="X129" s="6">
        <f>Call_Data!$L129/Call_Data!$K129</f>
        <v>0.5</v>
      </c>
      <c r="Y129" s="6" cm="1">
        <f t="array" ref="Y129">_xlfn.SWITCH(A129,201706,0.51,201707,0.509,201708,0.511)</f>
        <v>0.51</v>
      </c>
      <c r="Z129" s="6">
        <f>Call_Data!$L129/Call_Data!$G129</f>
        <v>0.33333333333333331</v>
      </c>
      <c r="AA129" s="6" cm="1">
        <f t="array" ref="AA129">_xlfn.SWITCH(A129,201706,0.2,201707,0.199,201708,0.198)</f>
        <v>0.2</v>
      </c>
      <c r="AB129" s="6">
        <f>Call_Data!$K129-Call_Data!$L129/Call_Data!$K129</f>
        <v>19.5</v>
      </c>
      <c r="AC129" s="6" cm="1">
        <f t="array" ref="AC129">_xlfn.SWITCH(A129,201706,0.17,201707,0.162,201708,0.159)</f>
        <v>0.17</v>
      </c>
      <c r="AD129" s="6">
        <f>Call_Data!$I129/Call_Data!$G129</f>
        <v>0.2</v>
      </c>
    </row>
    <row r="130" spans="1:30" x14ac:dyDescent="0.2">
      <c r="A130">
        <v>201706</v>
      </c>
      <c r="B130" s="1">
        <v>42894</v>
      </c>
      <c r="C130">
        <v>12483</v>
      </c>
      <c r="D130" t="str">
        <f>VLOOKUP(Call_Data!$C130,Hierarchy!$A$1:$H$27,5,TRUE)</f>
        <v>Thomas, Ted</v>
      </c>
      <c r="E130" t="str">
        <f>VLOOKUP(Call_Data!$C130,Hierarchy!$A$2:$H$27,7,TRUE)</f>
        <v>Oferten, Quinton</v>
      </c>
      <c r="F130" t="str">
        <f>VLOOKUP(C130,Hierarchy!$A$2:$H$27,8,TRUE)</f>
        <v>Williamburg</v>
      </c>
      <c r="G130">
        <v>31</v>
      </c>
      <c r="H130">
        <v>25647</v>
      </c>
      <c r="I130">
        <v>8</v>
      </c>
      <c r="J130">
        <v>28</v>
      </c>
      <c r="K130">
        <v>17</v>
      </c>
      <c r="L130">
        <v>7</v>
      </c>
      <c r="M130">
        <v>3</v>
      </c>
      <c r="N130">
        <f>SUMIF(Call_Data!$D$2:$D$1526,Call_Data!$D130,Call_Data!$G$2:$G$1526)</f>
        <v>1918</v>
      </c>
      <c r="O130">
        <f>SUMIFS(Call_Data!$G$2:$G$1526,Call_Data!$D$2:$D$1526,Call_Data!$D130,Call_Data!$A$2:$A$1526,Call_Data!$A130)</f>
        <v>652</v>
      </c>
      <c r="P130" s="3">
        <f>Call_Data!$H130/Call_Data!$G130</f>
        <v>827.32258064516134</v>
      </c>
      <c r="Q130" cm="1">
        <f t="array" ref="Q130">_xlfn.SWITCH(A130,201706,780,201707,783,201708,775)</f>
        <v>780</v>
      </c>
      <c r="R130" s="5" cm="1">
        <f t="array" ref="R130">_xlfn.SWITCH(A130,201706,0.08,201707,0.081,201708,0.075)</f>
        <v>0.08</v>
      </c>
      <c r="S130" s="2">
        <f>Call_Data!$M130/Call_Data!$G130*100</f>
        <v>9.67741935483871</v>
      </c>
      <c r="T130" s="2">
        <f>Call_Data!$S130/Call_Data!$R130</f>
        <v>120.96774193548387</v>
      </c>
      <c r="U130" s="7">
        <f t="shared" ref="U130:U193" si="4">IF(T130&gt;120,250,IF(T130&gt;110,150,IF(T130&gt;100,100,IF(T130&gt;90,50,0))))</f>
        <v>250</v>
      </c>
      <c r="V130" s="6">
        <f t="shared" ref="V130:V193" si="5">J130/G130</f>
        <v>0.90322580645161288</v>
      </c>
      <c r="W130" s="6">
        <f>Call_Data!$K130/Call_Data!$J130</f>
        <v>0.6071428571428571</v>
      </c>
      <c r="X130" s="6">
        <f>Call_Data!$L130/Call_Data!$K130</f>
        <v>0.41176470588235292</v>
      </c>
      <c r="Y130" s="6" cm="1">
        <f t="array" ref="Y130">_xlfn.SWITCH(A130,201706,0.51,201707,0.509,201708,0.511)</f>
        <v>0.51</v>
      </c>
      <c r="Z130" s="6">
        <f>Call_Data!$L130/Call_Data!$G130</f>
        <v>0.22580645161290322</v>
      </c>
      <c r="AA130" s="6" cm="1">
        <f t="array" ref="AA130">_xlfn.SWITCH(A130,201706,0.2,201707,0.199,201708,0.198)</f>
        <v>0.2</v>
      </c>
      <c r="AB130" s="6">
        <f>Call_Data!$K130-Call_Data!$L130/Call_Data!$K130</f>
        <v>16.588235294117649</v>
      </c>
      <c r="AC130" s="6" cm="1">
        <f t="array" ref="AC130">_xlfn.SWITCH(A130,201706,0.17,201707,0.162,201708,0.159)</f>
        <v>0.17</v>
      </c>
      <c r="AD130" s="6">
        <f>Call_Data!$I130/Call_Data!$G130</f>
        <v>0.25806451612903225</v>
      </c>
    </row>
    <row r="131" spans="1:30" x14ac:dyDescent="0.2">
      <c r="A131">
        <v>201706</v>
      </c>
      <c r="B131" s="1">
        <v>42894</v>
      </c>
      <c r="C131">
        <v>12484</v>
      </c>
      <c r="D131" t="str">
        <f>VLOOKUP(Call_Data!$C131,Hierarchy!$A$1:$H$27,5,TRUE)</f>
        <v>Uvaldon, Ursala</v>
      </c>
      <c r="E131" t="str">
        <f>VLOOKUP(Call_Data!$C131,Hierarchy!$A$2:$H$27,7,TRUE)</f>
        <v>Oferten, Quinton</v>
      </c>
      <c r="F131" t="str">
        <f>VLOOKUP(C131,Hierarchy!$A$2:$H$27,8,TRUE)</f>
        <v>Williamburg</v>
      </c>
      <c r="G131">
        <v>31</v>
      </c>
      <c r="H131">
        <v>24408</v>
      </c>
      <c r="I131">
        <v>7</v>
      </c>
      <c r="J131">
        <v>28</v>
      </c>
      <c r="K131">
        <v>22</v>
      </c>
      <c r="L131">
        <v>15</v>
      </c>
      <c r="M131">
        <v>4</v>
      </c>
      <c r="N131">
        <f>SUMIF(Call_Data!$D$2:$D$1526,Call_Data!$D131,Call_Data!$G$2:$G$1526)</f>
        <v>1913</v>
      </c>
      <c r="O131">
        <f>SUMIFS(Call_Data!$G$2:$G$1526,Call_Data!$D$2:$D$1526,Call_Data!$D131,Call_Data!$A$2:$A$1526,Call_Data!$A131)</f>
        <v>629</v>
      </c>
      <c r="P131" s="3">
        <f>Call_Data!$H131/Call_Data!$G131</f>
        <v>787.35483870967744</v>
      </c>
      <c r="Q131" cm="1">
        <f t="array" ref="Q131">_xlfn.SWITCH(A131,201706,780,201707,783,201708,775)</f>
        <v>780</v>
      </c>
      <c r="R131" s="5" cm="1">
        <f t="array" ref="R131">_xlfn.SWITCH(A131,201706,0.08,201707,0.081,201708,0.075)</f>
        <v>0.08</v>
      </c>
      <c r="S131" s="2">
        <f>Call_Data!$M131/Call_Data!$G131*100</f>
        <v>12.903225806451612</v>
      </c>
      <c r="T131" s="2">
        <f>Call_Data!$S131/Call_Data!$R131</f>
        <v>161.29032258064515</v>
      </c>
      <c r="U131" s="7">
        <f t="shared" si="4"/>
        <v>250</v>
      </c>
      <c r="V131" s="6">
        <f t="shared" si="5"/>
        <v>0.90322580645161288</v>
      </c>
      <c r="W131" s="6">
        <f>Call_Data!$K131/Call_Data!$J131</f>
        <v>0.7857142857142857</v>
      </c>
      <c r="X131" s="6">
        <f>Call_Data!$L131/Call_Data!$K131</f>
        <v>0.68181818181818177</v>
      </c>
      <c r="Y131" s="6" cm="1">
        <f t="array" ref="Y131">_xlfn.SWITCH(A131,201706,0.51,201707,0.509,201708,0.511)</f>
        <v>0.51</v>
      </c>
      <c r="Z131" s="6">
        <f>Call_Data!$L131/Call_Data!$G131</f>
        <v>0.4838709677419355</v>
      </c>
      <c r="AA131" s="6" cm="1">
        <f t="array" ref="AA131">_xlfn.SWITCH(A131,201706,0.2,201707,0.199,201708,0.198)</f>
        <v>0.2</v>
      </c>
      <c r="AB131" s="6">
        <f>Call_Data!$K131-Call_Data!$L131/Call_Data!$K131</f>
        <v>21.318181818181817</v>
      </c>
      <c r="AC131" s="6" cm="1">
        <f t="array" ref="AC131">_xlfn.SWITCH(A131,201706,0.17,201707,0.162,201708,0.159)</f>
        <v>0.17</v>
      </c>
      <c r="AD131" s="6">
        <f>Call_Data!$I131/Call_Data!$G131</f>
        <v>0.22580645161290322</v>
      </c>
    </row>
    <row r="132" spans="1:30" x14ac:dyDescent="0.2">
      <c r="A132">
        <v>201706</v>
      </c>
      <c r="B132" s="1">
        <v>42894</v>
      </c>
      <c r="C132">
        <v>12485</v>
      </c>
      <c r="D132" t="str">
        <f>VLOOKUP(Call_Data!$C132,Hierarchy!$A$1:$H$27,5,TRUE)</f>
        <v>Vindictive, Vinny</v>
      </c>
      <c r="E132" t="str">
        <f>VLOOKUP(Call_Data!$C132,Hierarchy!$A$2:$H$27,7,TRUE)</f>
        <v>Oferten, Quinton</v>
      </c>
      <c r="F132" t="str">
        <f>VLOOKUP(C132,Hierarchy!$A$2:$H$27,8,TRUE)</f>
        <v>Williamburg</v>
      </c>
      <c r="G132">
        <v>30</v>
      </c>
      <c r="H132">
        <v>25295</v>
      </c>
      <c r="I132">
        <v>7</v>
      </c>
      <c r="J132">
        <v>27</v>
      </c>
      <c r="K132">
        <v>20</v>
      </c>
      <c r="L132">
        <v>9</v>
      </c>
      <c r="M132">
        <v>3</v>
      </c>
      <c r="N132">
        <f>SUMIF(Call_Data!$D$2:$D$1526,Call_Data!$D132,Call_Data!$G$2:$G$1526)</f>
        <v>1894</v>
      </c>
      <c r="O132">
        <f>SUMIFS(Call_Data!$G$2:$G$1526,Call_Data!$D$2:$D$1526,Call_Data!$D132,Call_Data!$A$2:$A$1526,Call_Data!$A132)</f>
        <v>644</v>
      </c>
      <c r="P132" s="3">
        <f>Call_Data!$H132/Call_Data!$G132</f>
        <v>843.16666666666663</v>
      </c>
      <c r="Q132" cm="1">
        <f t="array" ref="Q132">_xlfn.SWITCH(A132,201706,780,201707,783,201708,775)</f>
        <v>780</v>
      </c>
      <c r="R132" s="5" cm="1">
        <f t="array" ref="R132">_xlfn.SWITCH(A132,201706,0.08,201707,0.081,201708,0.075)</f>
        <v>0.08</v>
      </c>
      <c r="S132" s="2">
        <f>Call_Data!$M132/Call_Data!$G132*100</f>
        <v>10</v>
      </c>
      <c r="T132" s="2">
        <f>Call_Data!$S132/Call_Data!$R132</f>
        <v>125</v>
      </c>
      <c r="U132" s="7">
        <f t="shared" si="4"/>
        <v>250</v>
      </c>
      <c r="V132" s="6">
        <f t="shared" si="5"/>
        <v>0.9</v>
      </c>
      <c r="W132" s="6">
        <f>Call_Data!$K132/Call_Data!$J132</f>
        <v>0.7407407407407407</v>
      </c>
      <c r="X132" s="6">
        <f>Call_Data!$L132/Call_Data!$K132</f>
        <v>0.45</v>
      </c>
      <c r="Y132" s="6" cm="1">
        <f t="array" ref="Y132">_xlfn.SWITCH(A132,201706,0.51,201707,0.509,201708,0.511)</f>
        <v>0.51</v>
      </c>
      <c r="Z132" s="6">
        <f>Call_Data!$L132/Call_Data!$G132</f>
        <v>0.3</v>
      </c>
      <c r="AA132" s="6" cm="1">
        <f t="array" ref="AA132">_xlfn.SWITCH(A132,201706,0.2,201707,0.199,201708,0.198)</f>
        <v>0.2</v>
      </c>
      <c r="AB132" s="6">
        <f>Call_Data!$K132-Call_Data!$L132/Call_Data!$K132</f>
        <v>19.55</v>
      </c>
      <c r="AC132" s="6" cm="1">
        <f t="array" ref="AC132">_xlfn.SWITCH(A132,201706,0.17,201707,0.162,201708,0.159)</f>
        <v>0.17</v>
      </c>
      <c r="AD132" s="6">
        <f>Call_Data!$I132/Call_Data!$G132</f>
        <v>0.23333333333333334</v>
      </c>
    </row>
    <row r="133" spans="1:30" x14ac:dyDescent="0.2">
      <c r="A133">
        <v>201706</v>
      </c>
      <c r="B133" s="1">
        <v>42894</v>
      </c>
      <c r="C133">
        <v>12486</v>
      </c>
      <c r="D133" t="str">
        <f>VLOOKUP(Call_Data!$C133,Hierarchy!$A$1:$H$27,5,TRUE)</f>
        <v>Williamson, Wilma</v>
      </c>
      <c r="E133" t="str">
        <f>VLOOKUP(Call_Data!$C133,Hierarchy!$A$2:$H$27,7,TRUE)</f>
        <v>Oferten, Quinton</v>
      </c>
      <c r="F133" t="str">
        <f>VLOOKUP(C133,Hierarchy!$A$2:$H$27,8,TRUE)</f>
        <v>Williamburg</v>
      </c>
      <c r="G133">
        <v>29</v>
      </c>
      <c r="H133">
        <v>25525</v>
      </c>
      <c r="I133">
        <v>7</v>
      </c>
      <c r="J133">
        <v>25</v>
      </c>
      <c r="K133">
        <v>18</v>
      </c>
      <c r="L133">
        <v>9</v>
      </c>
      <c r="M133">
        <v>3</v>
      </c>
      <c r="N133">
        <f>SUMIF(Call_Data!$D$2:$D$1526,Call_Data!$D133,Call_Data!$G$2:$G$1526)</f>
        <v>1992</v>
      </c>
      <c r="O133">
        <f>SUMIFS(Call_Data!$G$2:$G$1526,Call_Data!$D$2:$D$1526,Call_Data!$D133,Call_Data!$A$2:$A$1526,Call_Data!$A133)</f>
        <v>649</v>
      </c>
      <c r="P133" s="3">
        <f>Call_Data!$H133/Call_Data!$G133</f>
        <v>880.17241379310349</v>
      </c>
      <c r="Q133" cm="1">
        <f t="array" ref="Q133">_xlfn.SWITCH(A133,201706,780,201707,783,201708,775)</f>
        <v>780</v>
      </c>
      <c r="R133" s="5" cm="1">
        <f t="array" ref="R133">_xlfn.SWITCH(A133,201706,0.08,201707,0.081,201708,0.075)</f>
        <v>0.08</v>
      </c>
      <c r="S133" s="2">
        <f>Call_Data!$M133/Call_Data!$G133*100</f>
        <v>10.344827586206897</v>
      </c>
      <c r="T133" s="2">
        <f>Call_Data!$S133/Call_Data!$R133</f>
        <v>129.31034482758622</v>
      </c>
      <c r="U133" s="7">
        <f t="shared" si="4"/>
        <v>250</v>
      </c>
      <c r="V133" s="6">
        <f t="shared" si="5"/>
        <v>0.86206896551724133</v>
      </c>
      <c r="W133" s="6">
        <f>Call_Data!$K133/Call_Data!$J133</f>
        <v>0.72</v>
      </c>
      <c r="X133" s="6">
        <f>Call_Data!$L133/Call_Data!$K133</f>
        <v>0.5</v>
      </c>
      <c r="Y133" s="6" cm="1">
        <f t="array" ref="Y133">_xlfn.SWITCH(A133,201706,0.51,201707,0.509,201708,0.511)</f>
        <v>0.51</v>
      </c>
      <c r="Z133" s="6">
        <f>Call_Data!$L133/Call_Data!$G133</f>
        <v>0.31034482758620691</v>
      </c>
      <c r="AA133" s="6" cm="1">
        <f t="array" ref="AA133">_xlfn.SWITCH(A133,201706,0.2,201707,0.199,201708,0.198)</f>
        <v>0.2</v>
      </c>
      <c r="AB133" s="6">
        <f>Call_Data!$K133-Call_Data!$L133/Call_Data!$K133</f>
        <v>17.5</v>
      </c>
      <c r="AC133" s="6" cm="1">
        <f t="array" ref="AC133">_xlfn.SWITCH(A133,201706,0.17,201707,0.162,201708,0.159)</f>
        <v>0.17</v>
      </c>
      <c r="AD133" s="6">
        <f>Call_Data!$I133/Call_Data!$G133</f>
        <v>0.2413793103448276</v>
      </c>
    </row>
    <row r="134" spans="1:30" x14ac:dyDescent="0.2">
      <c r="A134">
        <v>201706</v>
      </c>
      <c r="B134" s="1">
        <v>42894</v>
      </c>
      <c r="C134">
        <v>12487</v>
      </c>
      <c r="D134" t="str">
        <f>VLOOKUP(Call_Data!$C134,Hierarchy!$A$1:$H$27,5,TRUE)</f>
        <v>Younger, Yeti</v>
      </c>
      <c r="E134" t="str">
        <f>VLOOKUP(Call_Data!$C134,Hierarchy!$A$2:$H$27,7,TRUE)</f>
        <v>Oferten, Quinton</v>
      </c>
      <c r="F134" t="str">
        <f>VLOOKUP(C134,Hierarchy!$A$2:$H$27,8,TRUE)</f>
        <v>Williamburg</v>
      </c>
      <c r="G134">
        <v>32</v>
      </c>
      <c r="H134">
        <v>25375</v>
      </c>
      <c r="I134">
        <v>9</v>
      </c>
      <c r="J134">
        <v>29</v>
      </c>
      <c r="K134">
        <v>19</v>
      </c>
      <c r="L134">
        <v>10</v>
      </c>
      <c r="M134">
        <v>4</v>
      </c>
      <c r="N134">
        <f>SUMIF(Call_Data!$D$2:$D$1526,Call_Data!$D134,Call_Data!$G$2:$G$1526)</f>
        <v>1939</v>
      </c>
      <c r="O134">
        <f>SUMIFS(Call_Data!$G$2:$G$1526,Call_Data!$D$2:$D$1526,Call_Data!$D134,Call_Data!$A$2:$A$1526,Call_Data!$A134)</f>
        <v>611</v>
      </c>
      <c r="P134" s="3">
        <f>Call_Data!$H134/Call_Data!$G134</f>
        <v>792.96875</v>
      </c>
      <c r="Q134" cm="1">
        <f t="array" ref="Q134">_xlfn.SWITCH(A134,201706,780,201707,783,201708,775)</f>
        <v>780</v>
      </c>
      <c r="R134" s="5" cm="1">
        <f t="array" ref="R134">_xlfn.SWITCH(A134,201706,0.08,201707,0.081,201708,0.075)</f>
        <v>0.08</v>
      </c>
      <c r="S134" s="2">
        <f>Call_Data!$M134/Call_Data!$G134*100</f>
        <v>12.5</v>
      </c>
      <c r="T134" s="2">
        <f>Call_Data!$S134/Call_Data!$R134</f>
        <v>156.25</v>
      </c>
      <c r="U134" s="7">
        <f t="shared" si="4"/>
        <v>250</v>
      </c>
      <c r="V134" s="6">
        <f t="shared" si="5"/>
        <v>0.90625</v>
      </c>
      <c r="W134" s="6">
        <f>Call_Data!$K134/Call_Data!$J134</f>
        <v>0.65517241379310343</v>
      </c>
      <c r="X134" s="6">
        <f>Call_Data!$L134/Call_Data!$K134</f>
        <v>0.52631578947368418</v>
      </c>
      <c r="Y134" s="6" cm="1">
        <f t="array" ref="Y134">_xlfn.SWITCH(A134,201706,0.51,201707,0.509,201708,0.511)</f>
        <v>0.51</v>
      </c>
      <c r="Z134" s="6">
        <f>Call_Data!$L134/Call_Data!$G134</f>
        <v>0.3125</v>
      </c>
      <c r="AA134" s="6" cm="1">
        <f t="array" ref="AA134">_xlfn.SWITCH(A134,201706,0.2,201707,0.199,201708,0.198)</f>
        <v>0.2</v>
      </c>
      <c r="AB134" s="6">
        <f>Call_Data!$K134-Call_Data!$L134/Call_Data!$K134</f>
        <v>18.473684210526315</v>
      </c>
      <c r="AC134" s="6" cm="1">
        <f t="array" ref="AC134">_xlfn.SWITCH(A134,201706,0.17,201707,0.162,201708,0.159)</f>
        <v>0.17</v>
      </c>
      <c r="AD134" s="6">
        <f>Call_Data!$I134/Call_Data!$G134</f>
        <v>0.28125</v>
      </c>
    </row>
    <row r="135" spans="1:30" x14ac:dyDescent="0.2">
      <c r="A135">
        <v>201706</v>
      </c>
      <c r="B135" s="1">
        <v>42894</v>
      </c>
      <c r="C135">
        <v>12488</v>
      </c>
      <c r="D135" t="str">
        <f>VLOOKUP(Call_Data!$C135,Hierarchy!$A$1:$H$27,5,TRUE)</f>
        <v>Zwilowski, Zane</v>
      </c>
      <c r="E135" t="str">
        <f>VLOOKUP(Call_Data!$C135,Hierarchy!$A$2:$H$27,7,TRUE)</f>
        <v>Oferten, Quinton</v>
      </c>
      <c r="F135" t="str">
        <f>VLOOKUP(C135,Hierarchy!$A$2:$H$27,8,TRUE)</f>
        <v>Williamburg</v>
      </c>
      <c r="G135">
        <v>29</v>
      </c>
      <c r="H135">
        <v>25598</v>
      </c>
      <c r="I135">
        <v>8</v>
      </c>
      <c r="J135">
        <v>26</v>
      </c>
      <c r="K135">
        <v>18</v>
      </c>
      <c r="L135">
        <v>10</v>
      </c>
      <c r="M135">
        <v>3</v>
      </c>
      <c r="N135">
        <f>SUMIF(Call_Data!$D$2:$D$1526,Call_Data!$D135,Call_Data!$G$2:$G$1526)</f>
        <v>2000</v>
      </c>
      <c r="O135">
        <f>SUMIFS(Call_Data!$G$2:$G$1526,Call_Data!$D$2:$D$1526,Call_Data!$D135,Call_Data!$A$2:$A$1526,Call_Data!$A135)</f>
        <v>653</v>
      </c>
      <c r="P135" s="3">
        <f>Call_Data!$H135/Call_Data!$G135</f>
        <v>882.68965517241384</v>
      </c>
      <c r="Q135" cm="1">
        <f t="array" ref="Q135">_xlfn.SWITCH(A135,201706,780,201707,783,201708,775)</f>
        <v>780</v>
      </c>
      <c r="R135" s="5" cm="1">
        <f t="array" ref="R135">_xlfn.SWITCH(A135,201706,0.08,201707,0.081,201708,0.075)</f>
        <v>0.08</v>
      </c>
      <c r="S135" s="2">
        <f>Call_Data!$M135/Call_Data!$G135*100</f>
        <v>10.344827586206897</v>
      </c>
      <c r="T135" s="2">
        <f>Call_Data!$S135/Call_Data!$R135</f>
        <v>129.31034482758622</v>
      </c>
      <c r="U135" s="7">
        <f t="shared" si="4"/>
        <v>250</v>
      </c>
      <c r="V135" s="6">
        <f t="shared" si="5"/>
        <v>0.89655172413793105</v>
      </c>
      <c r="W135" s="6">
        <f>Call_Data!$K135/Call_Data!$J135</f>
        <v>0.69230769230769229</v>
      </c>
      <c r="X135" s="6">
        <f>Call_Data!$L135/Call_Data!$K135</f>
        <v>0.55555555555555558</v>
      </c>
      <c r="Y135" s="6" cm="1">
        <f t="array" ref="Y135">_xlfn.SWITCH(A135,201706,0.51,201707,0.509,201708,0.511)</f>
        <v>0.51</v>
      </c>
      <c r="Z135" s="6">
        <f>Call_Data!$L135/Call_Data!$G135</f>
        <v>0.34482758620689657</v>
      </c>
      <c r="AA135" s="6" cm="1">
        <f t="array" ref="AA135">_xlfn.SWITCH(A135,201706,0.2,201707,0.199,201708,0.198)</f>
        <v>0.2</v>
      </c>
      <c r="AB135" s="6">
        <f>Call_Data!$K135-Call_Data!$L135/Call_Data!$K135</f>
        <v>17.444444444444443</v>
      </c>
      <c r="AC135" s="6" cm="1">
        <f t="array" ref="AC135">_xlfn.SWITCH(A135,201706,0.17,201707,0.162,201708,0.159)</f>
        <v>0.17</v>
      </c>
      <c r="AD135" s="6">
        <f>Call_Data!$I135/Call_Data!$G135</f>
        <v>0.27586206896551724</v>
      </c>
    </row>
    <row r="136" spans="1:30" x14ac:dyDescent="0.2">
      <c r="A136">
        <v>201706</v>
      </c>
      <c r="B136" s="1">
        <v>42894</v>
      </c>
      <c r="C136">
        <v>12489</v>
      </c>
      <c r="D136" t="str">
        <f>VLOOKUP(Call_Data!$C136,Hierarchy!$A$1:$H$27,5,TRUE)</f>
        <v>Abacus, Aaron</v>
      </c>
      <c r="E136" t="str">
        <f>VLOOKUP(Call_Data!$C136,Hierarchy!$A$2:$H$27,7,TRUE)</f>
        <v>Oferten, Quinton</v>
      </c>
      <c r="F136" t="str">
        <f>VLOOKUP(C136,Hierarchy!$A$2:$H$27,8,TRUE)</f>
        <v>Williamburg</v>
      </c>
      <c r="G136">
        <v>29</v>
      </c>
      <c r="H136">
        <v>25457</v>
      </c>
      <c r="I136">
        <v>6</v>
      </c>
      <c r="J136">
        <v>27</v>
      </c>
      <c r="K136">
        <v>21</v>
      </c>
      <c r="L136">
        <v>11</v>
      </c>
      <c r="M136">
        <v>3</v>
      </c>
      <c r="N136">
        <f>SUMIF(Call_Data!$D$2:$D$1526,Call_Data!$D136,Call_Data!$G$2:$G$1526)</f>
        <v>1858</v>
      </c>
      <c r="O136">
        <f>SUMIFS(Call_Data!$G$2:$G$1526,Call_Data!$D$2:$D$1526,Call_Data!$D136,Call_Data!$A$2:$A$1526,Call_Data!$A136)</f>
        <v>490</v>
      </c>
      <c r="P136" s="3">
        <f>Call_Data!$H136/Call_Data!$G136</f>
        <v>877.82758620689651</v>
      </c>
      <c r="Q136" cm="1">
        <f t="array" ref="Q136">_xlfn.SWITCH(A136,201706,780,201707,783,201708,775)</f>
        <v>780</v>
      </c>
      <c r="R136" s="5" cm="1">
        <f t="array" ref="R136">_xlfn.SWITCH(A136,201706,0.08,201707,0.081,201708,0.075)</f>
        <v>0.08</v>
      </c>
      <c r="S136" s="2">
        <f>Call_Data!$M136/Call_Data!$G136*100</f>
        <v>10.344827586206897</v>
      </c>
      <c r="T136" s="2">
        <f>Call_Data!$S136/Call_Data!$R136</f>
        <v>129.31034482758622</v>
      </c>
      <c r="U136" s="7">
        <f t="shared" si="4"/>
        <v>250</v>
      </c>
      <c r="V136" s="6">
        <f t="shared" si="5"/>
        <v>0.93103448275862066</v>
      </c>
      <c r="W136" s="6">
        <f>Call_Data!$K136/Call_Data!$J136</f>
        <v>0.77777777777777779</v>
      </c>
      <c r="X136" s="6">
        <f>Call_Data!$L136/Call_Data!$K136</f>
        <v>0.52380952380952384</v>
      </c>
      <c r="Y136" s="6" cm="1">
        <f t="array" ref="Y136">_xlfn.SWITCH(A136,201706,0.51,201707,0.509,201708,0.511)</f>
        <v>0.51</v>
      </c>
      <c r="Z136" s="6">
        <f>Call_Data!$L136/Call_Data!$G136</f>
        <v>0.37931034482758619</v>
      </c>
      <c r="AA136" s="6" cm="1">
        <f t="array" ref="AA136">_xlfn.SWITCH(A136,201706,0.2,201707,0.199,201708,0.198)</f>
        <v>0.2</v>
      </c>
      <c r="AB136" s="6">
        <f>Call_Data!$K136-Call_Data!$L136/Call_Data!$K136</f>
        <v>20.476190476190474</v>
      </c>
      <c r="AC136" s="6" cm="1">
        <f t="array" ref="AC136">_xlfn.SWITCH(A136,201706,0.17,201707,0.162,201708,0.159)</f>
        <v>0.17</v>
      </c>
      <c r="AD136" s="6">
        <f>Call_Data!$I136/Call_Data!$G136</f>
        <v>0.20689655172413793</v>
      </c>
    </row>
    <row r="137" spans="1:30" x14ac:dyDescent="0.2">
      <c r="A137">
        <v>201706</v>
      </c>
      <c r="B137" s="1">
        <v>42895</v>
      </c>
      <c r="C137">
        <v>12465</v>
      </c>
      <c r="D137" t="str">
        <f>VLOOKUP(Call_Data!$C137,Hierarchy!$A$1:$H$27,5,TRUE)</f>
        <v>Anderson, Albert</v>
      </c>
      <c r="E137" t="str">
        <f>VLOOKUP(Call_Data!$C137,Hierarchy!$A$2:$H$27,7,TRUE)</f>
        <v>Winnerson, Aceona</v>
      </c>
      <c r="F137" t="str">
        <f>VLOOKUP(C137,Hierarchy!$A$2:$H$27,8,TRUE)</f>
        <v>Williamburg</v>
      </c>
      <c r="G137">
        <v>34</v>
      </c>
      <c r="H137">
        <v>24067</v>
      </c>
      <c r="I137">
        <v>5</v>
      </c>
      <c r="J137">
        <v>32</v>
      </c>
      <c r="K137">
        <v>24</v>
      </c>
      <c r="L137">
        <v>18</v>
      </c>
      <c r="M137">
        <v>2</v>
      </c>
      <c r="N137">
        <f>SUMIF(Call_Data!$D$2:$D$1526,Call_Data!$D137,Call_Data!$G$2:$G$1526)</f>
        <v>2149</v>
      </c>
      <c r="O137">
        <f>SUMIFS(Call_Data!$G$2:$G$1526,Call_Data!$D$2:$D$1526,Call_Data!$D137,Call_Data!$A$2:$A$1526,Call_Data!$A137)</f>
        <v>797</v>
      </c>
      <c r="P137" s="3">
        <f>Call_Data!$H137/Call_Data!$G137</f>
        <v>707.85294117647061</v>
      </c>
      <c r="Q137" cm="1">
        <f t="array" ref="Q137">_xlfn.SWITCH(A137,201706,780,201707,783,201708,775)</f>
        <v>780</v>
      </c>
      <c r="R137" s="5" cm="1">
        <f t="array" ref="R137">_xlfn.SWITCH(A137,201706,0.08,201707,0.081,201708,0.075)</f>
        <v>0.08</v>
      </c>
      <c r="S137" s="2">
        <f>Call_Data!$M137/Call_Data!$G137*100</f>
        <v>5.8823529411764701</v>
      </c>
      <c r="T137" s="2">
        <f>Call_Data!$S137/Call_Data!$R137</f>
        <v>73.52941176470587</v>
      </c>
      <c r="U137" s="7">
        <f t="shared" si="4"/>
        <v>0</v>
      </c>
      <c r="V137" s="6">
        <f t="shared" si="5"/>
        <v>0.94117647058823528</v>
      </c>
      <c r="W137" s="6">
        <f>Call_Data!$K137/Call_Data!$J137</f>
        <v>0.75</v>
      </c>
      <c r="X137" s="6">
        <f>Call_Data!$L137/Call_Data!$K137</f>
        <v>0.75</v>
      </c>
      <c r="Y137" s="6" cm="1">
        <f t="array" ref="Y137">_xlfn.SWITCH(A137,201706,0.51,201707,0.509,201708,0.511)</f>
        <v>0.51</v>
      </c>
      <c r="Z137" s="6">
        <f>Call_Data!$L137/Call_Data!$G137</f>
        <v>0.52941176470588236</v>
      </c>
      <c r="AA137" s="6" cm="1">
        <f t="array" ref="AA137">_xlfn.SWITCH(A137,201706,0.2,201707,0.199,201708,0.198)</f>
        <v>0.2</v>
      </c>
      <c r="AB137" s="6">
        <f>Call_Data!$K137-Call_Data!$L137/Call_Data!$K137</f>
        <v>23.25</v>
      </c>
      <c r="AC137" s="6" cm="1">
        <f t="array" ref="AC137">_xlfn.SWITCH(A137,201706,0.17,201707,0.162,201708,0.159)</f>
        <v>0.17</v>
      </c>
      <c r="AD137" s="6">
        <f>Call_Data!$I137/Call_Data!$G137</f>
        <v>0.14705882352941177</v>
      </c>
    </row>
    <row r="138" spans="1:30" x14ac:dyDescent="0.2">
      <c r="A138">
        <v>201706</v>
      </c>
      <c r="B138" s="1">
        <v>42895</v>
      </c>
      <c r="C138">
        <v>12466</v>
      </c>
      <c r="D138" t="str">
        <f>VLOOKUP(Call_Data!$C138,Hierarchy!$A$1:$H$27,5,TRUE)</f>
        <v>Binning, Bart</v>
      </c>
      <c r="E138" t="str">
        <f>VLOOKUP(Call_Data!$C138,Hierarchy!$A$2:$H$27,7,TRUE)</f>
        <v>Winnerson, Aceona</v>
      </c>
      <c r="F138" t="str">
        <f>VLOOKUP(C138,Hierarchy!$A$2:$H$27,8,TRUE)</f>
        <v>Williamburg</v>
      </c>
      <c r="G138">
        <v>32</v>
      </c>
      <c r="H138">
        <v>25552</v>
      </c>
      <c r="I138">
        <v>3</v>
      </c>
      <c r="J138">
        <v>29</v>
      </c>
      <c r="K138">
        <v>21</v>
      </c>
      <c r="L138">
        <v>19</v>
      </c>
      <c r="M138">
        <v>2</v>
      </c>
      <c r="N138">
        <f>SUMIF(Call_Data!$D$2:$D$1526,Call_Data!$D138,Call_Data!$G$2:$G$1526)</f>
        <v>2347</v>
      </c>
      <c r="O138">
        <f>SUMIFS(Call_Data!$G$2:$G$1526,Call_Data!$D$2:$D$1526,Call_Data!$D138,Call_Data!$A$2:$A$1526,Call_Data!$A138)</f>
        <v>783</v>
      </c>
      <c r="P138" s="3">
        <f>Call_Data!$H138/Call_Data!$G138</f>
        <v>798.5</v>
      </c>
      <c r="Q138" cm="1">
        <f t="array" ref="Q138">_xlfn.SWITCH(A138,201706,780,201707,783,201708,775)</f>
        <v>780</v>
      </c>
      <c r="R138" s="5" cm="1">
        <f t="array" ref="R138">_xlfn.SWITCH(A138,201706,0.08,201707,0.081,201708,0.075)</f>
        <v>0.08</v>
      </c>
      <c r="S138" s="2">
        <f>Call_Data!$M138/Call_Data!$G138*100</f>
        <v>6.25</v>
      </c>
      <c r="T138" s="2">
        <f>Call_Data!$S138/Call_Data!$R138</f>
        <v>78.125</v>
      </c>
      <c r="U138" s="7">
        <f t="shared" si="4"/>
        <v>0</v>
      </c>
      <c r="V138" s="6">
        <f t="shared" si="5"/>
        <v>0.90625</v>
      </c>
      <c r="W138" s="6">
        <f>Call_Data!$K138/Call_Data!$J138</f>
        <v>0.72413793103448276</v>
      </c>
      <c r="X138" s="6">
        <f>Call_Data!$L138/Call_Data!$K138</f>
        <v>0.90476190476190477</v>
      </c>
      <c r="Y138" s="6" cm="1">
        <f t="array" ref="Y138">_xlfn.SWITCH(A138,201706,0.51,201707,0.509,201708,0.511)</f>
        <v>0.51</v>
      </c>
      <c r="Z138" s="6">
        <f>Call_Data!$L138/Call_Data!$G138</f>
        <v>0.59375</v>
      </c>
      <c r="AA138" s="6" cm="1">
        <f t="array" ref="AA138">_xlfn.SWITCH(A138,201706,0.2,201707,0.199,201708,0.198)</f>
        <v>0.2</v>
      </c>
      <c r="AB138" s="6">
        <f>Call_Data!$K138-Call_Data!$L138/Call_Data!$K138</f>
        <v>20.095238095238095</v>
      </c>
      <c r="AC138" s="6" cm="1">
        <f t="array" ref="AC138">_xlfn.SWITCH(A138,201706,0.17,201707,0.162,201708,0.159)</f>
        <v>0.17</v>
      </c>
      <c r="AD138" s="6">
        <f>Call_Data!$I138/Call_Data!$G138</f>
        <v>9.375E-2</v>
      </c>
    </row>
    <row r="139" spans="1:30" x14ac:dyDescent="0.2">
      <c r="A139">
        <v>201706</v>
      </c>
      <c r="B139" s="1">
        <v>42895</v>
      </c>
      <c r="C139">
        <v>12467</v>
      </c>
      <c r="D139" t="str">
        <f>VLOOKUP(Call_Data!$C139,Hierarchy!$A$1:$H$27,5,TRUE)</f>
        <v>Centerville, Cece</v>
      </c>
      <c r="E139" t="str">
        <f>VLOOKUP(Call_Data!$C139,Hierarchy!$A$2:$H$27,7,TRUE)</f>
        <v>Winnerson, Aceona</v>
      </c>
      <c r="F139" t="str">
        <f>VLOOKUP(C139,Hierarchy!$A$2:$H$27,8,TRUE)</f>
        <v>Williamburg</v>
      </c>
      <c r="G139">
        <v>36</v>
      </c>
      <c r="H139">
        <v>25843</v>
      </c>
      <c r="I139">
        <v>6</v>
      </c>
      <c r="J139">
        <v>33</v>
      </c>
      <c r="K139">
        <v>25</v>
      </c>
      <c r="L139">
        <v>18</v>
      </c>
      <c r="M139">
        <v>2</v>
      </c>
      <c r="N139">
        <f>SUMIF(Call_Data!$D$2:$D$1526,Call_Data!$D139,Call_Data!$G$2:$G$1526)</f>
        <v>2319</v>
      </c>
      <c r="O139">
        <f>SUMIFS(Call_Data!$G$2:$G$1526,Call_Data!$D$2:$D$1526,Call_Data!$D139,Call_Data!$A$2:$A$1526,Call_Data!$A139)</f>
        <v>784</v>
      </c>
      <c r="P139" s="3">
        <f>Call_Data!$H139/Call_Data!$G139</f>
        <v>717.86111111111109</v>
      </c>
      <c r="Q139" cm="1">
        <f t="array" ref="Q139">_xlfn.SWITCH(A139,201706,780,201707,783,201708,775)</f>
        <v>780</v>
      </c>
      <c r="R139" s="5" cm="1">
        <f t="array" ref="R139">_xlfn.SWITCH(A139,201706,0.08,201707,0.081,201708,0.075)</f>
        <v>0.08</v>
      </c>
      <c r="S139" s="2">
        <f>Call_Data!$M139/Call_Data!$G139*100</f>
        <v>5.5555555555555554</v>
      </c>
      <c r="T139" s="2">
        <f>Call_Data!$S139/Call_Data!$R139</f>
        <v>69.444444444444443</v>
      </c>
      <c r="U139" s="7">
        <f t="shared" si="4"/>
        <v>0</v>
      </c>
      <c r="V139" s="6">
        <f t="shared" si="5"/>
        <v>0.91666666666666663</v>
      </c>
      <c r="W139" s="6">
        <f>Call_Data!$K139/Call_Data!$J139</f>
        <v>0.75757575757575757</v>
      </c>
      <c r="X139" s="6">
        <f>Call_Data!$L139/Call_Data!$K139</f>
        <v>0.72</v>
      </c>
      <c r="Y139" s="6" cm="1">
        <f t="array" ref="Y139">_xlfn.SWITCH(A139,201706,0.51,201707,0.509,201708,0.511)</f>
        <v>0.51</v>
      </c>
      <c r="Z139" s="6">
        <f>Call_Data!$L139/Call_Data!$G139</f>
        <v>0.5</v>
      </c>
      <c r="AA139" s="6" cm="1">
        <f t="array" ref="AA139">_xlfn.SWITCH(A139,201706,0.2,201707,0.199,201708,0.198)</f>
        <v>0.2</v>
      </c>
      <c r="AB139" s="6">
        <f>Call_Data!$K139-Call_Data!$L139/Call_Data!$K139</f>
        <v>24.28</v>
      </c>
      <c r="AC139" s="6" cm="1">
        <f t="array" ref="AC139">_xlfn.SWITCH(A139,201706,0.17,201707,0.162,201708,0.159)</f>
        <v>0.17</v>
      </c>
      <c r="AD139" s="6">
        <f>Call_Data!$I139/Call_Data!$G139</f>
        <v>0.16666666666666666</v>
      </c>
    </row>
    <row r="140" spans="1:30" x14ac:dyDescent="0.2">
      <c r="A140">
        <v>201706</v>
      </c>
      <c r="B140" s="1">
        <v>42895</v>
      </c>
      <c r="C140">
        <v>12468</v>
      </c>
      <c r="D140" t="str">
        <f>VLOOKUP(Call_Data!$C140,Hierarchy!$A$1:$H$27,5,TRUE)</f>
        <v>Davenport, Davina</v>
      </c>
      <c r="E140" t="str">
        <f>VLOOKUP(Call_Data!$C140,Hierarchy!$A$2:$H$27,7,TRUE)</f>
        <v>Winnerson, Aceona</v>
      </c>
      <c r="F140" t="str">
        <f>VLOOKUP(C140,Hierarchy!$A$2:$H$27,8,TRUE)</f>
        <v>Williamburg</v>
      </c>
      <c r="G140">
        <v>32</v>
      </c>
      <c r="H140">
        <v>25796</v>
      </c>
      <c r="I140">
        <v>4</v>
      </c>
      <c r="J140">
        <v>29</v>
      </c>
      <c r="K140">
        <v>25</v>
      </c>
      <c r="L140">
        <v>18</v>
      </c>
      <c r="M140">
        <v>2</v>
      </c>
      <c r="N140">
        <f>SUMIF(Call_Data!$D$2:$D$1526,Call_Data!$D140,Call_Data!$G$2:$G$1526)</f>
        <v>2282</v>
      </c>
      <c r="O140">
        <f>SUMIFS(Call_Data!$G$2:$G$1526,Call_Data!$D$2:$D$1526,Call_Data!$D140,Call_Data!$A$2:$A$1526,Call_Data!$A140)</f>
        <v>730</v>
      </c>
      <c r="P140" s="3">
        <f>Call_Data!$H140/Call_Data!$G140</f>
        <v>806.125</v>
      </c>
      <c r="Q140" cm="1">
        <f t="array" ref="Q140">_xlfn.SWITCH(A140,201706,780,201707,783,201708,775)</f>
        <v>780</v>
      </c>
      <c r="R140" s="5" cm="1">
        <f t="array" ref="R140">_xlfn.SWITCH(A140,201706,0.08,201707,0.081,201708,0.075)</f>
        <v>0.08</v>
      </c>
      <c r="S140" s="2">
        <f>Call_Data!$M140/Call_Data!$G140*100</f>
        <v>6.25</v>
      </c>
      <c r="T140" s="2">
        <f>Call_Data!$S140/Call_Data!$R140</f>
        <v>78.125</v>
      </c>
      <c r="U140" s="7">
        <f t="shared" si="4"/>
        <v>0</v>
      </c>
      <c r="V140" s="6">
        <f t="shared" si="5"/>
        <v>0.90625</v>
      </c>
      <c r="W140" s="6">
        <f>Call_Data!$K140/Call_Data!$J140</f>
        <v>0.86206896551724133</v>
      </c>
      <c r="X140" s="6">
        <f>Call_Data!$L140/Call_Data!$K140</f>
        <v>0.72</v>
      </c>
      <c r="Y140" s="6" cm="1">
        <f t="array" ref="Y140">_xlfn.SWITCH(A140,201706,0.51,201707,0.509,201708,0.511)</f>
        <v>0.51</v>
      </c>
      <c r="Z140" s="6">
        <f>Call_Data!$L140/Call_Data!$G140</f>
        <v>0.5625</v>
      </c>
      <c r="AA140" s="6" cm="1">
        <f t="array" ref="AA140">_xlfn.SWITCH(A140,201706,0.2,201707,0.199,201708,0.198)</f>
        <v>0.2</v>
      </c>
      <c r="AB140" s="6">
        <f>Call_Data!$K140-Call_Data!$L140/Call_Data!$K140</f>
        <v>24.28</v>
      </c>
      <c r="AC140" s="6" cm="1">
        <f t="array" ref="AC140">_xlfn.SWITCH(A140,201706,0.17,201707,0.162,201708,0.159)</f>
        <v>0.17</v>
      </c>
      <c r="AD140" s="6">
        <f>Call_Data!$I140/Call_Data!$G140</f>
        <v>0.125</v>
      </c>
    </row>
    <row r="141" spans="1:30" x14ac:dyDescent="0.2">
      <c r="A141">
        <v>201706</v>
      </c>
      <c r="B141" s="1">
        <v>42895</v>
      </c>
      <c r="C141">
        <v>12469</v>
      </c>
      <c r="D141" t="str">
        <f>VLOOKUP(Call_Data!$C141,Hierarchy!$A$1:$H$27,5,TRUE)</f>
        <v>Edgerton, Ethan</v>
      </c>
      <c r="E141" t="str">
        <f>VLOOKUP(Call_Data!$C141,Hierarchy!$A$2:$H$27,7,TRUE)</f>
        <v>Winnerson, Aceona</v>
      </c>
      <c r="F141" t="str">
        <f>VLOOKUP(C141,Hierarchy!$A$2:$H$27,8,TRUE)</f>
        <v>Williamburg</v>
      </c>
      <c r="G141">
        <v>37</v>
      </c>
      <c r="H141">
        <v>25009</v>
      </c>
      <c r="I141">
        <v>6</v>
      </c>
      <c r="J141">
        <v>33</v>
      </c>
      <c r="K141">
        <v>28</v>
      </c>
      <c r="L141">
        <v>20</v>
      </c>
      <c r="M141">
        <v>2</v>
      </c>
      <c r="N141">
        <f>SUMIF(Call_Data!$D$2:$D$1526,Call_Data!$D141,Call_Data!$G$2:$G$1526)</f>
        <v>2288</v>
      </c>
      <c r="O141">
        <f>SUMIFS(Call_Data!$G$2:$G$1526,Call_Data!$D$2:$D$1526,Call_Data!$D141,Call_Data!$A$2:$A$1526,Call_Data!$A141)</f>
        <v>777</v>
      </c>
      <c r="P141" s="3">
        <f>Call_Data!$H141/Call_Data!$G141</f>
        <v>675.91891891891896</v>
      </c>
      <c r="Q141" cm="1">
        <f t="array" ref="Q141">_xlfn.SWITCH(A141,201706,780,201707,783,201708,775)</f>
        <v>780</v>
      </c>
      <c r="R141" s="5" cm="1">
        <f t="array" ref="R141">_xlfn.SWITCH(A141,201706,0.08,201707,0.081,201708,0.075)</f>
        <v>0.08</v>
      </c>
      <c r="S141" s="2">
        <f>Call_Data!$M141/Call_Data!$G141*100</f>
        <v>5.4054054054054053</v>
      </c>
      <c r="T141" s="2">
        <f>Call_Data!$S141/Call_Data!$R141</f>
        <v>67.567567567567565</v>
      </c>
      <c r="U141" s="7">
        <f t="shared" si="4"/>
        <v>0</v>
      </c>
      <c r="V141" s="6">
        <f t="shared" si="5"/>
        <v>0.89189189189189189</v>
      </c>
      <c r="W141" s="6">
        <f>Call_Data!$K141/Call_Data!$J141</f>
        <v>0.84848484848484851</v>
      </c>
      <c r="X141" s="6">
        <f>Call_Data!$L141/Call_Data!$K141</f>
        <v>0.7142857142857143</v>
      </c>
      <c r="Y141" s="6" cm="1">
        <f t="array" ref="Y141">_xlfn.SWITCH(A141,201706,0.51,201707,0.509,201708,0.511)</f>
        <v>0.51</v>
      </c>
      <c r="Z141" s="6">
        <f>Call_Data!$L141/Call_Data!$G141</f>
        <v>0.54054054054054057</v>
      </c>
      <c r="AA141" s="6" cm="1">
        <f t="array" ref="AA141">_xlfn.SWITCH(A141,201706,0.2,201707,0.199,201708,0.198)</f>
        <v>0.2</v>
      </c>
      <c r="AB141" s="6">
        <f>Call_Data!$K141-Call_Data!$L141/Call_Data!$K141</f>
        <v>27.285714285714285</v>
      </c>
      <c r="AC141" s="6" cm="1">
        <f t="array" ref="AC141">_xlfn.SWITCH(A141,201706,0.17,201707,0.162,201708,0.159)</f>
        <v>0.17</v>
      </c>
      <c r="AD141" s="6">
        <f>Call_Data!$I141/Call_Data!$G141</f>
        <v>0.16216216216216217</v>
      </c>
    </row>
    <row r="142" spans="1:30" x14ac:dyDescent="0.2">
      <c r="A142">
        <v>201706</v>
      </c>
      <c r="B142" s="1">
        <v>42895</v>
      </c>
      <c r="C142">
        <v>12470</v>
      </c>
      <c r="D142" t="str">
        <f>VLOOKUP(Call_Data!$C142,Hierarchy!$A$1:$H$27,5,TRUE)</f>
        <v>Filipsano, Fiona</v>
      </c>
      <c r="E142" t="str">
        <f>VLOOKUP(Call_Data!$C142,Hierarchy!$A$2:$H$27,7,TRUE)</f>
        <v>Winnerson, Aceona</v>
      </c>
      <c r="F142" t="str">
        <f>VLOOKUP(C142,Hierarchy!$A$2:$H$27,8,TRUE)</f>
        <v>Williamburg</v>
      </c>
      <c r="G142">
        <v>36</v>
      </c>
      <c r="H142">
        <v>24522</v>
      </c>
      <c r="I142">
        <v>4</v>
      </c>
      <c r="J142">
        <v>35</v>
      </c>
      <c r="K142">
        <v>28</v>
      </c>
      <c r="L142">
        <v>24</v>
      </c>
      <c r="M142">
        <v>3</v>
      </c>
      <c r="N142">
        <f>SUMIF(Call_Data!$D$2:$D$1526,Call_Data!$D142,Call_Data!$G$2:$G$1526)</f>
        <v>2312</v>
      </c>
      <c r="O142">
        <f>SUMIFS(Call_Data!$G$2:$G$1526,Call_Data!$D$2:$D$1526,Call_Data!$D142,Call_Data!$A$2:$A$1526,Call_Data!$A142)</f>
        <v>736</v>
      </c>
      <c r="P142" s="3">
        <f>Call_Data!$H142/Call_Data!$G142</f>
        <v>681.16666666666663</v>
      </c>
      <c r="Q142" cm="1">
        <f t="array" ref="Q142">_xlfn.SWITCH(A142,201706,780,201707,783,201708,775)</f>
        <v>780</v>
      </c>
      <c r="R142" s="5" cm="1">
        <f t="array" ref="R142">_xlfn.SWITCH(A142,201706,0.08,201707,0.081,201708,0.075)</f>
        <v>0.08</v>
      </c>
      <c r="S142" s="2">
        <f>Call_Data!$M142/Call_Data!$G142*100</f>
        <v>8.3333333333333321</v>
      </c>
      <c r="T142" s="2">
        <f>Call_Data!$S142/Call_Data!$R142</f>
        <v>104.16666666666664</v>
      </c>
      <c r="U142" s="7">
        <f t="shared" si="4"/>
        <v>100</v>
      </c>
      <c r="V142" s="6">
        <f t="shared" si="5"/>
        <v>0.97222222222222221</v>
      </c>
      <c r="W142" s="6">
        <f>Call_Data!$K142/Call_Data!$J142</f>
        <v>0.8</v>
      </c>
      <c r="X142" s="6">
        <f>Call_Data!$L142/Call_Data!$K142</f>
        <v>0.8571428571428571</v>
      </c>
      <c r="Y142" s="6" cm="1">
        <f t="array" ref="Y142">_xlfn.SWITCH(A142,201706,0.51,201707,0.509,201708,0.511)</f>
        <v>0.51</v>
      </c>
      <c r="Z142" s="6">
        <f>Call_Data!$L142/Call_Data!$G142</f>
        <v>0.66666666666666663</v>
      </c>
      <c r="AA142" s="6" cm="1">
        <f t="array" ref="AA142">_xlfn.SWITCH(A142,201706,0.2,201707,0.199,201708,0.198)</f>
        <v>0.2</v>
      </c>
      <c r="AB142" s="6">
        <f>Call_Data!$K142-Call_Data!$L142/Call_Data!$K142</f>
        <v>27.142857142857142</v>
      </c>
      <c r="AC142" s="6" cm="1">
        <f t="array" ref="AC142">_xlfn.SWITCH(A142,201706,0.17,201707,0.162,201708,0.159)</f>
        <v>0.17</v>
      </c>
      <c r="AD142" s="6">
        <f>Call_Data!$I142/Call_Data!$G142</f>
        <v>0.1111111111111111</v>
      </c>
    </row>
    <row r="143" spans="1:30" x14ac:dyDescent="0.2">
      <c r="A143">
        <v>201706</v>
      </c>
      <c r="B143" s="1">
        <v>42895</v>
      </c>
      <c r="C143">
        <v>12471</v>
      </c>
      <c r="D143" t="str">
        <f>VLOOKUP(Call_Data!$C143,Hierarchy!$A$1:$H$27,5,TRUE)</f>
        <v>Gee, Garry</v>
      </c>
      <c r="E143" t="str">
        <f>VLOOKUP(Call_Data!$C143,Hierarchy!$A$2:$H$27,7,TRUE)</f>
        <v>Winnerson, Aceona</v>
      </c>
      <c r="F143" t="str">
        <f>VLOOKUP(C143,Hierarchy!$A$2:$H$27,8,TRUE)</f>
        <v>Williamburg</v>
      </c>
      <c r="G143">
        <v>32</v>
      </c>
      <c r="H143">
        <v>24953</v>
      </c>
      <c r="I143">
        <v>5</v>
      </c>
      <c r="J143">
        <v>32</v>
      </c>
      <c r="K143">
        <v>27</v>
      </c>
      <c r="L143">
        <v>22</v>
      </c>
      <c r="M143">
        <v>2</v>
      </c>
      <c r="N143">
        <f>SUMIF(Call_Data!$D$2:$D$1526,Call_Data!$D143,Call_Data!$G$2:$G$1526)</f>
        <v>2402</v>
      </c>
      <c r="O143">
        <f>SUMIFS(Call_Data!$G$2:$G$1526,Call_Data!$D$2:$D$1526,Call_Data!$D143,Call_Data!$A$2:$A$1526,Call_Data!$A143)</f>
        <v>798</v>
      </c>
      <c r="P143" s="3">
        <f>Call_Data!$H143/Call_Data!$G143</f>
        <v>779.78125</v>
      </c>
      <c r="Q143" cm="1">
        <f t="array" ref="Q143">_xlfn.SWITCH(A143,201706,780,201707,783,201708,775)</f>
        <v>780</v>
      </c>
      <c r="R143" s="5" cm="1">
        <f t="array" ref="R143">_xlfn.SWITCH(A143,201706,0.08,201707,0.081,201708,0.075)</f>
        <v>0.08</v>
      </c>
      <c r="S143" s="2">
        <f>Call_Data!$M143/Call_Data!$G143*100</f>
        <v>6.25</v>
      </c>
      <c r="T143" s="2">
        <f>Call_Data!$S143/Call_Data!$R143</f>
        <v>78.125</v>
      </c>
      <c r="U143" s="7">
        <f t="shared" si="4"/>
        <v>0</v>
      </c>
      <c r="V143" s="6">
        <f t="shared" si="5"/>
        <v>1</v>
      </c>
      <c r="W143" s="6">
        <f>Call_Data!$K143/Call_Data!$J143</f>
        <v>0.84375</v>
      </c>
      <c r="X143" s="6">
        <f>Call_Data!$L143/Call_Data!$K143</f>
        <v>0.81481481481481477</v>
      </c>
      <c r="Y143" s="6" cm="1">
        <f t="array" ref="Y143">_xlfn.SWITCH(A143,201706,0.51,201707,0.509,201708,0.511)</f>
        <v>0.51</v>
      </c>
      <c r="Z143" s="6">
        <f>Call_Data!$L143/Call_Data!$G143</f>
        <v>0.6875</v>
      </c>
      <c r="AA143" s="6" cm="1">
        <f t="array" ref="AA143">_xlfn.SWITCH(A143,201706,0.2,201707,0.199,201708,0.198)</f>
        <v>0.2</v>
      </c>
      <c r="AB143" s="6">
        <f>Call_Data!$K143-Call_Data!$L143/Call_Data!$K143</f>
        <v>26.185185185185187</v>
      </c>
      <c r="AC143" s="6" cm="1">
        <f t="array" ref="AC143">_xlfn.SWITCH(A143,201706,0.17,201707,0.162,201708,0.159)</f>
        <v>0.17</v>
      </c>
      <c r="AD143" s="6">
        <f>Call_Data!$I143/Call_Data!$G143</f>
        <v>0.15625</v>
      </c>
    </row>
    <row r="144" spans="1:30" x14ac:dyDescent="0.2">
      <c r="A144">
        <v>201706</v>
      </c>
      <c r="B144" s="1">
        <v>42895</v>
      </c>
      <c r="C144">
        <v>12472</v>
      </c>
      <c r="D144" t="str">
        <f>VLOOKUP(Call_Data!$C144,Hierarchy!$A$1:$H$27,5,TRUE)</f>
        <v>Harrison, Harold</v>
      </c>
      <c r="E144" t="str">
        <f>VLOOKUP(Call_Data!$C144,Hierarchy!$A$2:$H$27,7,TRUE)</f>
        <v>Winnerson, Aceona</v>
      </c>
      <c r="F144" t="str">
        <f>VLOOKUP(C144,Hierarchy!$A$2:$H$27,8,TRUE)</f>
        <v>Williamburg</v>
      </c>
      <c r="G144">
        <v>36</v>
      </c>
      <c r="H144">
        <v>25114</v>
      </c>
      <c r="I144">
        <v>5</v>
      </c>
      <c r="J144">
        <v>33</v>
      </c>
      <c r="K144">
        <v>26</v>
      </c>
      <c r="L144">
        <v>20</v>
      </c>
      <c r="M144">
        <v>3</v>
      </c>
      <c r="N144">
        <f>SUMIF(Call_Data!$D$2:$D$1526,Call_Data!$D144,Call_Data!$G$2:$G$1526)</f>
        <v>2134</v>
      </c>
      <c r="O144">
        <f>SUMIFS(Call_Data!$G$2:$G$1526,Call_Data!$D$2:$D$1526,Call_Data!$D144,Call_Data!$A$2:$A$1526,Call_Data!$A144)</f>
        <v>707</v>
      </c>
      <c r="P144" s="3">
        <f>Call_Data!$H144/Call_Data!$G144</f>
        <v>697.61111111111109</v>
      </c>
      <c r="Q144" cm="1">
        <f t="array" ref="Q144">_xlfn.SWITCH(A144,201706,780,201707,783,201708,775)</f>
        <v>780</v>
      </c>
      <c r="R144" s="5" cm="1">
        <f t="array" ref="R144">_xlfn.SWITCH(A144,201706,0.08,201707,0.081,201708,0.075)</f>
        <v>0.08</v>
      </c>
      <c r="S144" s="2">
        <f>Call_Data!$M144/Call_Data!$G144*100</f>
        <v>8.3333333333333321</v>
      </c>
      <c r="T144" s="2">
        <f>Call_Data!$S144/Call_Data!$R144</f>
        <v>104.16666666666664</v>
      </c>
      <c r="U144" s="7">
        <f t="shared" si="4"/>
        <v>100</v>
      </c>
      <c r="V144" s="6">
        <f t="shared" si="5"/>
        <v>0.91666666666666663</v>
      </c>
      <c r="W144" s="6">
        <f>Call_Data!$K144/Call_Data!$J144</f>
        <v>0.78787878787878785</v>
      </c>
      <c r="X144" s="6">
        <f>Call_Data!$L144/Call_Data!$K144</f>
        <v>0.76923076923076927</v>
      </c>
      <c r="Y144" s="6" cm="1">
        <f t="array" ref="Y144">_xlfn.SWITCH(A144,201706,0.51,201707,0.509,201708,0.511)</f>
        <v>0.51</v>
      </c>
      <c r="Z144" s="6">
        <f>Call_Data!$L144/Call_Data!$G144</f>
        <v>0.55555555555555558</v>
      </c>
      <c r="AA144" s="6" cm="1">
        <f t="array" ref="AA144">_xlfn.SWITCH(A144,201706,0.2,201707,0.199,201708,0.198)</f>
        <v>0.2</v>
      </c>
      <c r="AB144" s="6">
        <f>Call_Data!$K144-Call_Data!$L144/Call_Data!$K144</f>
        <v>25.23076923076923</v>
      </c>
      <c r="AC144" s="6" cm="1">
        <f t="array" ref="AC144">_xlfn.SWITCH(A144,201706,0.17,201707,0.162,201708,0.159)</f>
        <v>0.17</v>
      </c>
      <c r="AD144" s="6">
        <f>Call_Data!$I144/Call_Data!$G144</f>
        <v>0.1388888888888889</v>
      </c>
    </row>
    <row r="145" spans="1:30" x14ac:dyDescent="0.2">
      <c r="A145">
        <v>201706</v>
      </c>
      <c r="B145" s="1">
        <v>42895</v>
      </c>
      <c r="C145">
        <v>12473</v>
      </c>
      <c r="D145" t="str">
        <f>VLOOKUP(Call_Data!$C145,Hierarchy!$A$1:$H$27,5,TRUE)</f>
        <v>Ivanski, Igor</v>
      </c>
      <c r="E145" t="str">
        <f>VLOOKUP(Call_Data!$C145,Hierarchy!$A$2:$H$27,7,TRUE)</f>
        <v>Jimson, Bill</v>
      </c>
      <c r="F145" t="str">
        <f>VLOOKUP(C145,Hierarchy!$A$2:$H$27,8,TRUE)</f>
        <v>Williamburg</v>
      </c>
      <c r="G145">
        <v>35</v>
      </c>
      <c r="H145">
        <v>24060</v>
      </c>
      <c r="I145">
        <v>8</v>
      </c>
      <c r="J145">
        <v>30</v>
      </c>
      <c r="K145">
        <v>22</v>
      </c>
      <c r="L145">
        <v>14</v>
      </c>
      <c r="M145">
        <v>4</v>
      </c>
      <c r="N145">
        <f>SUMIF(Call_Data!$D$2:$D$1526,Call_Data!$D145,Call_Data!$G$2:$G$1526)</f>
        <v>2093</v>
      </c>
      <c r="O145">
        <f>SUMIFS(Call_Data!$G$2:$G$1526,Call_Data!$D$2:$D$1526,Call_Data!$D145,Call_Data!$A$2:$A$1526,Call_Data!$A145)</f>
        <v>697</v>
      </c>
      <c r="P145" s="3">
        <f>Call_Data!$H145/Call_Data!$G145</f>
        <v>687.42857142857144</v>
      </c>
      <c r="Q145" cm="1">
        <f t="array" ref="Q145">_xlfn.SWITCH(A145,201706,780,201707,783,201708,775)</f>
        <v>780</v>
      </c>
      <c r="R145" s="5" cm="1">
        <f t="array" ref="R145">_xlfn.SWITCH(A145,201706,0.08,201707,0.081,201708,0.075)</f>
        <v>0.08</v>
      </c>
      <c r="S145" s="2">
        <f>Call_Data!$M145/Call_Data!$G145*100</f>
        <v>11.428571428571429</v>
      </c>
      <c r="T145" s="2">
        <f>Call_Data!$S145/Call_Data!$R145</f>
        <v>142.85714285714286</v>
      </c>
      <c r="U145" s="7">
        <f t="shared" si="4"/>
        <v>250</v>
      </c>
      <c r="V145" s="6">
        <f t="shared" si="5"/>
        <v>0.8571428571428571</v>
      </c>
      <c r="W145" s="6">
        <f>Call_Data!$K145/Call_Data!$J145</f>
        <v>0.73333333333333328</v>
      </c>
      <c r="X145" s="6">
        <f>Call_Data!$L145/Call_Data!$K145</f>
        <v>0.63636363636363635</v>
      </c>
      <c r="Y145" s="6" cm="1">
        <f t="array" ref="Y145">_xlfn.SWITCH(A145,201706,0.51,201707,0.509,201708,0.511)</f>
        <v>0.51</v>
      </c>
      <c r="Z145" s="6">
        <f>Call_Data!$L145/Call_Data!$G145</f>
        <v>0.4</v>
      </c>
      <c r="AA145" s="6" cm="1">
        <f t="array" ref="AA145">_xlfn.SWITCH(A145,201706,0.2,201707,0.199,201708,0.198)</f>
        <v>0.2</v>
      </c>
      <c r="AB145" s="6">
        <f>Call_Data!$K145-Call_Data!$L145/Call_Data!$K145</f>
        <v>21.363636363636363</v>
      </c>
      <c r="AC145" s="6" cm="1">
        <f t="array" ref="AC145">_xlfn.SWITCH(A145,201706,0.17,201707,0.162,201708,0.159)</f>
        <v>0.17</v>
      </c>
      <c r="AD145" s="6">
        <f>Call_Data!$I145/Call_Data!$G145</f>
        <v>0.22857142857142856</v>
      </c>
    </row>
    <row r="146" spans="1:30" x14ac:dyDescent="0.2">
      <c r="A146">
        <v>201706</v>
      </c>
      <c r="B146" s="1">
        <v>42895</v>
      </c>
      <c r="C146">
        <v>12474</v>
      </c>
      <c r="D146" t="str">
        <f>VLOOKUP(Call_Data!$C146,Hierarchy!$A$1:$H$27,5,TRUE)</f>
        <v>Jeffries, Johnna</v>
      </c>
      <c r="E146" t="str">
        <f>VLOOKUP(Call_Data!$C146,Hierarchy!$A$2:$H$27,7,TRUE)</f>
        <v>Jimson, Bill</v>
      </c>
      <c r="F146" t="str">
        <f>VLOOKUP(C146,Hierarchy!$A$2:$H$27,8,TRUE)</f>
        <v>Williamburg</v>
      </c>
      <c r="G146">
        <v>36</v>
      </c>
      <c r="H146">
        <v>25146</v>
      </c>
      <c r="I146">
        <v>6</v>
      </c>
      <c r="J146">
        <v>33</v>
      </c>
      <c r="K146">
        <v>23</v>
      </c>
      <c r="L146">
        <v>15</v>
      </c>
      <c r="M146">
        <v>3</v>
      </c>
      <c r="N146">
        <f>SUMIF(Call_Data!$D$2:$D$1526,Call_Data!$D146,Call_Data!$G$2:$G$1526)</f>
        <v>2135</v>
      </c>
      <c r="O146">
        <f>SUMIFS(Call_Data!$G$2:$G$1526,Call_Data!$D$2:$D$1526,Call_Data!$D146,Call_Data!$A$2:$A$1526,Call_Data!$A146)</f>
        <v>697</v>
      </c>
      <c r="P146" s="3">
        <f>Call_Data!$H146/Call_Data!$G146</f>
        <v>698.5</v>
      </c>
      <c r="Q146" cm="1">
        <f t="array" ref="Q146">_xlfn.SWITCH(A146,201706,780,201707,783,201708,775)</f>
        <v>780</v>
      </c>
      <c r="R146" s="5" cm="1">
        <f t="array" ref="R146">_xlfn.SWITCH(A146,201706,0.08,201707,0.081,201708,0.075)</f>
        <v>0.08</v>
      </c>
      <c r="S146" s="2">
        <f>Call_Data!$M146/Call_Data!$G146*100</f>
        <v>8.3333333333333321</v>
      </c>
      <c r="T146" s="2">
        <f>Call_Data!$S146/Call_Data!$R146</f>
        <v>104.16666666666664</v>
      </c>
      <c r="U146" s="7">
        <f t="shared" si="4"/>
        <v>100</v>
      </c>
      <c r="V146" s="6">
        <f t="shared" si="5"/>
        <v>0.91666666666666663</v>
      </c>
      <c r="W146" s="6">
        <f>Call_Data!$K146/Call_Data!$J146</f>
        <v>0.69696969696969702</v>
      </c>
      <c r="X146" s="6">
        <f>Call_Data!$L146/Call_Data!$K146</f>
        <v>0.65217391304347827</v>
      </c>
      <c r="Y146" s="6" cm="1">
        <f t="array" ref="Y146">_xlfn.SWITCH(A146,201706,0.51,201707,0.509,201708,0.511)</f>
        <v>0.51</v>
      </c>
      <c r="Z146" s="6">
        <f>Call_Data!$L146/Call_Data!$G146</f>
        <v>0.41666666666666669</v>
      </c>
      <c r="AA146" s="6" cm="1">
        <f t="array" ref="AA146">_xlfn.SWITCH(A146,201706,0.2,201707,0.199,201708,0.198)</f>
        <v>0.2</v>
      </c>
      <c r="AB146" s="6">
        <f>Call_Data!$K146-Call_Data!$L146/Call_Data!$K146</f>
        <v>22.347826086956523</v>
      </c>
      <c r="AC146" s="6" cm="1">
        <f t="array" ref="AC146">_xlfn.SWITCH(A146,201706,0.17,201707,0.162,201708,0.159)</f>
        <v>0.17</v>
      </c>
      <c r="AD146" s="6">
        <f>Call_Data!$I146/Call_Data!$G146</f>
        <v>0.16666666666666666</v>
      </c>
    </row>
    <row r="147" spans="1:30" x14ac:dyDescent="0.2">
      <c r="A147">
        <v>201706</v>
      </c>
      <c r="B147" s="1">
        <v>42895</v>
      </c>
      <c r="C147">
        <v>12475</v>
      </c>
      <c r="D147" t="str">
        <f>VLOOKUP(Call_Data!$C147,Hierarchy!$A$1:$H$27,5,TRUE)</f>
        <v>Kippers, Kat</v>
      </c>
      <c r="E147" t="str">
        <f>VLOOKUP(Call_Data!$C147,Hierarchy!$A$2:$H$27,7,TRUE)</f>
        <v>Jimson, Bill</v>
      </c>
      <c r="F147" t="str">
        <f>VLOOKUP(C147,Hierarchy!$A$2:$H$27,8,TRUE)</f>
        <v>Williamburg</v>
      </c>
      <c r="G147">
        <v>31</v>
      </c>
      <c r="H147">
        <v>25656</v>
      </c>
      <c r="I147">
        <v>6</v>
      </c>
      <c r="J147">
        <v>31</v>
      </c>
      <c r="K147">
        <v>21</v>
      </c>
      <c r="L147">
        <v>13</v>
      </c>
      <c r="M147">
        <v>2</v>
      </c>
      <c r="N147">
        <f>SUMIF(Call_Data!$D$2:$D$1526,Call_Data!$D147,Call_Data!$G$2:$G$1526)</f>
        <v>2135</v>
      </c>
      <c r="O147">
        <f>SUMIFS(Call_Data!$G$2:$G$1526,Call_Data!$D$2:$D$1526,Call_Data!$D147,Call_Data!$A$2:$A$1526,Call_Data!$A147)</f>
        <v>688</v>
      </c>
      <c r="P147" s="3">
        <f>Call_Data!$H147/Call_Data!$G147</f>
        <v>827.61290322580646</v>
      </c>
      <c r="Q147" cm="1">
        <f t="array" ref="Q147">_xlfn.SWITCH(A147,201706,780,201707,783,201708,775)</f>
        <v>780</v>
      </c>
      <c r="R147" s="5" cm="1">
        <f t="array" ref="R147">_xlfn.SWITCH(A147,201706,0.08,201707,0.081,201708,0.075)</f>
        <v>0.08</v>
      </c>
      <c r="S147" s="2">
        <f>Call_Data!$M147/Call_Data!$G147*100</f>
        <v>6.4516129032258061</v>
      </c>
      <c r="T147" s="2">
        <f>Call_Data!$S147/Call_Data!$R147</f>
        <v>80.645161290322577</v>
      </c>
      <c r="U147" s="7">
        <f t="shared" si="4"/>
        <v>0</v>
      </c>
      <c r="V147" s="6">
        <f t="shared" si="5"/>
        <v>1</v>
      </c>
      <c r="W147" s="6">
        <f>Call_Data!$K147/Call_Data!$J147</f>
        <v>0.67741935483870963</v>
      </c>
      <c r="X147" s="6">
        <f>Call_Data!$L147/Call_Data!$K147</f>
        <v>0.61904761904761907</v>
      </c>
      <c r="Y147" s="6" cm="1">
        <f t="array" ref="Y147">_xlfn.SWITCH(A147,201706,0.51,201707,0.509,201708,0.511)</f>
        <v>0.51</v>
      </c>
      <c r="Z147" s="6">
        <f>Call_Data!$L147/Call_Data!$G147</f>
        <v>0.41935483870967744</v>
      </c>
      <c r="AA147" s="6" cm="1">
        <f t="array" ref="AA147">_xlfn.SWITCH(A147,201706,0.2,201707,0.199,201708,0.198)</f>
        <v>0.2</v>
      </c>
      <c r="AB147" s="6">
        <f>Call_Data!$K147-Call_Data!$L147/Call_Data!$K147</f>
        <v>20.38095238095238</v>
      </c>
      <c r="AC147" s="6" cm="1">
        <f t="array" ref="AC147">_xlfn.SWITCH(A147,201706,0.17,201707,0.162,201708,0.159)</f>
        <v>0.17</v>
      </c>
      <c r="AD147" s="6">
        <f>Call_Data!$I147/Call_Data!$G147</f>
        <v>0.19354838709677419</v>
      </c>
    </row>
    <row r="148" spans="1:30" x14ac:dyDescent="0.2">
      <c r="A148">
        <v>201706</v>
      </c>
      <c r="B148" s="1">
        <v>42895</v>
      </c>
      <c r="C148">
        <v>12476</v>
      </c>
      <c r="D148" t="str">
        <f>VLOOKUP(Call_Data!$C148,Hierarchy!$A$1:$H$27,5,TRUE)</f>
        <v>Lipp, Larry</v>
      </c>
      <c r="E148" t="str">
        <f>VLOOKUP(Call_Data!$C148,Hierarchy!$A$2:$H$27,7,TRUE)</f>
        <v>Jimson, Bill</v>
      </c>
      <c r="F148" t="str">
        <f>VLOOKUP(C148,Hierarchy!$A$2:$H$27,8,TRUE)</f>
        <v>Williamburg</v>
      </c>
      <c r="G148">
        <v>36</v>
      </c>
      <c r="H148">
        <v>25151</v>
      </c>
      <c r="I148">
        <v>8</v>
      </c>
      <c r="J148">
        <v>34</v>
      </c>
      <c r="K148">
        <v>28</v>
      </c>
      <c r="L148">
        <v>20</v>
      </c>
      <c r="M148">
        <v>3</v>
      </c>
      <c r="N148">
        <f>SUMIF(Call_Data!$D$2:$D$1526,Call_Data!$D148,Call_Data!$G$2:$G$1526)</f>
        <v>2065</v>
      </c>
      <c r="O148">
        <f>SUMIFS(Call_Data!$G$2:$G$1526,Call_Data!$D$2:$D$1526,Call_Data!$D148,Call_Data!$A$2:$A$1526,Call_Data!$A148)</f>
        <v>697</v>
      </c>
      <c r="P148" s="3">
        <f>Call_Data!$H148/Call_Data!$G148</f>
        <v>698.63888888888891</v>
      </c>
      <c r="Q148" cm="1">
        <f t="array" ref="Q148">_xlfn.SWITCH(A148,201706,780,201707,783,201708,775)</f>
        <v>780</v>
      </c>
      <c r="R148" s="5" cm="1">
        <f t="array" ref="R148">_xlfn.SWITCH(A148,201706,0.08,201707,0.081,201708,0.075)</f>
        <v>0.08</v>
      </c>
      <c r="S148" s="2">
        <f>Call_Data!$M148/Call_Data!$G148*100</f>
        <v>8.3333333333333321</v>
      </c>
      <c r="T148" s="2">
        <f>Call_Data!$S148/Call_Data!$R148</f>
        <v>104.16666666666664</v>
      </c>
      <c r="U148" s="7">
        <f t="shared" si="4"/>
        <v>100</v>
      </c>
      <c r="V148" s="6">
        <f t="shared" si="5"/>
        <v>0.94444444444444442</v>
      </c>
      <c r="W148" s="6">
        <f>Call_Data!$K148/Call_Data!$J148</f>
        <v>0.82352941176470584</v>
      </c>
      <c r="X148" s="6">
        <f>Call_Data!$L148/Call_Data!$K148</f>
        <v>0.7142857142857143</v>
      </c>
      <c r="Y148" s="6" cm="1">
        <f t="array" ref="Y148">_xlfn.SWITCH(A148,201706,0.51,201707,0.509,201708,0.511)</f>
        <v>0.51</v>
      </c>
      <c r="Z148" s="6">
        <f>Call_Data!$L148/Call_Data!$G148</f>
        <v>0.55555555555555558</v>
      </c>
      <c r="AA148" s="6" cm="1">
        <f t="array" ref="AA148">_xlfn.SWITCH(A148,201706,0.2,201707,0.199,201708,0.198)</f>
        <v>0.2</v>
      </c>
      <c r="AB148" s="6">
        <f>Call_Data!$K148-Call_Data!$L148/Call_Data!$K148</f>
        <v>27.285714285714285</v>
      </c>
      <c r="AC148" s="6" cm="1">
        <f t="array" ref="AC148">_xlfn.SWITCH(A148,201706,0.17,201707,0.162,201708,0.159)</f>
        <v>0.17</v>
      </c>
      <c r="AD148" s="6">
        <f>Call_Data!$I148/Call_Data!$G148</f>
        <v>0.22222222222222221</v>
      </c>
    </row>
    <row r="149" spans="1:30" x14ac:dyDescent="0.2">
      <c r="A149">
        <v>201706</v>
      </c>
      <c r="B149" s="1">
        <v>42895</v>
      </c>
      <c r="C149">
        <v>12477</v>
      </c>
      <c r="D149" t="str">
        <f>VLOOKUP(Call_Data!$C149,Hierarchy!$A$1:$H$27,5,TRUE)</f>
        <v>Myers, Matt</v>
      </c>
      <c r="E149" t="str">
        <f>VLOOKUP(Call_Data!$C149,Hierarchy!$A$2:$H$27,7,TRUE)</f>
        <v>Jimson, Bill</v>
      </c>
      <c r="F149" t="str">
        <f>VLOOKUP(C149,Hierarchy!$A$2:$H$27,8,TRUE)</f>
        <v>Williamburg</v>
      </c>
      <c r="G149">
        <v>34</v>
      </c>
      <c r="H149">
        <v>24261</v>
      </c>
      <c r="I149">
        <v>8</v>
      </c>
      <c r="J149">
        <v>29</v>
      </c>
      <c r="K149">
        <v>24</v>
      </c>
      <c r="L149">
        <v>16</v>
      </c>
      <c r="M149">
        <v>3</v>
      </c>
      <c r="N149">
        <f>SUMIF(Call_Data!$D$2:$D$1526,Call_Data!$D149,Call_Data!$G$2:$G$1526)</f>
        <v>1978</v>
      </c>
      <c r="O149">
        <f>SUMIFS(Call_Data!$G$2:$G$1526,Call_Data!$D$2:$D$1526,Call_Data!$D149,Call_Data!$A$2:$A$1526,Call_Data!$A149)</f>
        <v>701</v>
      </c>
      <c r="P149" s="3">
        <f>Call_Data!$H149/Call_Data!$G149</f>
        <v>713.55882352941171</v>
      </c>
      <c r="Q149" cm="1">
        <f t="array" ref="Q149">_xlfn.SWITCH(A149,201706,780,201707,783,201708,775)</f>
        <v>780</v>
      </c>
      <c r="R149" s="5" cm="1">
        <f t="array" ref="R149">_xlfn.SWITCH(A149,201706,0.08,201707,0.081,201708,0.075)</f>
        <v>0.08</v>
      </c>
      <c r="S149" s="2">
        <f>Call_Data!$M149/Call_Data!$G149*100</f>
        <v>8.8235294117647065</v>
      </c>
      <c r="T149" s="2">
        <f>Call_Data!$S149/Call_Data!$R149</f>
        <v>110.29411764705883</v>
      </c>
      <c r="U149" s="7">
        <f t="shared" si="4"/>
        <v>150</v>
      </c>
      <c r="V149" s="6">
        <f t="shared" si="5"/>
        <v>0.8529411764705882</v>
      </c>
      <c r="W149" s="6">
        <f>Call_Data!$K149/Call_Data!$J149</f>
        <v>0.82758620689655171</v>
      </c>
      <c r="X149" s="6">
        <f>Call_Data!$L149/Call_Data!$K149</f>
        <v>0.66666666666666663</v>
      </c>
      <c r="Y149" s="6" cm="1">
        <f t="array" ref="Y149">_xlfn.SWITCH(A149,201706,0.51,201707,0.509,201708,0.511)</f>
        <v>0.51</v>
      </c>
      <c r="Z149" s="6">
        <f>Call_Data!$L149/Call_Data!$G149</f>
        <v>0.47058823529411764</v>
      </c>
      <c r="AA149" s="6" cm="1">
        <f t="array" ref="AA149">_xlfn.SWITCH(A149,201706,0.2,201707,0.199,201708,0.198)</f>
        <v>0.2</v>
      </c>
      <c r="AB149" s="6">
        <f>Call_Data!$K149-Call_Data!$L149/Call_Data!$K149</f>
        <v>23.333333333333332</v>
      </c>
      <c r="AC149" s="6" cm="1">
        <f t="array" ref="AC149">_xlfn.SWITCH(A149,201706,0.17,201707,0.162,201708,0.159)</f>
        <v>0.17</v>
      </c>
      <c r="AD149" s="6">
        <f>Call_Data!$I149/Call_Data!$G149</f>
        <v>0.23529411764705882</v>
      </c>
    </row>
    <row r="150" spans="1:30" x14ac:dyDescent="0.2">
      <c r="A150">
        <v>201706</v>
      </c>
      <c r="B150" s="1">
        <v>42895</v>
      </c>
      <c r="C150">
        <v>12478</v>
      </c>
      <c r="D150" t="str">
        <f>VLOOKUP(Call_Data!$C150,Hierarchy!$A$1:$H$27,5,TRUE)</f>
        <v>Nichols, Nana</v>
      </c>
      <c r="E150" t="str">
        <f>VLOOKUP(Call_Data!$C150,Hierarchy!$A$2:$H$27,7,TRUE)</f>
        <v>Jimson, Bill</v>
      </c>
      <c r="F150" t="str">
        <f>VLOOKUP(C150,Hierarchy!$A$2:$H$27,8,TRUE)</f>
        <v>Williamburg</v>
      </c>
      <c r="G150">
        <v>31</v>
      </c>
      <c r="H150">
        <v>25906</v>
      </c>
      <c r="I150">
        <v>6</v>
      </c>
      <c r="J150">
        <v>27</v>
      </c>
      <c r="K150">
        <v>20</v>
      </c>
      <c r="L150">
        <v>15</v>
      </c>
      <c r="M150">
        <v>3</v>
      </c>
      <c r="N150">
        <f>SUMIF(Call_Data!$D$2:$D$1526,Call_Data!$D150,Call_Data!$G$2:$G$1526)</f>
        <v>1999</v>
      </c>
      <c r="O150">
        <f>SUMIFS(Call_Data!$G$2:$G$1526,Call_Data!$D$2:$D$1526,Call_Data!$D150,Call_Data!$A$2:$A$1526,Call_Data!$A150)</f>
        <v>699</v>
      </c>
      <c r="P150" s="3">
        <f>Call_Data!$H150/Call_Data!$G150</f>
        <v>835.67741935483866</v>
      </c>
      <c r="Q150" cm="1">
        <f t="array" ref="Q150">_xlfn.SWITCH(A150,201706,780,201707,783,201708,775)</f>
        <v>780</v>
      </c>
      <c r="R150" s="5" cm="1">
        <f t="array" ref="R150">_xlfn.SWITCH(A150,201706,0.08,201707,0.081,201708,0.075)</f>
        <v>0.08</v>
      </c>
      <c r="S150" s="2">
        <f>Call_Data!$M150/Call_Data!$G150*100</f>
        <v>9.67741935483871</v>
      </c>
      <c r="T150" s="2">
        <f>Call_Data!$S150/Call_Data!$R150</f>
        <v>120.96774193548387</v>
      </c>
      <c r="U150" s="7">
        <f t="shared" si="4"/>
        <v>250</v>
      </c>
      <c r="V150" s="6">
        <f t="shared" si="5"/>
        <v>0.87096774193548387</v>
      </c>
      <c r="W150" s="6">
        <f>Call_Data!$K150/Call_Data!$J150</f>
        <v>0.7407407407407407</v>
      </c>
      <c r="X150" s="6">
        <f>Call_Data!$L150/Call_Data!$K150</f>
        <v>0.75</v>
      </c>
      <c r="Y150" s="6" cm="1">
        <f t="array" ref="Y150">_xlfn.SWITCH(A150,201706,0.51,201707,0.509,201708,0.511)</f>
        <v>0.51</v>
      </c>
      <c r="Z150" s="6">
        <f>Call_Data!$L150/Call_Data!$G150</f>
        <v>0.4838709677419355</v>
      </c>
      <c r="AA150" s="6" cm="1">
        <f t="array" ref="AA150">_xlfn.SWITCH(A150,201706,0.2,201707,0.199,201708,0.198)</f>
        <v>0.2</v>
      </c>
      <c r="AB150" s="6">
        <f>Call_Data!$K150-Call_Data!$L150/Call_Data!$K150</f>
        <v>19.25</v>
      </c>
      <c r="AC150" s="6" cm="1">
        <f t="array" ref="AC150">_xlfn.SWITCH(A150,201706,0.17,201707,0.162,201708,0.159)</f>
        <v>0.17</v>
      </c>
      <c r="AD150" s="6">
        <f>Call_Data!$I150/Call_Data!$G150</f>
        <v>0.19354838709677419</v>
      </c>
    </row>
    <row r="151" spans="1:30" x14ac:dyDescent="0.2">
      <c r="A151">
        <v>201706</v>
      </c>
      <c r="B151" s="1">
        <v>42895</v>
      </c>
      <c r="C151">
        <v>12479</v>
      </c>
      <c r="D151" t="str">
        <f>VLOOKUP(Call_Data!$C151,Hierarchy!$A$1:$H$27,5,TRUE)</f>
        <v>Ohlson, Octavius</v>
      </c>
      <c r="E151" t="str">
        <f>VLOOKUP(Call_Data!$C151,Hierarchy!$A$2:$H$27,7,TRUE)</f>
        <v>Jimson, Bill</v>
      </c>
      <c r="F151" t="str">
        <f>VLOOKUP(C151,Hierarchy!$A$2:$H$27,8,TRUE)</f>
        <v>Williamburg</v>
      </c>
      <c r="G151">
        <v>35</v>
      </c>
      <c r="H151">
        <v>25156</v>
      </c>
      <c r="I151">
        <v>7</v>
      </c>
      <c r="J151">
        <v>33</v>
      </c>
      <c r="K151">
        <v>28</v>
      </c>
      <c r="L151">
        <v>19</v>
      </c>
      <c r="M151">
        <v>3</v>
      </c>
      <c r="N151">
        <f>SUMIF(Call_Data!$D$2:$D$1526,Call_Data!$D151,Call_Data!$G$2:$G$1526)</f>
        <v>1969</v>
      </c>
      <c r="O151">
        <f>SUMIFS(Call_Data!$G$2:$G$1526,Call_Data!$D$2:$D$1526,Call_Data!$D151,Call_Data!$A$2:$A$1526,Call_Data!$A151)</f>
        <v>680</v>
      </c>
      <c r="P151" s="3">
        <f>Call_Data!$H151/Call_Data!$G151</f>
        <v>718.74285714285713</v>
      </c>
      <c r="Q151" cm="1">
        <f t="array" ref="Q151">_xlfn.SWITCH(A151,201706,780,201707,783,201708,775)</f>
        <v>780</v>
      </c>
      <c r="R151" s="5" cm="1">
        <f t="array" ref="R151">_xlfn.SWITCH(A151,201706,0.08,201707,0.081,201708,0.075)</f>
        <v>0.08</v>
      </c>
      <c r="S151" s="2">
        <f>Call_Data!$M151/Call_Data!$G151*100</f>
        <v>8.5714285714285712</v>
      </c>
      <c r="T151" s="2">
        <f>Call_Data!$S151/Call_Data!$R151</f>
        <v>107.14285714285714</v>
      </c>
      <c r="U151" s="7">
        <f t="shared" si="4"/>
        <v>100</v>
      </c>
      <c r="V151" s="6">
        <f t="shared" si="5"/>
        <v>0.94285714285714284</v>
      </c>
      <c r="W151" s="6">
        <f>Call_Data!$K151/Call_Data!$J151</f>
        <v>0.84848484848484851</v>
      </c>
      <c r="X151" s="6">
        <f>Call_Data!$L151/Call_Data!$K151</f>
        <v>0.6785714285714286</v>
      </c>
      <c r="Y151" s="6" cm="1">
        <f t="array" ref="Y151">_xlfn.SWITCH(A151,201706,0.51,201707,0.509,201708,0.511)</f>
        <v>0.51</v>
      </c>
      <c r="Z151" s="6">
        <f>Call_Data!$L151/Call_Data!$G151</f>
        <v>0.54285714285714282</v>
      </c>
      <c r="AA151" s="6" cm="1">
        <f t="array" ref="AA151">_xlfn.SWITCH(A151,201706,0.2,201707,0.199,201708,0.198)</f>
        <v>0.2</v>
      </c>
      <c r="AB151" s="6">
        <f>Call_Data!$K151-Call_Data!$L151/Call_Data!$K151</f>
        <v>27.321428571428573</v>
      </c>
      <c r="AC151" s="6" cm="1">
        <f t="array" ref="AC151">_xlfn.SWITCH(A151,201706,0.17,201707,0.162,201708,0.159)</f>
        <v>0.17</v>
      </c>
      <c r="AD151" s="6">
        <f>Call_Data!$I151/Call_Data!$G151</f>
        <v>0.2</v>
      </c>
    </row>
    <row r="152" spans="1:30" x14ac:dyDescent="0.2">
      <c r="A152">
        <v>201706</v>
      </c>
      <c r="B152" s="1">
        <v>42896</v>
      </c>
      <c r="C152">
        <v>12473</v>
      </c>
      <c r="D152" t="str">
        <f>VLOOKUP(Call_Data!$C152,Hierarchy!$A$1:$H$27,5,TRUE)</f>
        <v>Ivanski, Igor</v>
      </c>
      <c r="E152" t="str">
        <f>VLOOKUP(Call_Data!$C152,Hierarchy!$A$2:$H$27,7,TRUE)</f>
        <v>Jimson, Bill</v>
      </c>
      <c r="F152" t="str">
        <f>VLOOKUP(C152,Hierarchy!$A$2:$H$27,8,TRUE)</f>
        <v>Williamburg</v>
      </c>
      <c r="G152">
        <v>31</v>
      </c>
      <c r="H152">
        <v>25693</v>
      </c>
      <c r="I152">
        <v>7</v>
      </c>
      <c r="J152">
        <v>30</v>
      </c>
      <c r="K152">
        <v>21</v>
      </c>
      <c r="L152">
        <v>13</v>
      </c>
      <c r="M152">
        <v>2</v>
      </c>
      <c r="N152">
        <f>SUMIF(Call_Data!$D$2:$D$1526,Call_Data!$D152,Call_Data!$G$2:$G$1526)</f>
        <v>2093</v>
      </c>
      <c r="O152">
        <f>SUMIFS(Call_Data!$G$2:$G$1526,Call_Data!$D$2:$D$1526,Call_Data!$D152,Call_Data!$A$2:$A$1526,Call_Data!$A152)</f>
        <v>697</v>
      </c>
      <c r="P152" s="3">
        <f>Call_Data!$H152/Call_Data!$G152</f>
        <v>828.80645161290317</v>
      </c>
      <c r="Q152" cm="1">
        <f t="array" ref="Q152">_xlfn.SWITCH(A152,201706,780,201707,783,201708,775)</f>
        <v>780</v>
      </c>
      <c r="R152" s="5" cm="1">
        <f t="array" ref="R152">_xlfn.SWITCH(A152,201706,0.08,201707,0.081,201708,0.075)</f>
        <v>0.08</v>
      </c>
      <c r="S152" s="2">
        <f>Call_Data!$M152/Call_Data!$G152*100</f>
        <v>6.4516129032258061</v>
      </c>
      <c r="T152" s="2">
        <f>Call_Data!$S152/Call_Data!$R152</f>
        <v>80.645161290322577</v>
      </c>
      <c r="U152" s="7">
        <f t="shared" si="4"/>
        <v>0</v>
      </c>
      <c r="V152" s="6">
        <f t="shared" si="5"/>
        <v>0.967741935483871</v>
      </c>
      <c r="W152" s="6">
        <f>Call_Data!$K152/Call_Data!$J152</f>
        <v>0.7</v>
      </c>
      <c r="X152" s="6">
        <f>Call_Data!$L152/Call_Data!$K152</f>
        <v>0.61904761904761907</v>
      </c>
      <c r="Y152" s="6" cm="1">
        <f t="array" ref="Y152">_xlfn.SWITCH(A152,201706,0.51,201707,0.509,201708,0.511)</f>
        <v>0.51</v>
      </c>
      <c r="Z152" s="6">
        <f>Call_Data!$L152/Call_Data!$G152</f>
        <v>0.41935483870967744</v>
      </c>
      <c r="AA152" s="6" cm="1">
        <f t="array" ref="AA152">_xlfn.SWITCH(A152,201706,0.2,201707,0.199,201708,0.198)</f>
        <v>0.2</v>
      </c>
      <c r="AB152" s="6">
        <f>Call_Data!$K152-Call_Data!$L152/Call_Data!$K152</f>
        <v>20.38095238095238</v>
      </c>
      <c r="AC152" s="6" cm="1">
        <f t="array" ref="AC152">_xlfn.SWITCH(A152,201706,0.17,201707,0.162,201708,0.159)</f>
        <v>0.17</v>
      </c>
      <c r="AD152" s="6">
        <f>Call_Data!$I152/Call_Data!$G152</f>
        <v>0.22580645161290322</v>
      </c>
    </row>
    <row r="153" spans="1:30" x14ac:dyDescent="0.2">
      <c r="A153">
        <v>201706</v>
      </c>
      <c r="B153" s="1">
        <v>42896</v>
      </c>
      <c r="C153">
        <v>12474</v>
      </c>
      <c r="D153" t="str">
        <f>VLOOKUP(Call_Data!$C153,Hierarchy!$A$1:$H$27,5,TRUE)</f>
        <v>Jeffries, Johnna</v>
      </c>
      <c r="E153" t="str">
        <f>VLOOKUP(Call_Data!$C153,Hierarchy!$A$2:$H$27,7,TRUE)</f>
        <v>Jimson, Bill</v>
      </c>
      <c r="F153" t="str">
        <f>VLOOKUP(C153,Hierarchy!$A$2:$H$27,8,TRUE)</f>
        <v>Williamburg</v>
      </c>
      <c r="G153">
        <v>33</v>
      </c>
      <c r="H153">
        <v>24827</v>
      </c>
      <c r="I153">
        <v>8</v>
      </c>
      <c r="J153">
        <v>28</v>
      </c>
      <c r="K153">
        <v>20</v>
      </c>
      <c r="L153">
        <v>16</v>
      </c>
      <c r="M153">
        <v>3</v>
      </c>
      <c r="N153">
        <f>SUMIF(Call_Data!$D$2:$D$1526,Call_Data!$D153,Call_Data!$G$2:$G$1526)</f>
        <v>2135</v>
      </c>
      <c r="O153">
        <f>SUMIFS(Call_Data!$G$2:$G$1526,Call_Data!$D$2:$D$1526,Call_Data!$D153,Call_Data!$A$2:$A$1526,Call_Data!$A153)</f>
        <v>697</v>
      </c>
      <c r="P153" s="3">
        <f>Call_Data!$H153/Call_Data!$G153</f>
        <v>752.33333333333337</v>
      </c>
      <c r="Q153" cm="1">
        <f t="array" ref="Q153">_xlfn.SWITCH(A153,201706,780,201707,783,201708,775)</f>
        <v>780</v>
      </c>
      <c r="R153" s="5" cm="1">
        <f t="array" ref="R153">_xlfn.SWITCH(A153,201706,0.08,201707,0.081,201708,0.075)</f>
        <v>0.08</v>
      </c>
      <c r="S153" s="2">
        <f>Call_Data!$M153/Call_Data!$G153*100</f>
        <v>9.0909090909090917</v>
      </c>
      <c r="T153" s="2">
        <f>Call_Data!$S153/Call_Data!$R153</f>
        <v>113.63636363636364</v>
      </c>
      <c r="U153" s="7">
        <f t="shared" si="4"/>
        <v>150</v>
      </c>
      <c r="V153" s="6">
        <f t="shared" si="5"/>
        <v>0.84848484848484851</v>
      </c>
      <c r="W153" s="6">
        <f>Call_Data!$K153/Call_Data!$J153</f>
        <v>0.7142857142857143</v>
      </c>
      <c r="X153" s="6">
        <f>Call_Data!$L153/Call_Data!$K153</f>
        <v>0.8</v>
      </c>
      <c r="Y153" s="6" cm="1">
        <f t="array" ref="Y153">_xlfn.SWITCH(A153,201706,0.51,201707,0.509,201708,0.511)</f>
        <v>0.51</v>
      </c>
      <c r="Z153" s="6">
        <f>Call_Data!$L153/Call_Data!$G153</f>
        <v>0.48484848484848486</v>
      </c>
      <c r="AA153" s="6" cm="1">
        <f t="array" ref="AA153">_xlfn.SWITCH(A153,201706,0.2,201707,0.199,201708,0.198)</f>
        <v>0.2</v>
      </c>
      <c r="AB153" s="6">
        <f>Call_Data!$K153-Call_Data!$L153/Call_Data!$K153</f>
        <v>19.2</v>
      </c>
      <c r="AC153" s="6" cm="1">
        <f t="array" ref="AC153">_xlfn.SWITCH(A153,201706,0.17,201707,0.162,201708,0.159)</f>
        <v>0.17</v>
      </c>
      <c r="AD153" s="6">
        <f>Call_Data!$I153/Call_Data!$G153</f>
        <v>0.24242424242424243</v>
      </c>
    </row>
    <row r="154" spans="1:30" x14ac:dyDescent="0.2">
      <c r="A154">
        <v>201706</v>
      </c>
      <c r="B154" s="1">
        <v>42896</v>
      </c>
      <c r="C154">
        <v>12475</v>
      </c>
      <c r="D154" t="str">
        <f>VLOOKUP(Call_Data!$C154,Hierarchy!$A$1:$H$27,5,TRUE)</f>
        <v>Kippers, Kat</v>
      </c>
      <c r="E154" t="str">
        <f>VLOOKUP(Call_Data!$C154,Hierarchy!$A$2:$H$27,7,TRUE)</f>
        <v>Jimson, Bill</v>
      </c>
      <c r="F154" t="str">
        <f>VLOOKUP(C154,Hierarchy!$A$2:$H$27,8,TRUE)</f>
        <v>Williamburg</v>
      </c>
      <c r="G154">
        <v>31</v>
      </c>
      <c r="H154">
        <v>24715</v>
      </c>
      <c r="I154">
        <v>6</v>
      </c>
      <c r="J154">
        <v>28</v>
      </c>
      <c r="K154">
        <v>22</v>
      </c>
      <c r="L154">
        <v>14</v>
      </c>
      <c r="M154">
        <v>3</v>
      </c>
      <c r="N154">
        <f>SUMIF(Call_Data!$D$2:$D$1526,Call_Data!$D154,Call_Data!$G$2:$G$1526)</f>
        <v>2135</v>
      </c>
      <c r="O154">
        <f>SUMIFS(Call_Data!$G$2:$G$1526,Call_Data!$D$2:$D$1526,Call_Data!$D154,Call_Data!$A$2:$A$1526,Call_Data!$A154)</f>
        <v>688</v>
      </c>
      <c r="P154" s="3">
        <f>Call_Data!$H154/Call_Data!$G154</f>
        <v>797.25806451612902</v>
      </c>
      <c r="Q154" cm="1">
        <f t="array" ref="Q154">_xlfn.SWITCH(A154,201706,780,201707,783,201708,775)</f>
        <v>780</v>
      </c>
      <c r="R154" s="5" cm="1">
        <f t="array" ref="R154">_xlfn.SWITCH(A154,201706,0.08,201707,0.081,201708,0.075)</f>
        <v>0.08</v>
      </c>
      <c r="S154" s="2">
        <f>Call_Data!$M154/Call_Data!$G154*100</f>
        <v>9.67741935483871</v>
      </c>
      <c r="T154" s="2">
        <f>Call_Data!$S154/Call_Data!$R154</f>
        <v>120.96774193548387</v>
      </c>
      <c r="U154" s="7">
        <f t="shared" si="4"/>
        <v>250</v>
      </c>
      <c r="V154" s="6">
        <f t="shared" si="5"/>
        <v>0.90322580645161288</v>
      </c>
      <c r="W154" s="6">
        <f>Call_Data!$K154/Call_Data!$J154</f>
        <v>0.7857142857142857</v>
      </c>
      <c r="X154" s="6">
        <f>Call_Data!$L154/Call_Data!$K154</f>
        <v>0.63636363636363635</v>
      </c>
      <c r="Y154" s="6" cm="1">
        <f t="array" ref="Y154">_xlfn.SWITCH(A154,201706,0.51,201707,0.509,201708,0.511)</f>
        <v>0.51</v>
      </c>
      <c r="Z154" s="6">
        <f>Call_Data!$L154/Call_Data!$G154</f>
        <v>0.45161290322580644</v>
      </c>
      <c r="AA154" s="6" cm="1">
        <f t="array" ref="AA154">_xlfn.SWITCH(A154,201706,0.2,201707,0.199,201708,0.198)</f>
        <v>0.2</v>
      </c>
      <c r="AB154" s="6">
        <f>Call_Data!$K154-Call_Data!$L154/Call_Data!$K154</f>
        <v>21.363636363636363</v>
      </c>
      <c r="AC154" s="6" cm="1">
        <f t="array" ref="AC154">_xlfn.SWITCH(A154,201706,0.17,201707,0.162,201708,0.159)</f>
        <v>0.17</v>
      </c>
      <c r="AD154" s="6">
        <f>Call_Data!$I154/Call_Data!$G154</f>
        <v>0.19354838709677419</v>
      </c>
    </row>
    <row r="155" spans="1:30" x14ac:dyDescent="0.2">
      <c r="A155">
        <v>201706</v>
      </c>
      <c r="B155" s="1">
        <v>42896</v>
      </c>
      <c r="C155">
        <v>12476</v>
      </c>
      <c r="D155" t="str">
        <f>VLOOKUP(Call_Data!$C155,Hierarchy!$A$1:$H$27,5,TRUE)</f>
        <v>Lipp, Larry</v>
      </c>
      <c r="E155" t="str">
        <f>VLOOKUP(Call_Data!$C155,Hierarchy!$A$2:$H$27,7,TRUE)</f>
        <v>Jimson, Bill</v>
      </c>
      <c r="F155" t="str">
        <f>VLOOKUP(C155,Hierarchy!$A$2:$H$27,8,TRUE)</f>
        <v>Williamburg</v>
      </c>
      <c r="G155">
        <v>35</v>
      </c>
      <c r="H155">
        <v>24305</v>
      </c>
      <c r="I155">
        <v>7</v>
      </c>
      <c r="J155">
        <v>34</v>
      </c>
      <c r="K155">
        <v>29</v>
      </c>
      <c r="L155">
        <v>22</v>
      </c>
      <c r="M155">
        <v>4</v>
      </c>
      <c r="N155">
        <f>SUMIF(Call_Data!$D$2:$D$1526,Call_Data!$D155,Call_Data!$G$2:$G$1526)</f>
        <v>2065</v>
      </c>
      <c r="O155">
        <f>SUMIFS(Call_Data!$G$2:$G$1526,Call_Data!$D$2:$D$1526,Call_Data!$D155,Call_Data!$A$2:$A$1526,Call_Data!$A155)</f>
        <v>697</v>
      </c>
      <c r="P155" s="3">
        <f>Call_Data!$H155/Call_Data!$G155</f>
        <v>694.42857142857144</v>
      </c>
      <c r="Q155" cm="1">
        <f t="array" ref="Q155">_xlfn.SWITCH(A155,201706,780,201707,783,201708,775)</f>
        <v>780</v>
      </c>
      <c r="R155" s="5" cm="1">
        <f t="array" ref="R155">_xlfn.SWITCH(A155,201706,0.08,201707,0.081,201708,0.075)</f>
        <v>0.08</v>
      </c>
      <c r="S155" s="2">
        <f>Call_Data!$M155/Call_Data!$G155*100</f>
        <v>11.428571428571429</v>
      </c>
      <c r="T155" s="2">
        <f>Call_Data!$S155/Call_Data!$R155</f>
        <v>142.85714285714286</v>
      </c>
      <c r="U155" s="7">
        <f t="shared" si="4"/>
        <v>250</v>
      </c>
      <c r="V155" s="6">
        <f t="shared" si="5"/>
        <v>0.97142857142857142</v>
      </c>
      <c r="W155" s="6">
        <f>Call_Data!$K155/Call_Data!$J155</f>
        <v>0.8529411764705882</v>
      </c>
      <c r="X155" s="6">
        <f>Call_Data!$L155/Call_Data!$K155</f>
        <v>0.75862068965517238</v>
      </c>
      <c r="Y155" s="6" cm="1">
        <f t="array" ref="Y155">_xlfn.SWITCH(A155,201706,0.51,201707,0.509,201708,0.511)</f>
        <v>0.51</v>
      </c>
      <c r="Z155" s="6">
        <f>Call_Data!$L155/Call_Data!$G155</f>
        <v>0.62857142857142856</v>
      </c>
      <c r="AA155" s="6" cm="1">
        <f t="array" ref="AA155">_xlfn.SWITCH(A155,201706,0.2,201707,0.199,201708,0.198)</f>
        <v>0.2</v>
      </c>
      <c r="AB155" s="6">
        <f>Call_Data!$K155-Call_Data!$L155/Call_Data!$K155</f>
        <v>28.241379310344829</v>
      </c>
      <c r="AC155" s="6" cm="1">
        <f t="array" ref="AC155">_xlfn.SWITCH(A155,201706,0.17,201707,0.162,201708,0.159)</f>
        <v>0.17</v>
      </c>
      <c r="AD155" s="6">
        <f>Call_Data!$I155/Call_Data!$G155</f>
        <v>0.2</v>
      </c>
    </row>
    <row r="156" spans="1:30" x14ac:dyDescent="0.2">
      <c r="A156">
        <v>201706</v>
      </c>
      <c r="B156" s="1">
        <v>42896</v>
      </c>
      <c r="C156">
        <v>12477</v>
      </c>
      <c r="D156" t="str">
        <f>VLOOKUP(Call_Data!$C156,Hierarchy!$A$1:$H$27,5,TRUE)</f>
        <v>Myers, Matt</v>
      </c>
      <c r="E156" t="str">
        <f>VLOOKUP(Call_Data!$C156,Hierarchy!$A$2:$H$27,7,TRUE)</f>
        <v>Jimson, Bill</v>
      </c>
      <c r="F156" t="str">
        <f>VLOOKUP(C156,Hierarchy!$A$2:$H$27,8,TRUE)</f>
        <v>Williamburg</v>
      </c>
      <c r="G156">
        <v>34</v>
      </c>
      <c r="H156">
        <v>24749</v>
      </c>
      <c r="I156">
        <v>5</v>
      </c>
      <c r="J156">
        <v>29</v>
      </c>
      <c r="K156">
        <v>23</v>
      </c>
      <c r="L156">
        <v>17</v>
      </c>
      <c r="M156">
        <v>2</v>
      </c>
      <c r="N156">
        <f>SUMIF(Call_Data!$D$2:$D$1526,Call_Data!$D156,Call_Data!$G$2:$G$1526)</f>
        <v>1978</v>
      </c>
      <c r="O156">
        <f>SUMIFS(Call_Data!$G$2:$G$1526,Call_Data!$D$2:$D$1526,Call_Data!$D156,Call_Data!$A$2:$A$1526,Call_Data!$A156)</f>
        <v>701</v>
      </c>
      <c r="P156" s="3">
        <f>Call_Data!$H156/Call_Data!$G156</f>
        <v>727.91176470588232</v>
      </c>
      <c r="Q156" cm="1">
        <f t="array" ref="Q156">_xlfn.SWITCH(A156,201706,780,201707,783,201708,775)</f>
        <v>780</v>
      </c>
      <c r="R156" s="5" cm="1">
        <f t="array" ref="R156">_xlfn.SWITCH(A156,201706,0.08,201707,0.081,201708,0.075)</f>
        <v>0.08</v>
      </c>
      <c r="S156" s="2">
        <f>Call_Data!$M156/Call_Data!$G156*100</f>
        <v>5.8823529411764701</v>
      </c>
      <c r="T156" s="2">
        <f>Call_Data!$S156/Call_Data!$R156</f>
        <v>73.52941176470587</v>
      </c>
      <c r="U156" s="7">
        <f t="shared" si="4"/>
        <v>0</v>
      </c>
      <c r="V156" s="6">
        <f t="shared" si="5"/>
        <v>0.8529411764705882</v>
      </c>
      <c r="W156" s="6">
        <f>Call_Data!$K156/Call_Data!$J156</f>
        <v>0.7931034482758621</v>
      </c>
      <c r="X156" s="6">
        <f>Call_Data!$L156/Call_Data!$K156</f>
        <v>0.73913043478260865</v>
      </c>
      <c r="Y156" s="6" cm="1">
        <f t="array" ref="Y156">_xlfn.SWITCH(A156,201706,0.51,201707,0.509,201708,0.511)</f>
        <v>0.51</v>
      </c>
      <c r="Z156" s="6">
        <f>Call_Data!$L156/Call_Data!$G156</f>
        <v>0.5</v>
      </c>
      <c r="AA156" s="6" cm="1">
        <f t="array" ref="AA156">_xlfn.SWITCH(A156,201706,0.2,201707,0.199,201708,0.198)</f>
        <v>0.2</v>
      </c>
      <c r="AB156" s="6">
        <f>Call_Data!$K156-Call_Data!$L156/Call_Data!$K156</f>
        <v>22.260869565217391</v>
      </c>
      <c r="AC156" s="6" cm="1">
        <f t="array" ref="AC156">_xlfn.SWITCH(A156,201706,0.17,201707,0.162,201708,0.159)</f>
        <v>0.17</v>
      </c>
      <c r="AD156" s="6">
        <f>Call_Data!$I156/Call_Data!$G156</f>
        <v>0.14705882352941177</v>
      </c>
    </row>
    <row r="157" spans="1:30" x14ac:dyDescent="0.2">
      <c r="A157">
        <v>201706</v>
      </c>
      <c r="B157" s="1">
        <v>42896</v>
      </c>
      <c r="C157">
        <v>12478</v>
      </c>
      <c r="D157" t="str">
        <f>VLOOKUP(Call_Data!$C157,Hierarchy!$A$1:$H$27,5,TRUE)</f>
        <v>Nichols, Nana</v>
      </c>
      <c r="E157" t="str">
        <f>VLOOKUP(Call_Data!$C157,Hierarchy!$A$2:$H$27,7,TRUE)</f>
        <v>Jimson, Bill</v>
      </c>
      <c r="F157" t="str">
        <f>VLOOKUP(C157,Hierarchy!$A$2:$H$27,8,TRUE)</f>
        <v>Williamburg</v>
      </c>
      <c r="G157">
        <v>33</v>
      </c>
      <c r="H157">
        <v>24722</v>
      </c>
      <c r="I157">
        <v>8</v>
      </c>
      <c r="J157">
        <v>28</v>
      </c>
      <c r="K157">
        <v>22</v>
      </c>
      <c r="L157">
        <v>16</v>
      </c>
      <c r="M157">
        <v>3</v>
      </c>
      <c r="N157">
        <f>SUMIF(Call_Data!$D$2:$D$1526,Call_Data!$D157,Call_Data!$G$2:$G$1526)</f>
        <v>1999</v>
      </c>
      <c r="O157">
        <f>SUMIFS(Call_Data!$G$2:$G$1526,Call_Data!$D$2:$D$1526,Call_Data!$D157,Call_Data!$A$2:$A$1526,Call_Data!$A157)</f>
        <v>699</v>
      </c>
      <c r="P157" s="3">
        <f>Call_Data!$H157/Call_Data!$G157</f>
        <v>749.15151515151513</v>
      </c>
      <c r="Q157" cm="1">
        <f t="array" ref="Q157">_xlfn.SWITCH(A157,201706,780,201707,783,201708,775)</f>
        <v>780</v>
      </c>
      <c r="R157" s="5" cm="1">
        <f t="array" ref="R157">_xlfn.SWITCH(A157,201706,0.08,201707,0.081,201708,0.075)</f>
        <v>0.08</v>
      </c>
      <c r="S157" s="2">
        <f>Call_Data!$M157/Call_Data!$G157*100</f>
        <v>9.0909090909090917</v>
      </c>
      <c r="T157" s="2">
        <f>Call_Data!$S157/Call_Data!$R157</f>
        <v>113.63636363636364</v>
      </c>
      <c r="U157" s="7">
        <f t="shared" si="4"/>
        <v>150</v>
      </c>
      <c r="V157" s="6">
        <f t="shared" si="5"/>
        <v>0.84848484848484851</v>
      </c>
      <c r="W157" s="6">
        <f>Call_Data!$K157/Call_Data!$J157</f>
        <v>0.7857142857142857</v>
      </c>
      <c r="X157" s="6">
        <f>Call_Data!$L157/Call_Data!$K157</f>
        <v>0.72727272727272729</v>
      </c>
      <c r="Y157" s="6" cm="1">
        <f t="array" ref="Y157">_xlfn.SWITCH(A157,201706,0.51,201707,0.509,201708,0.511)</f>
        <v>0.51</v>
      </c>
      <c r="Z157" s="6">
        <f>Call_Data!$L157/Call_Data!$G157</f>
        <v>0.48484848484848486</v>
      </c>
      <c r="AA157" s="6" cm="1">
        <f t="array" ref="AA157">_xlfn.SWITCH(A157,201706,0.2,201707,0.199,201708,0.198)</f>
        <v>0.2</v>
      </c>
      <c r="AB157" s="6">
        <f>Call_Data!$K157-Call_Data!$L157/Call_Data!$K157</f>
        <v>21.272727272727273</v>
      </c>
      <c r="AC157" s="6" cm="1">
        <f t="array" ref="AC157">_xlfn.SWITCH(A157,201706,0.17,201707,0.162,201708,0.159)</f>
        <v>0.17</v>
      </c>
      <c r="AD157" s="6">
        <f>Call_Data!$I157/Call_Data!$G157</f>
        <v>0.24242424242424243</v>
      </c>
    </row>
    <row r="158" spans="1:30" x14ac:dyDescent="0.2">
      <c r="A158">
        <v>201706</v>
      </c>
      <c r="B158" s="1">
        <v>42896</v>
      </c>
      <c r="C158">
        <v>12479</v>
      </c>
      <c r="D158" t="str">
        <f>VLOOKUP(Call_Data!$C158,Hierarchy!$A$1:$H$27,5,TRUE)</f>
        <v>Ohlson, Octavius</v>
      </c>
      <c r="E158" t="str">
        <f>VLOOKUP(Call_Data!$C158,Hierarchy!$A$2:$H$27,7,TRUE)</f>
        <v>Jimson, Bill</v>
      </c>
      <c r="F158" t="str">
        <f>VLOOKUP(C158,Hierarchy!$A$2:$H$27,8,TRUE)</f>
        <v>Williamburg</v>
      </c>
      <c r="G158">
        <v>33</v>
      </c>
      <c r="H158">
        <v>25032</v>
      </c>
      <c r="I158">
        <v>8</v>
      </c>
      <c r="J158">
        <v>33</v>
      </c>
      <c r="K158">
        <v>26</v>
      </c>
      <c r="L158">
        <v>16</v>
      </c>
      <c r="M158">
        <v>3</v>
      </c>
      <c r="N158">
        <f>SUMIF(Call_Data!$D$2:$D$1526,Call_Data!$D158,Call_Data!$G$2:$G$1526)</f>
        <v>1969</v>
      </c>
      <c r="O158">
        <f>SUMIFS(Call_Data!$G$2:$G$1526,Call_Data!$D$2:$D$1526,Call_Data!$D158,Call_Data!$A$2:$A$1526,Call_Data!$A158)</f>
        <v>680</v>
      </c>
      <c r="P158" s="3">
        <f>Call_Data!$H158/Call_Data!$G158</f>
        <v>758.5454545454545</v>
      </c>
      <c r="Q158" cm="1">
        <f t="array" ref="Q158">_xlfn.SWITCH(A158,201706,780,201707,783,201708,775)</f>
        <v>780</v>
      </c>
      <c r="R158" s="5" cm="1">
        <f t="array" ref="R158">_xlfn.SWITCH(A158,201706,0.08,201707,0.081,201708,0.075)</f>
        <v>0.08</v>
      </c>
      <c r="S158" s="2">
        <f>Call_Data!$M158/Call_Data!$G158*100</f>
        <v>9.0909090909090917</v>
      </c>
      <c r="T158" s="2">
        <f>Call_Data!$S158/Call_Data!$R158</f>
        <v>113.63636363636364</v>
      </c>
      <c r="U158" s="7">
        <f t="shared" si="4"/>
        <v>150</v>
      </c>
      <c r="V158" s="6">
        <f t="shared" si="5"/>
        <v>1</v>
      </c>
      <c r="W158" s="6">
        <f>Call_Data!$K158/Call_Data!$J158</f>
        <v>0.78787878787878785</v>
      </c>
      <c r="X158" s="6">
        <f>Call_Data!$L158/Call_Data!$K158</f>
        <v>0.61538461538461542</v>
      </c>
      <c r="Y158" s="6" cm="1">
        <f t="array" ref="Y158">_xlfn.SWITCH(A158,201706,0.51,201707,0.509,201708,0.511)</f>
        <v>0.51</v>
      </c>
      <c r="Z158" s="6">
        <f>Call_Data!$L158/Call_Data!$G158</f>
        <v>0.48484848484848486</v>
      </c>
      <c r="AA158" s="6" cm="1">
        <f t="array" ref="AA158">_xlfn.SWITCH(A158,201706,0.2,201707,0.199,201708,0.198)</f>
        <v>0.2</v>
      </c>
      <c r="AB158" s="6">
        <f>Call_Data!$K158-Call_Data!$L158/Call_Data!$K158</f>
        <v>25.384615384615383</v>
      </c>
      <c r="AC158" s="6" cm="1">
        <f t="array" ref="AC158">_xlfn.SWITCH(A158,201706,0.17,201707,0.162,201708,0.159)</f>
        <v>0.17</v>
      </c>
      <c r="AD158" s="6">
        <f>Call_Data!$I158/Call_Data!$G158</f>
        <v>0.24242424242424243</v>
      </c>
    </row>
    <row r="159" spans="1:30" x14ac:dyDescent="0.2">
      <c r="A159">
        <v>201706</v>
      </c>
      <c r="B159" s="1">
        <v>42896</v>
      </c>
      <c r="C159">
        <v>12480</v>
      </c>
      <c r="D159" t="str">
        <f>VLOOKUP(Call_Data!$C159,Hierarchy!$A$1:$H$27,5,TRUE)</f>
        <v>Pulaski, Peter</v>
      </c>
      <c r="E159" t="str">
        <f>VLOOKUP(Call_Data!$C159,Hierarchy!$A$2:$H$27,7,TRUE)</f>
        <v>Jimson, Bill</v>
      </c>
      <c r="F159" t="str">
        <f>VLOOKUP(C159,Hierarchy!$A$2:$H$27,8,TRUE)</f>
        <v>Williamburg</v>
      </c>
      <c r="G159">
        <v>30</v>
      </c>
      <c r="H159">
        <v>24653</v>
      </c>
      <c r="I159">
        <v>7</v>
      </c>
      <c r="J159">
        <v>26</v>
      </c>
      <c r="K159">
        <v>20</v>
      </c>
      <c r="L159">
        <v>16</v>
      </c>
      <c r="M159">
        <v>3</v>
      </c>
      <c r="N159">
        <f>SUMIF(Call_Data!$D$2:$D$1526,Call_Data!$D159,Call_Data!$G$2:$G$1526)</f>
        <v>1507</v>
      </c>
      <c r="O159">
        <f>SUMIFS(Call_Data!$G$2:$G$1526,Call_Data!$D$2:$D$1526,Call_Data!$D159,Call_Data!$A$2:$A$1526,Call_Data!$A159)</f>
        <v>615</v>
      </c>
      <c r="P159" s="3">
        <f>Call_Data!$H159/Call_Data!$G159</f>
        <v>821.76666666666665</v>
      </c>
      <c r="Q159" cm="1">
        <f t="array" ref="Q159">_xlfn.SWITCH(A159,201706,780,201707,783,201708,775)</f>
        <v>780</v>
      </c>
      <c r="R159" s="5" cm="1">
        <f t="array" ref="R159">_xlfn.SWITCH(A159,201706,0.08,201707,0.081,201708,0.075)</f>
        <v>0.08</v>
      </c>
      <c r="S159" s="2">
        <f>Call_Data!$M159/Call_Data!$G159*100</f>
        <v>10</v>
      </c>
      <c r="T159" s="2">
        <f>Call_Data!$S159/Call_Data!$R159</f>
        <v>125</v>
      </c>
      <c r="U159" s="7">
        <f t="shared" si="4"/>
        <v>250</v>
      </c>
      <c r="V159" s="6">
        <f t="shared" si="5"/>
        <v>0.8666666666666667</v>
      </c>
      <c r="W159" s="6">
        <f>Call_Data!$K159/Call_Data!$J159</f>
        <v>0.76923076923076927</v>
      </c>
      <c r="X159" s="6">
        <f>Call_Data!$L159/Call_Data!$K159</f>
        <v>0.8</v>
      </c>
      <c r="Y159" s="6" cm="1">
        <f t="array" ref="Y159">_xlfn.SWITCH(A159,201706,0.51,201707,0.509,201708,0.511)</f>
        <v>0.51</v>
      </c>
      <c r="Z159" s="6">
        <f>Call_Data!$L159/Call_Data!$G159</f>
        <v>0.53333333333333333</v>
      </c>
      <c r="AA159" s="6" cm="1">
        <f t="array" ref="AA159">_xlfn.SWITCH(A159,201706,0.2,201707,0.199,201708,0.198)</f>
        <v>0.2</v>
      </c>
      <c r="AB159" s="6">
        <f>Call_Data!$K159-Call_Data!$L159/Call_Data!$K159</f>
        <v>19.2</v>
      </c>
      <c r="AC159" s="6" cm="1">
        <f t="array" ref="AC159">_xlfn.SWITCH(A159,201706,0.17,201707,0.162,201708,0.159)</f>
        <v>0.17</v>
      </c>
      <c r="AD159" s="6">
        <f>Call_Data!$I159/Call_Data!$G159</f>
        <v>0.23333333333333334</v>
      </c>
    </row>
    <row r="160" spans="1:30" x14ac:dyDescent="0.2">
      <c r="A160">
        <v>201706</v>
      </c>
      <c r="B160" s="1">
        <v>42896</v>
      </c>
      <c r="C160">
        <v>12482</v>
      </c>
      <c r="D160" t="str">
        <f>VLOOKUP(Call_Data!$C160,Hierarchy!$A$1:$H$27,5,TRUE)</f>
        <v>Sanders, Sammi</v>
      </c>
      <c r="E160" t="str">
        <f>VLOOKUP(Call_Data!$C160,Hierarchy!$A$2:$H$27,7,TRUE)</f>
        <v>Oferten, Quinton</v>
      </c>
      <c r="F160" t="str">
        <f>VLOOKUP(C160,Hierarchy!$A$2:$H$27,8,TRUE)</f>
        <v>Williamburg</v>
      </c>
      <c r="G160">
        <v>29</v>
      </c>
      <c r="H160">
        <v>24115</v>
      </c>
      <c r="I160">
        <v>6</v>
      </c>
      <c r="J160">
        <v>26</v>
      </c>
      <c r="K160">
        <v>21</v>
      </c>
      <c r="L160">
        <v>12</v>
      </c>
      <c r="M160">
        <v>3</v>
      </c>
      <c r="N160">
        <f>SUMIF(Call_Data!$D$2:$D$1526,Call_Data!$D160,Call_Data!$G$2:$G$1526)</f>
        <v>1764</v>
      </c>
      <c r="O160">
        <f>SUMIFS(Call_Data!$G$2:$G$1526,Call_Data!$D$2:$D$1526,Call_Data!$D160,Call_Data!$A$2:$A$1526,Call_Data!$A160)</f>
        <v>577</v>
      </c>
      <c r="P160" s="3">
        <f>Call_Data!$H160/Call_Data!$G160</f>
        <v>831.55172413793105</v>
      </c>
      <c r="Q160" cm="1">
        <f t="array" ref="Q160">_xlfn.SWITCH(A160,201706,780,201707,783,201708,775)</f>
        <v>780</v>
      </c>
      <c r="R160" s="5" cm="1">
        <f t="array" ref="R160">_xlfn.SWITCH(A160,201706,0.08,201707,0.081,201708,0.075)</f>
        <v>0.08</v>
      </c>
      <c r="S160" s="2">
        <f>Call_Data!$M160/Call_Data!$G160*100</f>
        <v>10.344827586206897</v>
      </c>
      <c r="T160" s="2">
        <f>Call_Data!$S160/Call_Data!$R160</f>
        <v>129.31034482758622</v>
      </c>
      <c r="U160" s="7">
        <f t="shared" si="4"/>
        <v>250</v>
      </c>
      <c r="V160" s="6">
        <f t="shared" si="5"/>
        <v>0.89655172413793105</v>
      </c>
      <c r="W160" s="6">
        <f>Call_Data!$K160/Call_Data!$J160</f>
        <v>0.80769230769230771</v>
      </c>
      <c r="X160" s="6">
        <f>Call_Data!$L160/Call_Data!$K160</f>
        <v>0.5714285714285714</v>
      </c>
      <c r="Y160" s="6" cm="1">
        <f t="array" ref="Y160">_xlfn.SWITCH(A160,201706,0.51,201707,0.509,201708,0.511)</f>
        <v>0.51</v>
      </c>
      <c r="Z160" s="6">
        <f>Call_Data!$L160/Call_Data!$G160</f>
        <v>0.41379310344827586</v>
      </c>
      <c r="AA160" s="6" cm="1">
        <f t="array" ref="AA160">_xlfn.SWITCH(A160,201706,0.2,201707,0.199,201708,0.198)</f>
        <v>0.2</v>
      </c>
      <c r="AB160" s="6">
        <f>Call_Data!$K160-Call_Data!$L160/Call_Data!$K160</f>
        <v>20.428571428571427</v>
      </c>
      <c r="AC160" s="6" cm="1">
        <f t="array" ref="AC160">_xlfn.SWITCH(A160,201706,0.17,201707,0.162,201708,0.159)</f>
        <v>0.17</v>
      </c>
      <c r="AD160" s="6">
        <f>Call_Data!$I160/Call_Data!$G160</f>
        <v>0.20689655172413793</v>
      </c>
    </row>
    <row r="161" spans="1:30" x14ac:dyDescent="0.2">
      <c r="A161">
        <v>201706</v>
      </c>
      <c r="B161" s="1">
        <v>42896</v>
      </c>
      <c r="C161">
        <v>12483</v>
      </c>
      <c r="D161" t="str">
        <f>VLOOKUP(Call_Data!$C161,Hierarchy!$A$1:$H$27,5,TRUE)</f>
        <v>Thomas, Ted</v>
      </c>
      <c r="E161" t="str">
        <f>VLOOKUP(Call_Data!$C161,Hierarchy!$A$2:$H$27,7,TRUE)</f>
        <v>Oferten, Quinton</v>
      </c>
      <c r="F161" t="str">
        <f>VLOOKUP(C161,Hierarchy!$A$2:$H$27,8,TRUE)</f>
        <v>Williamburg</v>
      </c>
      <c r="G161">
        <v>32</v>
      </c>
      <c r="H161">
        <v>25632</v>
      </c>
      <c r="I161">
        <v>8</v>
      </c>
      <c r="J161">
        <v>30</v>
      </c>
      <c r="K161">
        <v>22</v>
      </c>
      <c r="L161">
        <v>12</v>
      </c>
      <c r="M161">
        <v>3</v>
      </c>
      <c r="N161">
        <f>SUMIF(Call_Data!$D$2:$D$1526,Call_Data!$D161,Call_Data!$G$2:$G$1526)</f>
        <v>1918</v>
      </c>
      <c r="O161">
        <f>SUMIFS(Call_Data!$G$2:$G$1526,Call_Data!$D$2:$D$1526,Call_Data!$D161,Call_Data!$A$2:$A$1526,Call_Data!$A161)</f>
        <v>652</v>
      </c>
      <c r="P161" s="3">
        <f>Call_Data!$H161/Call_Data!$G161</f>
        <v>801</v>
      </c>
      <c r="Q161" cm="1">
        <f t="array" ref="Q161">_xlfn.SWITCH(A161,201706,780,201707,783,201708,775)</f>
        <v>780</v>
      </c>
      <c r="R161" s="5" cm="1">
        <f t="array" ref="R161">_xlfn.SWITCH(A161,201706,0.08,201707,0.081,201708,0.075)</f>
        <v>0.08</v>
      </c>
      <c r="S161" s="2">
        <f>Call_Data!$M161/Call_Data!$G161*100</f>
        <v>9.375</v>
      </c>
      <c r="T161" s="2">
        <f>Call_Data!$S161/Call_Data!$R161</f>
        <v>117.1875</v>
      </c>
      <c r="U161" s="7">
        <f t="shared" si="4"/>
        <v>150</v>
      </c>
      <c r="V161" s="6">
        <f t="shared" si="5"/>
        <v>0.9375</v>
      </c>
      <c r="W161" s="6">
        <f>Call_Data!$K161/Call_Data!$J161</f>
        <v>0.73333333333333328</v>
      </c>
      <c r="X161" s="6">
        <f>Call_Data!$L161/Call_Data!$K161</f>
        <v>0.54545454545454541</v>
      </c>
      <c r="Y161" s="6" cm="1">
        <f t="array" ref="Y161">_xlfn.SWITCH(A161,201706,0.51,201707,0.509,201708,0.511)</f>
        <v>0.51</v>
      </c>
      <c r="Z161" s="6">
        <f>Call_Data!$L161/Call_Data!$G161</f>
        <v>0.375</v>
      </c>
      <c r="AA161" s="6" cm="1">
        <f t="array" ref="AA161">_xlfn.SWITCH(A161,201706,0.2,201707,0.199,201708,0.198)</f>
        <v>0.2</v>
      </c>
      <c r="AB161" s="6">
        <f>Call_Data!$K161-Call_Data!$L161/Call_Data!$K161</f>
        <v>21.454545454545453</v>
      </c>
      <c r="AC161" s="6" cm="1">
        <f t="array" ref="AC161">_xlfn.SWITCH(A161,201706,0.17,201707,0.162,201708,0.159)</f>
        <v>0.17</v>
      </c>
      <c r="AD161" s="6">
        <f>Call_Data!$I161/Call_Data!$G161</f>
        <v>0.25</v>
      </c>
    </row>
    <row r="162" spans="1:30" x14ac:dyDescent="0.2">
      <c r="A162">
        <v>201706</v>
      </c>
      <c r="B162" s="1">
        <v>42896</v>
      </c>
      <c r="C162">
        <v>12484</v>
      </c>
      <c r="D162" t="str">
        <f>VLOOKUP(Call_Data!$C162,Hierarchy!$A$1:$H$27,5,TRUE)</f>
        <v>Uvaldon, Ursala</v>
      </c>
      <c r="E162" t="str">
        <f>VLOOKUP(Call_Data!$C162,Hierarchy!$A$2:$H$27,7,TRUE)</f>
        <v>Oferten, Quinton</v>
      </c>
      <c r="F162" t="str">
        <f>VLOOKUP(C162,Hierarchy!$A$2:$H$27,8,TRUE)</f>
        <v>Williamburg</v>
      </c>
      <c r="G162">
        <v>32</v>
      </c>
      <c r="H162">
        <v>25800</v>
      </c>
      <c r="I162">
        <v>10</v>
      </c>
      <c r="J162">
        <v>28</v>
      </c>
      <c r="K162">
        <v>21</v>
      </c>
      <c r="L162">
        <v>10</v>
      </c>
      <c r="M162">
        <v>4</v>
      </c>
      <c r="N162">
        <f>SUMIF(Call_Data!$D$2:$D$1526,Call_Data!$D162,Call_Data!$G$2:$G$1526)</f>
        <v>1913</v>
      </c>
      <c r="O162">
        <f>SUMIFS(Call_Data!$G$2:$G$1526,Call_Data!$D$2:$D$1526,Call_Data!$D162,Call_Data!$A$2:$A$1526,Call_Data!$A162)</f>
        <v>629</v>
      </c>
      <c r="P162" s="3">
        <f>Call_Data!$H162/Call_Data!$G162</f>
        <v>806.25</v>
      </c>
      <c r="Q162" cm="1">
        <f t="array" ref="Q162">_xlfn.SWITCH(A162,201706,780,201707,783,201708,775)</f>
        <v>780</v>
      </c>
      <c r="R162" s="5" cm="1">
        <f t="array" ref="R162">_xlfn.SWITCH(A162,201706,0.08,201707,0.081,201708,0.075)</f>
        <v>0.08</v>
      </c>
      <c r="S162" s="2">
        <f>Call_Data!$M162/Call_Data!$G162*100</f>
        <v>12.5</v>
      </c>
      <c r="T162" s="2">
        <f>Call_Data!$S162/Call_Data!$R162</f>
        <v>156.25</v>
      </c>
      <c r="U162" s="7">
        <f t="shared" si="4"/>
        <v>250</v>
      </c>
      <c r="V162" s="6">
        <f t="shared" si="5"/>
        <v>0.875</v>
      </c>
      <c r="W162" s="6">
        <f>Call_Data!$K162/Call_Data!$J162</f>
        <v>0.75</v>
      </c>
      <c r="X162" s="6">
        <f>Call_Data!$L162/Call_Data!$K162</f>
        <v>0.47619047619047616</v>
      </c>
      <c r="Y162" s="6" cm="1">
        <f t="array" ref="Y162">_xlfn.SWITCH(A162,201706,0.51,201707,0.509,201708,0.511)</f>
        <v>0.51</v>
      </c>
      <c r="Z162" s="6">
        <f>Call_Data!$L162/Call_Data!$G162</f>
        <v>0.3125</v>
      </c>
      <c r="AA162" s="6" cm="1">
        <f t="array" ref="AA162">_xlfn.SWITCH(A162,201706,0.2,201707,0.199,201708,0.198)</f>
        <v>0.2</v>
      </c>
      <c r="AB162" s="6">
        <f>Call_Data!$K162-Call_Data!$L162/Call_Data!$K162</f>
        <v>20.523809523809526</v>
      </c>
      <c r="AC162" s="6" cm="1">
        <f t="array" ref="AC162">_xlfn.SWITCH(A162,201706,0.17,201707,0.162,201708,0.159)</f>
        <v>0.17</v>
      </c>
      <c r="AD162" s="6">
        <f>Call_Data!$I162/Call_Data!$G162</f>
        <v>0.3125</v>
      </c>
    </row>
    <row r="163" spans="1:30" x14ac:dyDescent="0.2">
      <c r="A163">
        <v>201706</v>
      </c>
      <c r="B163" s="1">
        <v>42896</v>
      </c>
      <c r="C163">
        <v>12485</v>
      </c>
      <c r="D163" t="str">
        <f>VLOOKUP(Call_Data!$C163,Hierarchy!$A$1:$H$27,5,TRUE)</f>
        <v>Vindictive, Vinny</v>
      </c>
      <c r="E163" t="str">
        <f>VLOOKUP(Call_Data!$C163,Hierarchy!$A$2:$H$27,7,TRUE)</f>
        <v>Oferten, Quinton</v>
      </c>
      <c r="F163" t="str">
        <f>VLOOKUP(C163,Hierarchy!$A$2:$H$27,8,TRUE)</f>
        <v>Williamburg</v>
      </c>
      <c r="G163">
        <v>30</v>
      </c>
      <c r="H163">
        <v>25484</v>
      </c>
      <c r="I163">
        <v>6</v>
      </c>
      <c r="J163">
        <v>28</v>
      </c>
      <c r="K163">
        <v>18</v>
      </c>
      <c r="L163">
        <v>8</v>
      </c>
      <c r="M163">
        <v>3</v>
      </c>
      <c r="N163">
        <f>SUMIF(Call_Data!$D$2:$D$1526,Call_Data!$D163,Call_Data!$G$2:$G$1526)</f>
        <v>1894</v>
      </c>
      <c r="O163">
        <f>SUMIFS(Call_Data!$G$2:$G$1526,Call_Data!$D$2:$D$1526,Call_Data!$D163,Call_Data!$A$2:$A$1526,Call_Data!$A163)</f>
        <v>644</v>
      </c>
      <c r="P163" s="3">
        <f>Call_Data!$H163/Call_Data!$G163</f>
        <v>849.4666666666667</v>
      </c>
      <c r="Q163" cm="1">
        <f t="array" ref="Q163">_xlfn.SWITCH(A163,201706,780,201707,783,201708,775)</f>
        <v>780</v>
      </c>
      <c r="R163" s="5" cm="1">
        <f t="array" ref="R163">_xlfn.SWITCH(A163,201706,0.08,201707,0.081,201708,0.075)</f>
        <v>0.08</v>
      </c>
      <c r="S163" s="2">
        <f>Call_Data!$M163/Call_Data!$G163*100</f>
        <v>10</v>
      </c>
      <c r="T163" s="2">
        <f>Call_Data!$S163/Call_Data!$R163</f>
        <v>125</v>
      </c>
      <c r="U163" s="7">
        <f t="shared" si="4"/>
        <v>250</v>
      </c>
      <c r="V163" s="6">
        <f t="shared" si="5"/>
        <v>0.93333333333333335</v>
      </c>
      <c r="W163" s="6">
        <f>Call_Data!$K163/Call_Data!$J163</f>
        <v>0.6428571428571429</v>
      </c>
      <c r="X163" s="6">
        <f>Call_Data!$L163/Call_Data!$K163</f>
        <v>0.44444444444444442</v>
      </c>
      <c r="Y163" s="6" cm="1">
        <f t="array" ref="Y163">_xlfn.SWITCH(A163,201706,0.51,201707,0.509,201708,0.511)</f>
        <v>0.51</v>
      </c>
      <c r="Z163" s="6">
        <f>Call_Data!$L163/Call_Data!$G163</f>
        <v>0.26666666666666666</v>
      </c>
      <c r="AA163" s="6" cm="1">
        <f t="array" ref="AA163">_xlfn.SWITCH(A163,201706,0.2,201707,0.199,201708,0.198)</f>
        <v>0.2</v>
      </c>
      <c r="AB163" s="6">
        <f>Call_Data!$K163-Call_Data!$L163/Call_Data!$K163</f>
        <v>17.555555555555557</v>
      </c>
      <c r="AC163" s="6" cm="1">
        <f t="array" ref="AC163">_xlfn.SWITCH(A163,201706,0.17,201707,0.162,201708,0.159)</f>
        <v>0.17</v>
      </c>
      <c r="AD163" s="6">
        <f>Call_Data!$I163/Call_Data!$G163</f>
        <v>0.2</v>
      </c>
    </row>
    <row r="164" spans="1:30" x14ac:dyDescent="0.2">
      <c r="A164">
        <v>201706</v>
      </c>
      <c r="B164" s="1">
        <v>42896</v>
      </c>
      <c r="C164">
        <v>12486</v>
      </c>
      <c r="D164" t="str">
        <f>VLOOKUP(Call_Data!$C164,Hierarchy!$A$1:$H$27,5,TRUE)</f>
        <v>Williamson, Wilma</v>
      </c>
      <c r="E164" t="str">
        <f>VLOOKUP(Call_Data!$C164,Hierarchy!$A$2:$H$27,7,TRUE)</f>
        <v>Oferten, Quinton</v>
      </c>
      <c r="F164" t="str">
        <f>VLOOKUP(C164,Hierarchy!$A$2:$H$27,8,TRUE)</f>
        <v>Williamburg</v>
      </c>
      <c r="G164">
        <v>33</v>
      </c>
      <c r="H164">
        <v>24368</v>
      </c>
      <c r="I164">
        <v>7</v>
      </c>
      <c r="J164">
        <v>30</v>
      </c>
      <c r="K164">
        <v>18</v>
      </c>
      <c r="L164">
        <v>9</v>
      </c>
      <c r="M164">
        <v>3</v>
      </c>
      <c r="N164">
        <f>SUMIF(Call_Data!$D$2:$D$1526,Call_Data!$D164,Call_Data!$G$2:$G$1526)</f>
        <v>1992</v>
      </c>
      <c r="O164">
        <f>SUMIFS(Call_Data!$G$2:$G$1526,Call_Data!$D$2:$D$1526,Call_Data!$D164,Call_Data!$A$2:$A$1526,Call_Data!$A164)</f>
        <v>649</v>
      </c>
      <c r="P164" s="3">
        <f>Call_Data!$H164/Call_Data!$G164</f>
        <v>738.42424242424238</v>
      </c>
      <c r="Q164" cm="1">
        <f t="array" ref="Q164">_xlfn.SWITCH(A164,201706,780,201707,783,201708,775)</f>
        <v>780</v>
      </c>
      <c r="R164" s="5" cm="1">
        <f t="array" ref="R164">_xlfn.SWITCH(A164,201706,0.08,201707,0.081,201708,0.075)</f>
        <v>0.08</v>
      </c>
      <c r="S164" s="2">
        <f>Call_Data!$M164/Call_Data!$G164*100</f>
        <v>9.0909090909090917</v>
      </c>
      <c r="T164" s="2">
        <f>Call_Data!$S164/Call_Data!$R164</f>
        <v>113.63636363636364</v>
      </c>
      <c r="U164" s="7">
        <f t="shared" si="4"/>
        <v>150</v>
      </c>
      <c r="V164" s="6">
        <f t="shared" si="5"/>
        <v>0.90909090909090906</v>
      </c>
      <c r="W164" s="6">
        <f>Call_Data!$K164/Call_Data!$J164</f>
        <v>0.6</v>
      </c>
      <c r="X164" s="6">
        <f>Call_Data!$L164/Call_Data!$K164</f>
        <v>0.5</v>
      </c>
      <c r="Y164" s="6" cm="1">
        <f t="array" ref="Y164">_xlfn.SWITCH(A164,201706,0.51,201707,0.509,201708,0.511)</f>
        <v>0.51</v>
      </c>
      <c r="Z164" s="6">
        <f>Call_Data!$L164/Call_Data!$G164</f>
        <v>0.27272727272727271</v>
      </c>
      <c r="AA164" s="6" cm="1">
        <f t="array" ref="AA164">_xlfn.SWITCH(A164,201706,0.2,201707,0.199,201708,0.198)</f>
        <v>0.2</v>
      </c>
      <c r="AB164" s="6">
        <f>Call_Data!$K164-Call_Data!$L164/Call_Data!$K164</f>
        <v>17.5</v>
      </c>
      <c r="AC164" s="6" cm="1">
        <f t="array" ref="AC164">_xlfn.SWITCH(A164,201706,0.17,201707,0.162,201708,0.159)</f>
        <v>0.17</v>
      </c>
      <c r="AD164" s="6">
        <f>Call_Data!$I164/Call_Data!$G164</f>
        <v>0.21212121212121213</v>
      </c>
    </row>
    <row r="165" spans="1:30" x14ac:dyDescent="0.2">
      <c r="A165">
        <v>201706</v>
      </c>
      <c r="B165" s="1">
        <v>42896</v>
      </c>
      <c r="C165">
        <v>12488</v>
      </c>
      <c r="D165" t="str">
        <f>VLOOKUP(Call_Data!$C165,Hierarchy!$A$1:$H$27,5,TRUE)</f>
        <v>Zwilowski, Zane</v>
      </c>
      <c r="E165" t="str">
        <f>VLOOKUP(Call_Data!$C165,Hierarchy!$A$2:$H$27,7,TRUE)</f>
        <v>Oferten, Quinton</v>
      </c>
      <c r="F165" t="str">
        <f>VLOOKUP(C165,Hierarchy!$A$2:$H$27,8,TRUE)</f>
        <v>Williamburg</v>
      </c>
      <c r="G165">
        <v>32</v>
      </c>
      <c r="H165">
        <v>25754</v>
      </c>
      <c r="I165">
        <v>7</v>
      </c>
      <c r="J165">
        <v>28</v>
      </c>
      <c r="K165">
        <v>22</v>
      </c>
      <c r="L165">
        <v>9</v>
      </c>
      <c r="M165">
        <v>4</v>
      </c>
      <c r="N165">
        <f>SUMIF(Call_Data!$D$2:$D$1526,Call_Data!$D165,Call_Data!$G$2:$G$1526)</f>
        <v>2000</v>
      </c>
      <c r="O165">
        <f>SUMIFS(Call_Data!$G$2:$G$1526,Call_Data!$D$2:$D$1526,Call_Data!$D165,Call_Data!$A$2:$A$1526,Call_Data!$A165)</f>
        <v>653</v>
      </c>
      <c r="P165" s="3">
        <f>Call_Data!$H165/Call_Data!$G165</f>
        <v>804.8125</v>
      </c>
      <c r="Q165" cm="1">
        <f t="array" ref="Q165">_xlfn.SWITCH(A165,201706,780,201707,783,201708,775)</f>
        <v>780</v>
      </c>
      <c r="R165" s="5" cm="1">
        <f t="array" ref="R165">_xlfn.SWITCH(A165,201706,0.08,201707,0.081,201708,0.075)</f>
        <v>0.08</v>
      </c>
      <c r="S165" s="2">
        <f>Call_Data!$M165/Call_Data!$G165*100</f>
        <v>12.5</v>
      </c>
      <c r="T165" s="2">
        <f>Call_Data!$S165/Call_Data!$R165</f>
        <v>156.25</v>
      </c>
      <c r="U165" s="7">
        <f t="shared" si="4"/>
        <v>250</v>
      </c>
      <c r="V165" s="6">
        <f t="shared" si="5"/>
        <v>0.875</v>
      </c>
      <c r="W165" s="6">
        <f>Call_Data!$K165/Call_Data!$J165</f>
        <v>0.7857142857142857</v>
      </c>
      <c r="X165" s="6">
        <f>Call_Data!$L165/Call_Data!$K165</f>
        <v>0.40909090909090912</v>
      </c>
      <c r="Y165" s="6" cm="1">
        <f t="array" ref="Y165">_xlfn.SWITCH(A165,201706,0.51,201707,0.509,201708,0.511)</f>
        <v>0.51</v>
      </c>
      <c r="Z165" s="6">
        <f>Call_Data!$L165/Call_Data!$G165</f>
        <v>0.28125</v>
      </c>
      <c r="AA165" s="6" cm="1">
        <f t="array" ref="AA165">_xlfn.SWITCH(A165,201706,0.2,201707,0.199,201708,0.198)</f>
        <v>0.2</v>
      </c>
      <c r="AB165" s="6">
        <f>Call_Data!$K165-Call_Data!$L165/Call_Data!$K165</f>
        <v>21.59090909090909</v>
      </c>
      <c r="AC165" s="6" cm="1">
        <f t="array" ref="AC165">_xlfn.SWITCH(A165,201706,0.17,201707,0.162,201708,0.159)</f>
        <v>0.17</v>
      </c>
      <c r="AD165" s="6">
        <f>Call_Data!$I165/Call_Data!$G165</f>
        <v>0.21875</v>
      </c>
    </row>
    <row r="166" spans="1:30" x14ac:dyDescent="0.2">
      <c r="A166">
        <v>201706</v>
      </c>
      <c r="B166" s="1">
        <v>42896</v>
      </c>
      <c r="C166">
        <v>12489</v>
      </c>
      <c r="D166" t="str">
        <f>VLOOKUP(Call_Data!$C166,Hierarchy!$A$1:$H$27,5,TRUE)</f>
        <v>Abacus, Aaron</v>
      </c>
      <c r="E166" t="str">
        <f>VLOOKUP(Call_Data!$C166,Hierarchy!$A$2:$H$27,7,TRUE)</f>
        <v>Oferten, Quinton</v>
      </c>
      <c r="F166" t="str">
        <f>VLOOKUP(C166,Hierarchy!$A$2:$H$27,8,TRUE)</f>
        <v>Williamburg</v>
      </c>
      <c r="G166">
        <v>30</v>
      </c>
      <c r="H166">
        <v>25963</v>
      </c>
      <c r="I166">
        <v>8</v>
      </c>
      <c r="J166">
        <v>26</v>
      </c>
      <c r="K166">
        <v>18</v>
      </c>
      <c r="L166">
        <v>7</v>
      </c>
      <c r="M166">
        <v>4</v>
      </c>
      <c r="N166">
        <f>SUMIF(Call_Data!$D$2:$D$1526,Call_Data!$D166,Call_Data!$G$2:$G$1526)</f>
        <v>1858</v>
      </c>
      <c r="O166">
        <f>SUMIFS(Call_Data!$G$2:$G$1526,Call_Data!$D$2:$D$1526,Call_Data!$D166,Call_Data!$A$2:$A$1526,Call_Data!$A166)</f>
        <v>490</v>
      </c>
      <c r="P166" s="3">
        <f>Call_Data!$H166/Call_Data!$G166</f>
        <v>865.43333333333328</v>
      </c>
      <c r="Q166" cm="1">
        <f t="array" ref="Q166">_xlfn.SWITCH(A166,201706,780,201707,783,201708,775)</f>
        <v>780</v>
      </c>
      <c r="R166" s="5" cm="1">
        <f t="array" ref="R166">_xlfn.SWITCH(A166,201706,0.08,201707,0.081,201708,0.075)</f>
        <v>0.08</v>
      </c>
      <c r="S166" s="2">
        <f>Call_Data!$M166/Call_Data!$G166*100</f>
        <v>13.333333333333334</v>
      </c>
      <c r="T166" s="2">
        <f>Call_Data!$S166/Call_Data!$R166</f>
        <v>166.66666666666666</v>
      </c>
      <c r="U166" s="7">
        <f t="shared" si="4"/>
        <v>250</v>
      </c>
      <c r="V166" s="6">
        <f t="shared" si="5"/>
        <v>0.8666666666666667</v>
      </c>
      <c r="W166" s="6">
        <f>Call_Data!$K166/Call_Data!$J166</f>
        <v>0.69230769230769229</v>
      </c>
      <c r="X166" s="6">
        <f>Call_Data!$L166/Call_Data!$K166</f>
        <v>0.3888888888888889</v>
      </c>
      <c r="Y166" s="6" cm="1">
        <f t="array" ref="Y166">_xlfn.SWITCH(A166,201706,0.51,201707,0.509,201708,0.511)</f>
        <v>0.51</v>
      </c>
      <c r="Z166" s="6">
        <f>Call_Data!$L166/Call_Data!$G166</f>
        <v>0.23333333333333334</v>
      </c>
      <c r="AA166" s="6" cm="1">
        <f t="array" ref="AA166">_xlfn.SWITCH(A166,201706,0.2,201707,0.199,201708,0.198)</f>
        <v>0.2</v>
      </c>
      <c r="AB166" s="6">
        <f>Call_Data!$K166-Call_Data!$L166/Call_Data!$K166</f>
        <v>17.611111111111111</v>
      </c>
      <c r="AC166" s="6" cm="1">
        <f t="array" ref="AC166">_xlfn.SWITCH(A166,201706,0.17,201707,0.162,201708,0.159)</f>
        <v>0.17</v>
      </c>
      <c r="AD166" s="6">
        <f>Call_Data!$I166/Call_Data!$G166</f>
        <v>0.26666666666666666</v>
      </c>
    </row>
    <row r="167" spans="1:30" x14ac:dyDescent="0.2">
      <c r="A167">
        <v>201706</v>
      </c>
      <c r="B167" s="1">
        <v>42897</v>
      </c>
      <c r="C167">
        <v>12465</v>
      </c>
      <c r="D167" t="str">
        <f>VLOOKUP(Call_Data!$C167,Hierarchy!$A$1:$H$27,5,TRUE)</f>
        <v>Anderson, Albert</v>
      </c>
      <c r="E167" t="str">
        <f>VLOOKUP(Call_Data!$C167,Hierarchy!$A$2:$H$27,7,TRUE)</f>
        <v>Winnerson, Aceona</v>
      </c>
      <c r="F167" t="str">
        <f>VLOOKUP(C167,Hierarchy!$A$2:$H$27,8,TRUE)</f>
        <v>Williamburg</v>
      </c>
      <c r="G167">
        <v>34</v>
      </c>
      <c r="H167">
        <v>25112</v>
      </c>
      <c r="I167">
        <v>6</v>
      </c>
      <c r="J167">
        <v>32</v>
      </c>
      <c r="K167">
        <v>27</v>
      </c>
      <c r="L167">
        <v>20</v>
      </c>
      <c r="M167">
        <v>2</v>
      </c>
      <c r="N167">
        <f>SUMIF(Call_Data!$D$2:$D$1526,Call_Data!$D167,Call_Data!$G$2:$G$1526)</f>
        <v>2149</v>
      </c>
      <c r="O167">
        <f>SUMIFS(Call_Data!$G$2:$G$1526,Call_Data!$D$2:$D$1526,Call_Data!$D167,Call_Data!$A$2:$A$1526,Call_Data!$A167)</f>
        <v>797</v>
      </c>
      <c r="P167" s="3">
        <f>Call_Data!$H167/Call_Data!$G167</f>
        <v>738.58823529411768</v>
      </c>
      <c r="Q167" cm="1">
        <f t="array" ref="Q167">_xlfn.SWITCH(A167,201706,780,201707,783,201708,775)</f>
        <v>780</v>
      </c>
      <c r="R167" s="5" cm="1">
        <f t="array" ref="R167">_xlfn.SWITCH(A167,201706,0.08,201707,0.081,201708,0.075)</f>
        <v>0.08</v>
      </c>
      <c r="S167" s="2">
        <f>Call_Data!$M167/Call_Data!$G167*100</f>
        <v>5.8823529411764701</v>
      </c>
      <c r="T167" s="2">
        <f>Call_Data!$S167/Call_Data!$R167</f>
        <v>73.52941176470587</v>
      </c>
      <c r="U167" s="7">
        <f t="shared" si="4"/>
        <v>0</v>
      </c>
      <c r="V167" s="6">
        <f t="shared" si="5"/>
        <v>0.94117647058823528</v>
      </c>
      <c r="W167" s="6">
        <f>Call_Data!$K167/Call_Data!$J167</f>
        <v>0.84375</v>
      </c>
      <c r="X167" s="6">
        <f>Call_Data!$L167/Call_Data!$K167</f>
        <v>0.7407407407407407</v>
      </c>
      <c r="Y167" s="6" cm="1">
        <f t="array" ref="Y167">_xlfn.SWITCH(A167,201706,0.51,201707,0.509,201708,0.511)</f>
        <v>0.51</v>
      </c>
      <c r="Z167" s="6">
        <f>Call_Data!$L167/Call_Data!$G167</f>
        <v>0.58823529411764708</v>
      </c>
      <c r="AA167" s="6" cm="1">
        <f t="array" ref="AA167">_xlfn.SWITCH(A167,201706,0.2,201707,0.199,201708,0.198)</f>
        <v>0.2</v>
      </c>
      <c r="AB167" s="6">
        <f>Call_Data!$K167-Call_Data!$L167/Call_Data!$K167</f>
        <v>26.25925925925926</v>
      </c>
      <c r="AC167" s="6" cm="1">
        <f t="array" ref="AC167">_xlfn.SWITCH(A167,201706,0.17,201707,0.162,201708,0.159)</f>
        <v>0.17</v>
      </c>
      <c r="AD167" s="6">
        <f>Call_Data!$I167/Call_Data!$G167</f>
        <v>0.17647058823529413</v>
      </c>
    </row>
    <row r="168" spans="1:30" x14ac:dyDescent="0.2">
      <c r="A168">
        <v>201706</v>
      </c>
      <c r="B168" s="1">
        <v>42897</v>
      </c>
      <c r="C168">
        <v>12466</v>
      </c>
      <c r="D168" t="str">
        <f>VLOOKUP(Call_Data!$C168,Hierarchy!$A$1:$H$27,5,TRUE)</f>
        <v>Binning, Bart</v>
      </c>
      <c r="E168" t="str">
        <f>VLOOKUP(Call_Data!$C168,Hierarchy!$A$2:$H$27,7,TRUE)</f>
        <v>Winnerson, Aceona</v>
      </c>
      <c r="F168" t="str">
        <f>VLOOKUP(C168,Hierarchy!$A$2:$H$27,8,TRUE)</f>
        <v>Williamburg</v>
      </c>
      <c r="G168">
        <v>39</v>
      </c>
      <c r="H168">
        <v>25873</v>
      </c>
      <c r="I168">
        <v>8</v>
      </c>
      <c r="J168">
        <v>36</v>
      </c>
      <c r="K168">
        <v>26</v>
      </c>
      <c r="L168">
        <v>20</v>
      </c>
      <c r="M168">
        <v>2</v>
      </c>
      <c r="N168">
        <f>SUMIF(Call_Data!$D$2:$D$1526,Call_Data!$D168,Call_Data!$G$2:$G$1526)</f>
        <v>2347</v>
      </c>
      <c r="O168">
        <f>SUMIFS(Call_Data!$G$2:$G$1526,Call_Data!$D$2:$D$1526,Call_Data!$D168,Call_Data!$A$2:$A$1526,Call_Data!$A168)</f>
        <v>783</v>
      </c>
      <c r="P168" s="3">
        <f>Call_Data!$H168/Call_Data!$G168</f>
        <v>663.41025641025647</v>
      </c>
      <c r="Q168" cm="1">
        <f t="array" ref="Q168">_xlfn.SWITCH(A168,201706,780,201707,783,201708,775)</f>
        <v>780</v>
      </c>
      <c r="R168" s="5" cm="1">
        <f t="array" ref="R168">_xlfn.SWITCH(A168,201706,0.08,201707,0.081,201708,0.075)</f>
        <v>0.08</v>
      </c>
      <c r="S168" s="2">
        <f>Call_Data!$M168/Call_Data!$G168*100</f>
        <v>5.1282051282051277</v>
      </c>
      <c r="T168" s="2">
        <f>Call_Data!$S168/Call_Data!$R168</f>
        <v>64.102564102564102</v>
      </c>
      <c r="U168" s="7">
        <f t="shared" si="4"/>
        <v>0</v>
      </c>
      <c r="V168" s="6">
        <f t="shared" si="5"/>
        <v>0.92307692307692313</v>
      </c>
      <c r="W168" s="6">
        <f>Call_Data!$K168/Call_Data!$J168</f>
        <v>0.72222222222222221</v>
      </c>
      <c r="X168" s="6">
        <f>Call_Data!$L168/Call_Data!$K168</f>
        <v>0.76923076923076927</v>
      </c>
      <c r="Y168" s="6" cm="1">
        <f t="array" ref="Y168">_xlfn.SWITCH(A168,201706,0.51,201707,0.509,201708,0.511)</f>
        <v>0.51</v>
      </c>
      <c r="Z168" s="6">
        <f>Call_Data!$L168/Call_Data!$G168</f>
        <v>0.51282051282051277</v>
      </c>
      <c r="AA168" s="6" cm="1">
        <f t="array" ref="AA168">_xlfn.SWITCH(A168,201706,0.2,201707,0.199,201708,0.198)</f>
        <v>0.2</v>
      </c>
      <c r="AB168" s="6">
        <f>Call_Data!$K168-Call_Data!$L168/Call_Data!$K168</f>
        <v>25.23076923076923</v>
      </c>
      <c r="AC168" s="6" cm="1">
        <f t="array" ref="AC168">_xlfn.SWITCH(A168,201706,0.17,201707,0.162,201708,0.159)</f>
        <v>0.17</v>
      </c>
      <c r="AD168" s="6">
        <f>Call_Data!$I168/Call_Data!$G168</f>
        <v>0.20512820512820512</v>
      </c>
    </row>
    <row r="169" spans="1:30" x14ac:dyDescent="0.2">
      <c r="A169">
        <v>201706</v>
      </c>
      <c r="B169" s="1">
        <v>42897</v>
      </c>
      <c r="C169">
        <v>12467</v>
      </c>
      <c r="D169" t="str">
        <f>VLOOKUP(Call_Data!$C169,Hierarchy!$A$1:$H$27,5,TRUE)</f>
        <v>Centerville, Cece</v>
      </c>
      <c r="E169" t="str">
        <f>VLOOKUP(Call_Data!$C169,Hierarchy!$A$2:$H$27,7,TRUE)</f>
        <v>Winnerson, Aceona</v>
      </c>
      <c r="F169" t="str">
        <f>VLOOKUP(C169,Hierarchy!$A$2:$H$27,8,TRUE)</f>
        <v>Williamburg</v>
      </c>
      <c r="G169">
        <v>33</v>
      </c>
      <c r="H169">
        <v>25916</v>
      </c>
      <c r="I169">
        <v>6</v>
      </c>
      <c r="J169">
        <v>33</v>
      </c>
      <c r="K169">
        <v>28</v>
      </c>
      <c r="L169">
        <v>22</v>
      </c>
      <c r="M169">
        <v>2</v>
      </c>
      <c r="N169">
        <f>SUMIF(Call_Data!$D$2:$D$1526,Call_Data!$D169,Call_Data!$G$2:$G$1526)</f>
        <v>2319</v>
      </c>
      <c r="O169">
        <f>SUMIFS(Call_Data!$G$2:$G$1526,Call_Data!$D$2:$D$1526,Call_Data!$D169,Call_Data!$A$2:$A$1526,Call_Data!$A169)</f>
        <v>784</v>
      </c>
      <c r="P169" s="3">
        <f>Call_Data!$H169/Call_Data!$G169</f>
        <v>785.33333333333337</v>
      </c>
      <c r="Q169" cm="1">
        <f t="array" ref="Q169">_xlfn.SWITCH(A169,201706,780,201707,783,201708,775)</f>
        <v>780</v>
      </c>
      <c r="R169" s="5" cm="1">
        <f t="array" ref="R169">_xlfn.SWITCH(A169,201706,0.08,201707,0.081,201708,0.075)</f>
        <v>0.08</v>
      </c>
      <c r="S169" s="2">
        <f>Call_Data!$M169/Call_Data!$G169*100</f>
        <v>6.0606060606060606</v>
      </c>
      <c r="T169" s="2">
        <f>Call_Data!$S169/Call_Data!$R169</f>
        <v>75.757575757575751</v>
      </c>
      <c r="U169" s="7">
        <f t="shared" si="4"/>
        <v>0</v>
      </c>
      <c r="V169" s="6">
        <f t="shared" si="5"/>
        <v>1</v>
      </c>
      <c r="W169" s="6">
        <f>Call_Data!$K169/Call_Data!$J169</f>
        <v>0.84848484848484851</v>
      </c>
      <c r="X169" s="6">
        <f>Call_Data!$L169/Call_Data!$K169</f>
        <v>0.7857142857142857</v>
      </c>
      <c r="Y169" s="6" cm="1">
        <f t="array" ref="Y169">_xlfn.SWITCH(A169,201706,0.51,201707,0.509,201708,0.511)</f>
        <v>0.51</v>
      </c>
      <c r="Z169" s="6">
        <f>Call_Data!$L169/Call_Data!$G169</f>
        <v>0.66666666666666663</v>
      </c>
      <c r="AA169" s="6" cm="1">
        <f t="array" ref="AA169">_xlfn.SWITCH(A169,201706,0.2,201707,0.199,201708,0.198)</f>
        <v>0.2</v>
      </c>
      <c r="AB169" s="6">
        <f>Call_Data!$K169-Call_Data!$L169/Call_Data!$K169</f>
        <v>27.214285714285715</v>
      </c>
      <c r="AC169" s="6" cm="1">
        <f t="array" ref="AC169">_xlfn.SWITCH(A169,201706,0.17,201707,0.162,201708,0.159)</f>
        <v>0.17</v>
      </c>
      <c r="AD169" s="6">
        <f>Call_Data!$I169/Call_Data!$G169</f>
        <v>0.18181818181818182</v>
      </c>
    </row>
    <row r="170" spans="1:30" x14ac:dyDescent="0.2">
      <c r="A170">
        <v>201706</v>
      </c>
      <c r="B170" s="1">
        <v>42897</v>
      </c>
      <c r="C170">
        <v>12468</v>
      </c>
      <c r="D170" t="str">
        <f>VLOOKUP(Call_Data!$C170,Hierarchy!$A$1:$H$27,5,TRUE)</f>
        <v>Davenport, Davina</v>
      </c>
      <c r="E170" t="str">
        <f>VLOOKUP(Call_Data!$C170,Hierarchy!$A$2:$H$27,7,TRUE)</f>
        <v>Winnerson, Aceona</v>
      </c>
      <c r="F170" t="str">
        <f>VLOOKUP(C170,Hierarchy!$A$2:$H$27,8,TRUE)</f>
        <v>Williamburg</v>
      </c>
      <c r="G170">
        <v>36</v>
      </c>
      <c r="H170">
        <v>24940</v>
      </c>
      <c r="I170">
        <v>5</v>
      </c>
      <c r="J170">
        <v>32</v>
      </c>
      <c r="K170">
        <v>26</v>
      </c>
      <c r="L170">
        <v>23</v>
      </c>
      <c r="M170">
        <v>2</v>
      </c>
      <c r="N170">
        <f>SUMIF(Call_Data!$D$2:$D$1526,Call_Data!$D170,Call_Data!$G$2:$G$1526)</f>
        <v>2282</v>
      </c>
      <c r="O170">
        <f>SUMIFS(Call_Data!$G$2:$G$1526,Call_Data!$D$2:$D$1526,Call_Data!$D170,Call_Data!$A$2:$A$1526,Call_Data!$A170)</f>
        <v>730</v>
      </c>
      <c r="P170" s="3">
        <f>Call_Data!$H170/Call_Data!$G170</f>
        <v>692.77777777777783</v>
      </c>
      <c r="Q170" cm="1">
        <f t="array" ref="Q170">_xlfn.SWITCH(A170,201706,780,201707,783,201708,775)</f>
        <v>780</v>
      </c>
      <c r="R170" s="5" cm="1">
        <f t="array" ref="R170">_xlfn.SWITCH(A170,201706,0.08,201707,0.081,201708,0.075)</f>
        <v>0.08</v>
      </c>
      <c r="S170" s="2">
        <f>Call_Data!$M170/Call_Data!$G170*100</f>
        <v>5.5555555555555554</v>
      </c>
      <c r="T170" s="2">
        <f>Call_Data!$S170/Call_Data!$R170</f>
        <v>69.444444444444443</v>
      </c>
      <c r="U170" s="7">
        <f t="shared" si="4"/>
        <v>0</v>
      </c>
      <c r="V170" s="6">
        <f t="shared" si="5"/>
        <v>0.88888888888888884</v>
      </c>
      <c r="W170" s="6">
        <f>Call_Data!$K170/Call_Data!$J170</f>
        <v>0.8125</v>
      </c>
      <c r="X170" s="6">
        <f>Call_Data!$L170/Call_Data!$K170</f>
        <v>0.88461538461538458</v>
      </c>
      <c r="Y170" s="6" cm="1">
        <f t="array" ref="Y170">_xlfn.SWITCH(A170,201706,0.51,201707,0.509,201708,0.511)</f>
        <v>0.51</v>
      </c>
      <c r="Z170" s="6">
        <f>Call_Data!$L170/Call_Data!$G170</f>
        <v>0.63888888888888884</v>
      </c>
      <c r="AA170" s="6" cm="1">
        <f t="array" ref="AA170">_xlfn.SWITCH(A170,201706,0.2,201707,0.199,201708,0.198)</f>
        <v>0.2</v>
      </c>
      <c r="AB170" s="6">
        <f>Call_Data!$K170-Call_Data!$L170/Call_Data!$K170</f>
        <v>25.115384615384617</v>
      </c>
      <c r="AC170" s="6" cm="1">
        <f t="array" ref="AC170">_xlfn.SWITCH(A170,201706,0.17,201707,0.162,201708,0.159)</f>
        <v>0.17</v>
      </c>
      <c r="AD170" s="6">
        <f>Call_Data!$I170/Call_Data!$G170</f>
        <v>0.1388888888888889</v>
      </c>
    </row>
    <row r="171" spans="1:30" x14ac:dyDescent="0.2">
      <c r="A171">
        <v>201706</v>
      </c>
      <c r="B171" s="1">
        <v>42897</v>
      </c>
      <c r="C171">
        <v>12469</v>
      </c>
      <c r="D171" t="str">
        <f>VLOOKUP(Call_Data!$C171,Hierarchy!$A$1:$H$27,5,TRUE)</f>
        <v>Edgerton, Ethan</v>
      </c>
      <c r="E171" t="str">
        <f>VLOOKUP(Call_Data!$C171,Hierarchy!$A$2:$H$27,7,TRUE)</f>
        <v>Winnerson, Aceona</v>
      </c>
      <c r="F171" t="str">
        <f>VLOOKUP(C171,Hierarchy!$A$2:$H$27,8,TRUE)</f>
        <v>Williamburg</v>
      </c>
      <c r="G171">
        <v>36</v>
      </c>
      <c r="H171">
        <v>25677</v>
      </c>
      <c r="I171">
        <v>4</v>
      </c>
      <c r="J171">
        <v>34</v>
      </c>
      <c r="K171">
        <v>24</v>
      </c>
      <c r="L171">
        <v>20</v>
      </c>
      <c r="M171">
        <v>3</v>
      </c>
      <c r="N171">
        <f>SUMIF(Call_Data!$D$2:$D$1526,Call_Data!$D171,Call_Data!$G$2:$G$1526)</f>
        <v>2288</v>
      </c>
      <c r="O171">
        <f>SUMIFS(Call_Data!$G$2:$G$1526,Call_Data!$D$2:$D$1526,Call_Data!$D171,Call_Data!$A$2:$A$1526,Call_Data!$A171)</f>
        <v>777</v>
      </c>
      <c r="P171" s="3">
        <f>Call_Data!$H171/Call_Data!$G171</f>
        <v>713.25</v>
      </c>
      <c r="Q171" cm="1">
        <f t="array" ref="Q171">_xlfn.SWITCH(A171,201706,780,201707,783,201708,775)</f>
        <v>780</v>
      </c>
      <c r="R171" s="5" cm="1">
        <f t="array" ref="R171">_xlfn.SWITCH(A171,201706,0.08,201707,0.081,201708,0.075)</f>
        <v>0.08</v>
      </c>
      <c r="S171" s="2">
        <f>Call_Data!$M171/Call_Data!$G171*100</f>
        <v>8.3333333333333321</v>
      </c>
      <c r="T171" s="2">
        <f>Call_Data!$S171/Call_Data!$R171</f>
        <v>104.16666666666664</v>
      </c>
      <c r="U171" s="7">
        <f t="shared" si="4"/>
        <v>100</v>
      </c>
      <c r="V171" s="6">
        <f t="shared" si="5"/>
        <v>0.94444444444444442</v>
      </c>
      <c r="W171" s="6">
        <f>Call_Data!$K171/Call_Data!$J171</f>
        <v>0.70588235294117652</v>
      </c>
      <c r="X171" s="6">
        <f>Call_Data!$L171/Call_Data!$K171</f>
        <v>0.83333333333333337</v>
      </c>
      <c r="Y171" s="6" cm="1">
        <f t="array" ref="Y171">_xlfn.SWITCH(A171,201706,0.51,201707,0.509,201708,0.511)</f>
        <v>0.51</v>
      </c>
      <c r="Z171" s="6">
        <f>Call_Data!$L171/Call_Data!$G171</f>
        <v>0.55555555555555558</v>
      </c>
      <c r="AA171" s="6" cm="1">
        <f t="array" ref="AA171">_xlfn.SWITCH(A171,201706,0.2,201707,0.199,201708,0.198)</f>
        <v>0.2</v>
      </c>
      <c r="AB171" s="6">
        <f>Call_Data!$K171-Call_Data!$L171/Call_Data!$K171</f>
        <v>23.166666666666668</v>
      </c>
      <c r="AC171" s="6" cm="1">
        <f t="array" ref="AC171">_xlfn.SWITCH(A171,201706,0.17,201707,0.162,201708,0.159)</f>
        <v>0.17</v>
      </c>
      <c r="AD171" s="6">
        <f>Call_Data!$I171/Call_Data!$G171</f>
        <v>0.1111111111111111</v>
      </c>
    </row>
    <row r="172" spans="1:30" x14ac:dyDescent="0.2">
      <c r="A172">
        <v>201706</v>
      </c>
      <c r="B172" s="1">
        <v>42897</v>
      </c>
      <c r="C172">
        <v>12471</v>
      </c>
      <c r="D172" t="str">
        <f>VLOOKUP(Call_Data!$C172,Hierarchy!$A$1:$H$27,5,TRUE)</f>
        <v>Gee, Garry</v>
      </c>
      <c r="E172" t="str">
        <f>VLOOKUP(Call_Data!$C172,Hierarchy!$A$2:$H$27,7,TRUE)</f>
        <v>Winnerson, Aceona</v>
      </c>
      <c r="F172" t="str">
        <f>VLOOKUP(C172,Hierarchy!$A$2:$H$27,8,TRUE)</f>
        <v>Williamburg</v>
      </c>
      <c r="G172">
        <v>37</v>
      </c>
      <c r="H172">
        <v>25124</v>
      </c>
      <c r="I172">
        <v>6</v>
      </c>
      <c r="J172">
        <v>34</v>
      </c>
      <c r="K172">
        <v>24</v>
      </c>
      <c r="L172">
        <v>21</v>
      </c>
      <c r="M172">
        <v>2</v>
      </c>
      <c r="N172">
        <f>SUMIF(Call_Data!$D$2:$D$1526,Call_Data!$D172,Call_Data!$G$2:$G$1526)</f>
        <v>2402</v>
      </c>
      <c r="O172">
        <f>SUMIFS(Call_Data!$G$2:$G$1526,Call_Data!$D$2:$D$1526,Call_Data!$D172,Call_Data!$A$2:$A$1526,Call_Data!$A172)</f>
        <v>798</v>
      </c>
      <c r="P172" s="3">
        <f>Call_Data!$H172/Call_Data!$G172</f>
        <v>679.02702702702697</v>
      </c>
      <c r="Q172" cm="1">
        <f t="array" ref="Q172">_xlfn.SWITCH(A172,201706,780,201707,783,201708,775)</f>
        <v>780</v>
      </c>
      <c r="R172" s="5" cm="1">
        <f t="array" ref="R172">_xlfn.SWITCH(A172,201706,0.08,201707,0.081,201708,0.075)</f>
        <v>0.08</v>
      </c>
      <c r="S172" s="2">
        <f>Call_Data!$M172/Call_Data!$G172*100</f>
        <v>5.4054054054054053</v>
      </c>
      <c r="T172" s="2">
        <f>Call_Data!$S172/Call_Data!$R172</f>
        <v>67.567567567567565</v>
      </c>
      <c r="U172" s="7">
        <f t="shared" si="4"/>
        <v>0</v>
      </c>
      <c r="V172" s="6">
        <f t="shared" si="5"/>
        <v>0.91891891891891897</v>
      </c>
      <c r="W172" s="6">
        <f>Call_Data!$K172/Call_Data!$J172</f>
        <v>0.70588235294117652</v>
      </c>
      <c r="X172" s="6">
        <f>Call_Data!$L172/Call_Data!$K172</f>
        <v>0.875</v>
      </c>
      <c r="Y172" s="6" cm="1">
        <f t="array" ref="Y172">_xlfn.SWITCH(A172,201706,0.51,201707,0.509,201708,0.511)</f>
        <v>0.51</v>
      </c>
      <c r="Z172" s="6">
        <f>Call_Data!$L172/Call_Data!$G172</f>
        <v>0.56756756756756754</v>
      </c>
      <c r="AA172" s="6" cm="1">
        <f t="array" ref="AA172">_xlfn.SWITCH(A172,201706,0.2,201707,0.199,201708,0.198)</f>
        <v>0.2</v>
      </c>
      <c r="AB172" s="6">
        <f>Call_Data!$K172-Call_Data!$L172/Call_Data!$K172</f>
        <v>23.125</v>
      </c>
      <c r="AC172" s="6" cm="1">
        <f t="array" ref="AC172">_xlfn.SWITCH(A172,201706,0.17,201707,0.162,201708,0.159)</f>
        <v>0.17</v>
      </c>
      <c r="AD172" s="6">
        <f>Call_Data!$I172/Call_Data!$G172</f>
        <v>0.16216216216216217</v>
      </c>
    </row>
    <row r="173" spans="1:30" x14ac:dyDescent="0.2">
      <c r="A173">
        <v>201706</v>
      </c>
      <c r="B173" s="1">
        <v>42897</v>
      </c>
      <c r="C173">
        <v>12472</v>
      </c>
      <c r="D173" t="str">
        <f>VLOOKUP(Call_Data!$C173,Hierarchy!$A$1:$H$27,5,TRUE)</f>
        <v>Harrison, Harold</v>
      </c>
      <c r="E173" t="str">
        <f>VLOOKUP(Call_Data!$C173,Hierarchy!$A$2:$H$27,7,TRUE)</f>
        <v>Winnerson, Aceona</v>
      </c>
      <c r="F173" t="str">
        <f>VLOOKUP(C173,Hierarchy!$A$2:$H$27,8,TRUE)</f>
        <v>Williamburg</v>
      </c>
      <c r="G173">
        <v>32</v>
      </c>
      <c r="H173">
        <v>24518</v>
      </c>
      <c r="I173">
        <v>5</v>
      </c>
      <c r="J173">
        <v>29</v>
      </c>
      <c r="K173">
        <v>21</v>
      </c>
      <c r="L173">
        <v>18</v>
      </c>
      <c r="M173">
        <v>2</v>
      </c>
      <c r="N173">
        <f>SUMIF(Call_Data!$D$2:$D$1526,Call_Data!$D173,Call_Data!$G$2:$G$1526)</f>
        <v>2134</v>
      </c>
      <c r="O173">
        <f>SUMIFS(Call_Data!$G$2:$G$1526,Call_Data!$D$2:$D$1526,Call_Data!$D173,Call_Data!$A$2:$A$1526,Call_Data!$A173)</f>
        <v>707</v>
      </c>
      <c r="P173" s="3">
        <f>Call_Data!$H173/Call_Data!$G173</f>
        <v>766.1875</v>
      </c>
      <c r="Q173" cm="1">
        <f t="array" ref="Q173">_xlfn.SWITCH(A173,201706,780,201707,783,201708,775)</f>
        <v>780</v>
      </c>
      <c r="R173" s="5" cm="1">
        <f t="array" ref="R173">_xlfn.SWITCH(A173,201706,0.08,201707,0.081,201708,0.075)</f>
        <v>0.08</v>
      </c>
      <c r="S173" s="2">
        <f>Call_Data!$M173/Call_Data!$G173*100</f>
        <v>6.25</v>
      </c>
      <c r="T173" s="2">
        <f>Call_Data!$S173/Call_Data!$R173</f>
        <v>78.125</v>
      </c>
      <c r="U173" s="7">
        <f t="shared" si="4"/>
        <v>0</v>
      </c>
      <c r="V173" s="6">
        <f t="shared" si="5"/>
        <v>0.90625</v>
      </c>
      <c r="W173" s="6">
        <f>Call_Data!$K173/Call_Data!$J173</f>
        <v>0.72413793103448276</v>
      </c>
      <c r="X173" s="6">
        <f>Call_Data!$L173/Call_Data!$K173</f>
        <v>0.8571428571428571</v>
      </c>
      <c r="Y173" s="6" cm="1">
        <f t="array" ref="Y173">_xlfn.SWITCH(A173,201706,0.51,201707,0.509,201708,0.511)</f>
        <v>0.51</v>
      </c>
      <c r="Z173" s="6">
        <f>Call_Data!$L173/Call_Data!$G173</f>
        <v>0.5625</v>
      </c>
      <c r="AA173" s="6" cm="1">
        <f t="array" ref="AA173">_xlfn.SWITCH(A173,201706,0.2,201707,0.199,201708,0.198)</f>
        <v>0.2</v>
      </c>
      <c r="AB173" s="6">
        <f>Call_Data!$K173-Call_Data!$L173/Call_Data!$K173</f>
        <v>20.142857142857142</v>
      </c>
      <c r="AC173" s="6" cm="1">
        <f t="array" ref="AC173">_xlfn.SWITCH(A173,201706,0.17,201707,0.162,201708,0.159)</f>
        <v>0.17</v>
      </c>
      <c r="AD173" s="6">
        <f>Call_Data!$I173/Call_Data!$G173</f>
        <v>0.15625</v>
      </c>
    </row>
    <row r="174" spans="1:30" x14ac:dyDescent="0.2">
      <c r="A174">
        <v>201706</v>
      </c>
      <c r="B174" s="1">
        <v>42898</v>
      </c>
      <c r="C174">
        <v>12465</v>
      </c>
      <c r="D174" t="str">
        <f>VLOOKUP(Call_Data!$C174,Hierarchy!$A$1:$H$27,5,TRUE)</f>
        <v>Anderson, Albert</v>
      </c>
      <c r="E174" t="str">
        <f>VLOOKUP(Call_Data!$C174,Hierarchy!$A$2:$H$27,7,TRUE)</f>
        <v>Winnerson, Aceona</v>
      </c>
      <c r="F174" t="str">
        <f>VLOOKUP(C174,Hierarchy!$A$2:$H$27,8,TRUE)</f>
        <v>Williamburg</v>
      </c>
      <c r="G174">
        <v>37</v>
      </c>
      <c r="H174">
        <v>24054</v>
      </c>
      <c r="I174">
        <v>5</v>
      </c>
      <c r="J174">
        <v>34</v>
      </c>
      <c r="K174">
        <v>26</v>
      </c>
      <c r="L174">
        <v>20</v>
      </c>
      <c r="M174">
        <v>3</v>
      </c>
      <c r="N174">
        <f>SUMIF(Call_Data!$D$2:$D$1526,Call_Data!$D174,Call_Data!$G$2:$G$1526)</f>
        <v>2149</v>
      </c>
      <c r="O174">
        <f>SUMIFS(Call_Data!$G$2:$G$1526,Call_Data!$D$2:$D$1526,Call_Data!$D174,Call_Data!$A$2:$A$1526,Call_Data!$A174)</f>
        <v>797</v>
      </c>
      <c r="P174" s="3">
        <f>Call_Data!$H174/Call_Data!$G174</f>
        <v>650.10810810810813</v>
      </c>
      <c r="Q174" cm="1">
        <f t="array" ref="Q174">_xlfn.SWITCH(A174,201706,780,201707,783,201708,775)</f>
        <v>780</v>
      </c>
      <c r="R174" s="5" cm="1">
        <f t="array" ref="R174">_xlfn.SWITCH(A174,201706,0.08,201707,0.081,201708,0.075)</f>
        <v>0.08</v>
      </c>
      <c r="S174" s="2">
        <f>Call_Data!$M174/Call_Data!$G174*100</f>
        <v>8.1081081081081088</v>
      </c>
      <c r="T174" s="2">
        <f>Call_Data!$S174/Call_Data!$R174</f>
        <v>101.35135135135135</v>
      </c>
      <c r="U174" s="7">
        <f t="shared" si="4"/>
        <v>100</v>
      </c>
      <c r="V174" s="6">
        <f t="shared" si="5"/>
        <v>0.91891891891891897</v>
      </c>
      <c r="W174" s="6">
        <f>Call_Data!$K174/Call_Data!$J174</f>
        <v>0.76470588235294112</v>
      </c>
      <c r="X174" s="6">
        <f>Call_Data!$L174/Call_Data!$K174</f>
        <v>0.76923076923076927</v>
      </c>
      <c r="Y174" s="6" cm="1">
        <f t="array" ref="Y174">_xlfn.SWITCH(A174,201706,0.51,201707,0.509,201708,0.511)</f>
        <v>0.51</v>
      </c>
      <c r="Z174" s="6">
        <f>Call_Data!$L174/Call_Data!$G174</f>
        <v>0.54054054054054057</v>
      </c>
      <c r="AA174" s="6" cm="1">
        <f t="array" ref="AA174">_xlfn.SWITCH(A174,201706,0.2,201707,0.199,201708,0.198)</f>
        <v>0.2</v>
      </c>
      <c r="AB174" s="6">
        <f>Call_Data!$K174-Call_Data!$L174/Call_Data!$K174</f>
        <v>25.23076923076923</v>
      </c>
      <c r="AC174" s="6" cm="1">
        <f t="array" ref="AC174">_xlfn.SWITCH(A174,201706,0.17,201707,0.162,201708,0.159)</f>
        <v>0.17</v>
      </c>
      <c r="AD174" s="6">
        <f>Call_Data!$I174/Call_Data!$G174</f>
        <v>0.13513513513513514</v>
      </c>
    </row>
    <row r="175" spans="1:30" x14ac:dyDescent="0.2">
      <c r="A175">
        <v>201706</v>
      </c>
      <c r="B175" s="1">
        <v>42898</v>
      </c>
      <c r="C175">
        <v>12466</v>
      </c>
      <c r="D175" t="str">
        <f>VLOOKUP(Call_Data!$C175,Hierarchy!$A$1:$H$27,5,TRUE)</f>
        <v>Binning, Bart</v>
      </c>
      <c r="E175" t="str">
        <f>VLOOKUP(Call_Data!$C175,Hierarchy!$A$2:$H$27,7,TRUE)</f>
        <v>Winnerson, Aceona</v>
      </c>
      <c r="F175" t="str">
        <f>VLOOKUP(C175,Hierarchy!$A$2:$H$27,8,TRUE)</f>
        <v>Williamburg</v>
      </c>
      <c r="G175">
        <v>35</v>
      </c>
      <c r="H175">
        <v>24333</v>
      </c>
      <c r="I175">
        <v>5</v>
      </c>
      <c r="J175">
        <v>35</v>
      </c>
      <c r="K175">
        <v>27</v>
      </c>
      <c r="L175">
        <v>23</v>
      </c>
      <c r="M175">
        <v>2</v>
      </c>
      <c r="N175">
        <f>SUMIF(Call_Data!$D$2:$D$1526,Call_Data!$D175,Call_Data!$G$2:$G$1526)</f>
        <v>2347</v>
      </c>
      <c r="O175">
        <f>SUMIFS(Call_Data!$G$2:$G$1526,Call_Data!$D$2:$D$1526,Call_Data!$D175,Call_Data!$A$2:$A$1526,Call_Data!$A175)</f>
        <v>783</v>
      </c>
      <c r="P175" s="3">
        <f>Call_Data!$H175/Call_Data!$G175</f>
        <v>695.2285714285714</v>
      </c>
      <c r="Q175" cm="1">
        <f t="array" ref="Q175">_xlfn.SWITCH(A175,201706,780,201707,783,201708,775)</f>
        <v>780</v>
      </c>
      <c r="R175" s="5" cm="1">
        <f t="array" ref="R175">_xlfn.SWITCH(A175,201706,0.08,201707,0.081,201708,0.075)</f>
        <v>0.08</v>
      </c>
      <c r="S175" s="2">
        <f>Call_Data!$M175/Call_Data!$G175*100</f>
        <v>5.7142857142857144</v>
      </c>
      <c r="T175" s="2">
        <f>Call_Data!$S175/Call_Data!$R175</f>
        <v>71.428571428571431</v>
      </c>
      <c r="U175" s="7">
        <f t="shared" si="4"/>
        <v>0</v>
      </c>
      <c r="V175" s="6">
        <f t="shared" si="5"/>
        <v>1</v>
      </c>
      <c r="W175" s="6">
        <f>Call_Data!$K175/Call_Data!$J175</f>
        <v>0.77142857142857146</v>
      </c>
      <c r="X175" s="6">
        <f>Call_Data!$L175/Call_Data!$K175</f>
        <v>0.85185185185185186</v>
      </c>
      <c r="Y175" s="6" cm="1">
        <f t="array" ref="Y175">_xlfn.SWITCH(A175,201706,0.51,201707,0.509,201708,0.511)</f>
        <v>0.51</v>
      </c>
      <c r="Z175" s="6">
        <f>Call_Data!$L175/Call_Data!$G175</f>
        <v>0.65714285714285714</v>
      </c>
      <c r="AA175" s="6" cm="1">
        <f t="array" ref="AA175">_xlfn.SWITCH(A175,201706,0.2,201707,0.199,201708,0.198)</f>
        <v>0.2</v>
      </c>
      <c r="AB175" s="6">
        <f>Call_Data!$K175-Call_Data!$L175/Call_Data!$K175</f>
        <v>26.148148148148149</v>
      </c>
      <c r="AC175" s="6" cm="1">
        <f t="array" ref="AC175">_xlfn.SWITCH(A175,201706,0.17,201707,0.162,201708,0.159)</f>
        <v>0.17</v>
      </c>
      <c r="AD175" s="6">
        <f>Call_Data!$I175/Call_Data!$G175</f>
        <v>0.14285714285714285</v>
      </c>
    </row>
    <row r="176" spans="1:30" x14ac:dyDescent="0.2">
      <c r="A176">
        <v>201706</v>
      </c>
      <c r="B176" s="1">
        <v>42898</v>
      </c>
      <c r="C176">
        <v>12467</v>
      </c>
      <c r="D176" t="str">
        <f>VLOOKUP(Call_Data!$C176,Hierarchy!$A$1:$H$27,5,TRUE)</f>
        <v>Centerville, Cece</v>
      </c>
      <c r="E176" t="str">
        <f>VLOOKUP(Call_Data!$C176,Hierarchy!$A$2:$H$27,7,TRUE)</f>
        <v>Winnerson, Aceona</v>
      </c>
      <c r="F176" t="str">
        <f>VLOOKUP(C176,Hierarchy!$A$2:$H$27,8,TRUE)</f>
        <v>Williamburg</v>
      </c>
      <c r="G176">
        <v>32</v>
      </c>
      <c r="H176">
        <v>25052</v>
      </c>
      <c r="I176">
        <v>4</v>
      </c>
      <c r="J176">
        <v>29</v>
      </c>
      <c r="K176">
        <v>25</v>
      </c>
      <c r="L176">
        <v>20</v>
      </c>
      <c r="M176">
        <v>2</v>
      </c>
      <c r="N176">
        <f>SUMIF(Call_Data!$D$2:$D$1526,Call_Data!$D176,Call_Data!$G$2:$G$1526)</f>
        <v>2319</v>
      </c>
      <c r="O176">
        <f>SUMIFS(Call_Data!$G$2:$G$1526,Call_Data!$D$2:$D$1526,Call_Data!$D176,Call_Data!$A$2:$A$1526,Call_Data!$A176)</f>
        <v>784</v>
      </c>
      <c r="P176" s="3">
        <f>Call_Data!$H176/Call_Data!$G176</f>
        <v>782.875</v>
      </c>
      <c r="Q176" cm="1">
        <f t="array" ref="Q176">_xlfn.SWITCH(A176,201706,780,201707,783,201708,775)</f>
        <v>780</v>
      </c>
      <c r="R176" s="5" cm="1">
        <f t="array" ref="R176">_xlfn.SWITCH(A176,201706,0.08,201707,0.081,201708,0.075)</f>
        <v>0.08</v>
      </c>
      <c r="S176" s="2">
        <f>Call_Data!$M176/Call_Data!$G176*100</f>
        <v>6.25</v>
      </c>
      <c r="T176" s="2">
        <f>Call_Data!$S176/Call_Data!$R176</f>
        <v>78.125</v>
      </c>
      <c r="U176" s="7">
        <f t="shared" si="4"/>
        <v>0</v>
      </c>
      <c r="V176" s="6">
        <f t="shared" si="5"/>
        <v>0.90625</v>
      </c>
      <c r="W176" s="6">
        <f>Call_Data!$K176/Call_Data!$J176</f>
        <v>0.86206896551724133</v>
      </c>
      <c r="X176" s="6">
        <f>Call_Data!$L176/Call_Data!$K176</f>
        <v>0.8</v>
      </c>
      <c r="Y176" s="6" cm="1">
        <f t="array" ref="Y176">_xlfn.SWITCH(A176,201706,0.51,201707,0.509,201708,0.511)</f>
        <v>0.51</v>
      </c>
      <c r="Z176" s="6">
        <f>Call_Data!$L176/Call_Data!$G176</f>
        <v>0.625</v>
      </c>
      <c r="AA176" s="6" cm="1">
        <f t="array" ref="AA176">_xlfn.SWITCH(A176,201706,0.2,201707,0.199,201708,0.198)</f>
        <v>0.2</v>
      </c>
      <c r="AB176" s="6">
        <f>Call_Data!$K176-Call_Data!$L176/Call_Data!$K176</f>
        <v>24.2</v>
      </c>
      <c r="AC176" s="6" cm="1">
        <f t="array" ref="AC176">_xlfn.SWITCH(A176,201706,0.17,201707,0.162,201708,0.159)</f>
        <v>0.17</v>
      </c>
      <c r="AD176" s="6">
        <f>Call_Data!$I176/Call_Data!$G176</f>
        <v>0.125</v>
      </c>
    </row>
    <row r="177" spans="1:30" x14ac:dyDescent="0.2">
      <c r="A177">
        <v>201706</v>
      </c>
      <c r="B177" s="1">
        <v>42898</v>
      </c>
      <c r="C177">
        <v>12468</v>
      </c>
      <c r="D177" t="str">
        <f>VLOOKUP(Call_Data!$C177,Hierarchy!$A$1:$H$27,5,TRUE)</f>
        <v>Davenport, Davina</v>
      </c>
      <c r="E177" t="str">
        <f>VLOOKUP(Call_Data!$C177,Hierarchy!$A$2:$H$27,7,TRUE)</f>
        <v>Winnerson, Aceona</v>
      </c>
      <c r="F177" t="str">
        <f>VLOOKUP(C177,Hierarchy!$A$2:$H$27,8,TRUE)</f>
        <v>Williamburg</v>
      </c>
      <c r="G177">
        <v>35</v>
      </c>
      <c r="H177">
        <v>25789</v>
      </c>
      <c r="I177">
        <v>6</v>
      </c>
      <c r="J177">
        <v>32</v>
      </c>
      <c r="K177">
        <v>26</v>
      </c>
      <c r="L177">
        <v>23</v>
      </c>
      <c r="M177">
        <v>2</v>
      </c>
      <c r="N177">
        <f>SUMIF(Call_Data!$D$2:$D$1526,Call_Data!$D177,Call_Data!$G$2:$G$1526)</f>
        <v>2282</v>
      </c>
      <c r="O177">
        <f>SUMIFS(Call_Data!$G$2:$G$1526,Call_Data!$D$2:$D$1526,Call_Data!$D177,Call_Data!$A$2:$A$1526,Call_Data!$A177)</f>
        <v>730</v>
      </c>
      <c r="P177" s="3">
        <f>Call_Data!$H177/Call_Data!$G177</f>
        <v>736.82857142857142</v>
      </c>
      <c r="Q177" cm="1">
        <f t="array" ref="Q177">_xlfn.SWITCH(A177,201706,780,201707,783,201708,775)</f>
        <v>780</v>
      </c>
      <c r="R177" s="5" cm="1">
        <f t="array" ref="R177">_xlfn.SWITCH(A177,201706,0.08,201707,0.081,201708,0.075)</f>
        <v>0.08</v>
      </c>
      <c r="S177" s="2">
        <f>Call_Data!$M177/Call_Data!$G177*100</f>
        <v>5.7142857142857144</v>
      </c>
      <c r="T177" s="2">
        <f>Call_Data!$S177/Call_Data!$R177</f>
        <v>71.428571428571431</v>
      </c>
      <c r="U177" s="7">
        <f t="shared" si="4"/>
        <v>0</v>
      </c>
      <c r="V177" s="6">
        <f t="shared" si="5"/>
        <v>0.91428571428571426</v>
      </c>
      <c r="W177" s="6">
        <f>Call_Data!$K177/Call_Data!$J177</f>
        <v>0.8125</v>
      </c>
      <c r="X177" s="6">
        <f>Call_Data!$L177/Call_Data!$K177</f>
        <v>0.88461538461538458</v>
      </c>
      <c r="Y177" s="6" cm="1">
        <f t="array" ref="Y177">_xlfn.SWITCH(A177,201706,0.51,201707,0.509,201708,0.511)</f>
        <v>0.51</v>
      </c>
      <c r="Z177" s="6">
        <f>Call_Data!$L177/Call_Data!$G177</f>
        <v>0.65714285714285714</v>
      </c>
      <c r="AA177" s="6" cm="1">
        <f t="array" ref="AA177">_xlfn.SWITCH(A177,201706,0.2,201707,0.199,201708,0.198)</f>
        <v>0.2</v>
      </c>
      <c r="AB177" s="6">
        <f>Call_Data!$K177-Call_Data!$L177/Call_Data!$K177</f>
        <v>25.115384615384617</v>
      </c>
      <c r="AC177" s="6" cm="1">
        <f t="array" ref="AC177">_xlfn.SWITCH(A177,201706,0.17,201707,0.162,201708,0.159)</f>
        <v>0.17</v>
      </c>
      <c r="AD177" s="6">
        <f>Call_Data!$I177/Call_Data!$G177</f>
        <v>0.17142857142857143</v>
      </c>
    </row>
    <row r="178" spans="1:30" x14ac:dyDescent="0.2">
      <c r="A178">
        <v>201706</v>
      </c>
      <c r="B178" s="1">
        <v>42898</v>
      </c>
      <c r="C178">
        <v>12469</v>
      </c>
      <c r="D178" t="str">
        <f>VLOOKUP(Call_Data!$C178,Hierarchy!$A$1:$H$27,5,TRUE)</f>
        <v>Edgerton, Ethan</v>
      </c>
      <c r="E178" t="str">
        <f>VLOOKUP(Call_Data!$C178,Hierarchy!$A$2:$H$27,7,TRUE)</f>
        <v>Winnerson, Aceona</v>
      </c>
      <c r="F178" t="str">
        <f>VLOOKUP(C178,Hierarchy!$A$2:$H$27,8,TRUE)</f>
        <v>Williamburg</v>
      </c>
      <c r="G178">
        <v>36</v>
      </c>
      <c r="H178">
        <v>24254</v>
      </c>
      <c r="I178">
        <v>5</v>
      </c>
      <c r="J178">
        <v>33</v>
      </c>
      <c r="K178">
        <v>28</v>
      </c>
      <c r="L178">
        <v>20</v>
      </c>
      <c r="M178">
        <v>3</v>
      </c>
      <c r="N178">
        <f>SUMIF(Call_Data!$D$2:$D$1526,Call_Data!$D178,Call_Data!$G$2:$G$1526)</f>
        <v>2288</v>
      </c>
      <c r="O178">
        <f>SUMIFS(Call_Data!$G$2:$G$1526,Call_Data!$D$2:$D$1526,Call_Data!$D178,Call_Data!$A$2:$A$1526,Call_Data!$A178)</f>
        <v>777</v>
      </c>
      <c r="P178" s="3">
        <f>Call_Data!$H178/Call_Data!$G178</f>
        <v>673.72222222222217</v>
      </c>
      <c r="Q178" cm="1">
        <f t="array" ref="Q178">_xlfn.SWITCH(A178,201706,780,201707,783,201708,775)</f>
        <v>780</v>
      </c>
      <c r="R178" s="5" cm="1">
        <f t="array" ref="R178">_xlfn.SWITCH(A178,201706,0.08,201707,0.081,201708,0.075)</f>
        <v>0.08</v>
      </c>
      <c r="S178" s="2">
        <f>Call_Data!$M178/Call_Data!$G178*100</f>
        <v>8.3333333333333321</v>
      </c>
      <c r="T178" s="2">
        <f>Call_Data!$S178/Call_Data!$R178</f>
        <v>104.16666666666664</v>
      </c>
      <c r="U178" s="7">
        <f t="shared" si="4"/>
        <v>100</v>
      </c>
      <c r="V178" s="6">
        <f t="shared" si="5"/>
        <v>0.91666666666666663</v>
      </c>
      <c r="W178" s="6">
        <f>Call_Data!$K178/Call_Data!$J178</f>
        <v>0.84848484848484851</v>
      </c>
      <c r="X178" s="6">
        <f>Call_Data!$L178/Call_Data!$K178</f>
        <v>0.7142857142857143</v>
      </c>
      <c r="Y178" s="6" cm="1">
        <f t="array" ref="Y178">_xlfn.SWITCH(A178,201706,0.51,201707,0.509,201708,0.511)</f>
        <v>0.51</v>
      </c>
      <c r="Z178" s="6">
        <f>Call_Data!$L178/Call_Data!$G178</f>
        <v>0.55555555555555558</v>
      </c>
      <c r="AA178" s="6" cm="1">
        <f t="array" ref="AA178">_xlfn.SWITCH(A178,201706,0.2,201707,0.199,201708,0.198)</f>
        <v>0.2</v>
      </c>
      <c r="AB178" s="6">
        <f>Call_Data!$K178-Call_Data!$L178/Call_Data!$K178</f>
        <v>27.285714285714285</v>
      </c>
      <c r="AC178" s="6" cm="1">
        <f t="array" ref="AC178">_xlfn.SWITCH(A178,201706,0.17,201707,0.162,201708,0.159)</f>
        <v>0.17</v>
      </c>
      <c r="AD178" s="6">
        <f>Call_Data!$I178/Call_Data!$G178</f>
        <v>0.1388888888888889</v>
      </c>
    </row>
    <row r="179" spans="1:30" x14ac:dyDescent="0.2">
      <c r="A179">
        <v>201706</v>
      </c>
      <c r="B179" s="1">
        <v>42898</v>
      </c>
      <c r="C179">
        <v>12470</v>
      </c>
      <c r="D179" t="str">
        <f>VLOOKUP(Call_Data!$C179,Hierarchy!$A$1:$H$27,5,TRUE)</f>
        <v>Filipsano, Fiona</v>
      </c>
      <c r="E179" t="str">
        <f>VLOOKUP(Call_Data!$C179,Hierarchy!$A$2:$H$27,7,TRUE)</f>
        <v>Winnerson, Aceona</v>
      </c>
      <c r="F179" t="str">
        <f>VLOOKUP(C179,Hierarchy!$A$2:$H$27,8,TRUE)</f>
        <v>Williamburg</v>
      </c>
      <c r="G179">
        <v>35</v>
      </c>
      <c r="H179">
        <v>25640</v>
      </c>
      <c r="I179">
        <v>7</v>
      </c>
      <c r="J179">
        <v>34</v>
      </c>
      <c r="K179">
        <v>26</v>
      </c>
      <c r="L179">
        <v>21</v>
      </c>
      <c r="M179">
        <v>2</v>
      </c>
      <c r="N179">
        <f>SUMIF(Call_Data!$D$2:$D$1526,Call_Data!$D179,Call_Data!$G$2:$G$1526)</f>
        <v>2312</v>
      </c>
      <c r="O179">
        <f>SUMIFS(Call_Data!$G$2:$G$1526,Call_Data!$D$2:$D$1526,Call_Data!$D179,Call_Data!$A$2:$A$1526,Call_Data!$A179)</f>
        <v>736</v>
      </c>
      <c r="P179" s="3">
        <f>Call_Data!$H179/Call_Data!$G179</f>
        <v>732.57142857142856</v>
      </c>
      <c r="Q179" cm="1">
        <f t="array" ref="Q179">_xlfn.SWITCH(A179,201706,780,201707,783,201708,775)</f>
        <v>780</v>
      </c>
      <c r="R179" s="5" cm="1">
        <f t="array" ref="R179">_xlfn.SWITCH(A179,201706,0.08,201707,0.081,201708,0.075)</f>
        <v>0.08</v>
      </c>
      <c r="S179" s="2">
        <f>Call_Data!$M179/Call_Data!$G179*100</f>
        <v>5.7142857142857144</v>
      </c>
      <c r="T179" s="2">
        <f>Call_Data!$S179/Call_Data!$R179</f>
        <v>71.428571428571431</v>
      </c>
      <c r="U179" s="7">
        <f t="shared" si="4"/>
        <v>0</v>
      </c>
      <c r="V179" s="6">
        <f t="shared" si="5"/>
        <v>0.97142857142857142</v>
      </c>
      <c r="W179" s="6">
        <f>Call_Data!$K179/Call_Data!$J179</f>
        <v>0.76470588235294112</v>
      </c>
      <c r="X179" s="6">
        <f>Call_Data!$L179/Call_Data!$K179</f>
        <v>0.80769230769230771</v>
      </c>
      <c r="Y179" s="6" cm="1">
        <f t="array" ref="Y179">_xlfn.SWITCH(A179,201706,0.51,201707,0.509,201708,0.511)</f>
        <v>0.51</v>
      </c>
      <c r="Z179" s="6">
        <f>Call_Data!$L179/Call_Data!$G179</f>
        <v>0.6</v>
      </c>
      <c r="AA179" s="6" cm="1">
        <f t="array" ref="AA179">_xlfn.SWITCH(A179,201706,0.2,201707,0.199,201708,0.198)</f>
        <v>0.2</v>
      </c>
      <c r="AB179" s="6">
        <f>Call_Data!$K179-Call_Data!$L179/Call_Data!$K179</f>
        <v>25.192307692307693</v>
      </c>
      <c r="AC179" s="6" cm="1">
        <f t="array" ref="AC179">_xlfn.SWITCH(A179,201706,0.17,201707,0.162,201708,0.159)</f>
        <v>0.17</v>
      </c>
      <c r="AD179" s="6">
        <f>Call_Data!$I179/Call_Data!$G179</f>
        <v>0.2</v>
      </c>
    </row>
    <row r="180" spans="1:30" x14ac:dyDescent="0.2">
      <c r="A180">
        <v>201706</v>
      </c>
      <c r="B180" s="1">
        <v>42898</v>
      </c>
      <c r="C180">
        <v>12471</v>
      </c>
      <c r="D180" t="str">
        <f>VLOOKUP(Call_Data!$C180,Hierarchy!$A$1:$H$27,5,TRUE)</f>
        <v>Gee, Garry</v>
      </c>
      <c r="E180" t="str">
        <f>VLOOKUP(Call_Data!$C180,Hierarchy!$A$2:$H$27,7,TRUE)</f>
        <v>Winnerson, Aceona</v>
      </c>
      <c r="F180" t="str">
        <f>VLOOKUP(C180,Hierarchy!$A$2:$H$27,8,TRUE)</f>
        <v>Williamburg</v>
      </c>
      <c r="G180">
        <v>39</v>
      </c>
      <c r="H180">
        <v>25616</v>
      </c>
      <c r="I180">
        <v>6</v>
      </c>
      <c r="J180">
        <v>39</v>
      </c>
      <c r="K180">
        <v>34</v>
      </c>
      <c r="L180">
        <v>30</v>
      </c>
      <c r="M180">
        <v>2</v>
      </c>
      <c r="N180">
        <f>SUMIF(Call_Data!$D$2:$D$1526,Call_Data!$D180,Call_Data!$G$2:$G$1526)</f>
        <v>2402</v>
      </c>
      <c r="O180">
        <f>SUMIFS(Call_Data!$G$2:$G$1526,Call_Data!$D$2:$D$1526,Call_Data!$D180,Call_Data!$A$2:$A$1526,Call_Data!$A180)</f>
        <v>798</v>
      </c>
      <c r="P180" s="3">
        <f>Call_Data!$H180/Call_Data!$G180</f>
        <v>656.82051282051282</v>
      </c>
      <c r="Q180" cm="1">
        <f t="array" ref="Q180">_xlfn.SWITCH(A180,201706,780,201707,783,201708,775)</f>
        <v>780</v>
      </c>
      <c r="R180" s="5" cm="1">
        <f t="array" ref="R180">_xlfn.SWITCH(A180,201706,0.08,201707,0.081,201708,0.075)</f>
        <v>0.08</v>
      </c>
      <c r="S180" s="2">
        <f>Call_Data!$M180/Call_Data!$G180*100</f>
        <v>5.1282051282051277</v>
      </c>
      <c r="T180" s="2">
        <f>Call_Data!$S180/Call_Data!$R180</f>
        <v>64.102564102564102</v>
      </c>
      <c r="U180" s="7">
        <f t="shared" si="4"/>
        <v>0</v>
      </c>
      <c r="V180" s="6">
        <f t="shared" si="5"/>
        <v>1</v>
      </c>
      <c r="W180" s="6">
        <f>Call_Data!$K180/Call_Data!$J180</f>
        <v>0.87179487179487181</v>
      </c>
      <c r="X180" s="6">
        <f>Call_Data!$L180/Call_Data!$K180</f>
        <v>0.88235294117647056</v>
      </c>
      <c r="Y180" s="6" cm="1">
        <f t="array" ref="Y180">_xlfn.SWITCH(A180,201706,0.51,201707,0.509,201708,0.511)</f>
        <v>0.51</v>
      </c>
      <c r="Z180" s="6">
        <f>Call_Data!$L180/Call_Data!$G180</f>
        <v>0.76923076923076927</v>
      </c>
      <c r="AA180" s="6" cm="1">
        <f t="array" ref="AA180">_xlfn.SWITCH(A180,201706,0.2,201707,0.199,201708,0.198)</f>
        <v>0.2</v>
      </c>
      <c r="AB180" s="6">
        <f>Call_Data!$K180-Call_Data!$L180/Call_Data!$K180</f>
        <v>33.117647058823529</v>
      </c>
      <c r="AC180" s="6" cm="1">
        <f t="array" ref="AC180">_xlfn.SWITCH(A180,201706,0.17,201707,0.162,201708,0.159)</f>
        <v>0.17</v>
      </c>
      <c r="AD180" s="6">
        <f>Call_Data!$I180/Call_Data!$G180</f>
        <v>0.15384615384615385</v>
      </c>
    </row>
    <row r="181" spans="1:30" x14ac:dyDescent="0.2">
      <c r="A181">
        <v>201706</v>
      </c>
      <c r="B181" s="1">
        <v>42898</v>
      </c>
      <c r="C181">
        <v>12472</v>
      </c>
      <c r="D181" t="str">
        <f>VLOOKUP(Call_Data!$C181,Hierarchy!$A$1:$H$27,5,TRUE)</f>
        <v>Harrison, Harold</v>
      </c>
      <c r="E181" t="str">
        <f>VLOOKUP(Call_Data!$C181,Hierarchy!$A$2:$H$27,7,TRUE)</f>
        <v>Winnerson, Aceona</v>
      </c>
      <c r="F181" t="str">
        <f>VLOOKUP(C181,Hierarchy!$A$2:$H$27,8,TRUE)</f>
        <v>Williamburg</v>
      </c>
      <c r="G181">
        <v>39</v>
      </c>
      <c r="H181">
        <v>25628</v>
      </c>
      <c r="I181">
        <v>7</v>
      </c>
      <c r="J181">
        <v>37</v>
      </c>
      <c r="K181">
        <v>29</v>
      </c>
      <c r="L181">
        <v>26</v>
      </c>
      <c r="M181">
        <v>2</v>
      </c>
      <c r="N181">
        <f>SUMIF(Call_Data!$D$2:$D$1526,Call_Data!$D181,Call_Data!$G$2:$G$1526)</f>
        <v>2134</v>
      </c>
      <c r="O181">
        <f>SUMIFS(Call_Data!$G$2:$G$1526,Call_Data!$D$2:$D$1526,Call_Data!$D181,Call_Data!$A$2:$A$1526,Call_Data!$A181)</f>
        <v>707</v>
      </c>
      <c r="P181" s="3">
        <f>Call_Data!$H181/Call_Data!$G181</f>
        <v>657.12820512820508</v>
      </c>
      <c r="Q181" cm="1">
        <f t="array" ref="Q181">_xlfn.SWITCH(A181,201706,780,201707,783,201708,775)</f>
        <v>780</v>
      </c>
      <c r="R181" s="5" cm="1">
        <f t="array" ref="R181">_xlfn.SWITCH(A181,201706,0.08,201707,0.081,201708,0.075)</f>
        <v>0.08</v>
      </c>
      <c r="S181" s="2">
        <f>Call_Data!$M181/Call_Data!$G181*100</f>
        <v>5.1282051282051277</v>
      </c>
      <c r="T181" s="2">
        <f>Call_Data!$S181/Call_Data!$R181</f>
        <v>64.102564102564102</v>
      </c>
      <c r="U181" s="7">
        <f t="shared" si="4"/>
        <v>0</v>
      </c>
      <c r="V181" s="6">
        <f t="shared" si="5"/>
        <v>0.94871794871794868</v>
      </c>
      <c r="W181" s="6">
        <f>Call_Data!$K181/Call_Data!$J181</f>
        <v>0.78378378378378377</v>
      </c>
      <c r="X181" s="6">
        <f>Call_Data!$L181/Call_Data!$K181</f>
        <v>0.89655172413793105</v>
      </c>
      <c r="Y181" s="6" cm="1">
        <f t="array" ref="Y181">_xlfn.SWITCH(A181,201706,0.51,201707,0.509,201708,0.511)</f>
        <v>0.51</v>
      </c>
      <c r="Z181" s="6">
        <f>Call_Data!$L181/Call_Data!$G181</f>
        <v>0.66666666666666663</v>
      </c>
      <c r="AA181" s="6" cm="1">
        <f t="array" ref="AA181">_xlfn.SWITCH(A181,201706,0.2,201707,0.199,201708,0.198)</f>
        <v>0.2</v>
      </c>
      <c r="AB181" s="6">
        <f>Call_Data!$K181-Call_Data!$L181/Call_Data!$K181</f>
        <v>28.103448275862068</v>
      </c>
      <c r="AC181" s="6" cm="1">
        <f t="array" ref="AC181">_xlfn.SWITCH(A181,201706,0.17,201707,0.162,201708,0.159)</f>
        <v>0.17</v>
      </c>
      <c r="AD181" s="6">
        <f>Call_Data!$I181/Call_Data!$G181</f>
        <v>0.17948717948717949</v>
      </c>
    </row>
    <row r="182" spans="1:30" x14ac:dyDescent="0.2">
      <c r="A182">
        <v>201706</v>
      </c>
      <c r="B182" s="1">
        <v>42898</v>
      </c>
      <c r="C182">
        <v>12473</v>
      </c>
      <c r="D182" t="str">
        <f>VLOOKUP(Call_Data!$C182,Hierarchy!$A$1:$H$27,5,TRUE)</f>
        <v>Ivanski, Igor</v>
      </c>
      <c r="E182" t="str">
        <f>VLOOKUP(Call_Data!$C182,Hierarchy!$A$2:$H$27,7,TRUE)</f>
        <v>Jimson, Bill</v>
      </c>
      <c r="F182" t="str">
        <f>VLOOKUP(C182,Hierarchy!$A$2:$H$27,8,TRUE)</f>
        <v>Williamburg</v>
      </c>
      <c r="G182">
        <v>33</v>
      </c>
      <c r="H182">
        <v>25101</v>
      </c>
      <c r="I182">
        <v>5</v>
      </c>
      <c r="J182">
        <v>32</v>
      </c>
      <c r="K182">
        <v>21</v>
      </c>
      <c r="L182">
        <v>13</v>
      </c>
      <c r="M182">
        <v>3</v>
      </c>
      <c r="N182">
        <f>SUMIF(Call_Data!$D$2:$D$1526,Call_Data!$D182,Call_Data!$G$2:$G$1526)</f>
        <v>2093</v>
      </c>
      <c r="O182">
        <f>SUMIFS(Call_Data!$G$2:$G$1526,Call_Data!$D$2:$D$1526,Call_Data!$D182,Call_Data!$A$2:$A$1526,Call_Data!$A182)</f>
        <v>697</v>
      </c>
      <c r="P182" s="3">
        <f>Call_Data!$H182/Call_Data!$G182</f>
        <v>760.63636363636363</v>
      </c>
      <c r="Q182" cm="1">
        <f t="array" ref="Q182">_xlfn.SWITCH(A182,201706,780,201707,783,201708,775)</f>
        <v>780</v>
      </c>
      <c r="R182" s="5" cm="1">
        <f t="array" ref="R182">_xlfn.SWITCH(A182,201706,0.08,201707,0.081,201708,0.075)</f>
        <v>0.08</v>
      </c>
      <c r="S182" s="2">
        <f>Call_Data!$M182/Call_Data!$G182*100</f>
        <v>9.0909090909090917</v>
      </c>
      <c r="T182" s="2">
        <f>Call_Data!$S182/Call_Data!$R182</f>
        <v>113.63636363636364</v>
      </c>
      <c r="U182" s="7">
        <f t="shared" si="4"/>
        <v>150</v>
      </c>
      <c r="V182" s="6">
        <f t="shared" si="5"/>
        <v>0.96969696969696972</v>
      </c>
      <c r="W182" s="6">
        <f>Call_Data!$K182/Call_Data!$J182</f>
        <v>0.65625</v>
      </c>
      <c r="X182" s="6">
        <f>Call_Data!$L182/Call_Data!$K182</f>
        <v>0.61904761904761907</v>
      </c>
      <c r="Y182" s="6" cm="1">
        <f t="array" ref="Y182">_xlfn.SWITCH(A182,201706,0.51,201707,0.509,201708,0.511)</f>
        <v>0.51</v>
      </c>
      <c r="Z182" s="6">
        <f>Call_Data!$L182/Call_Data!$G182</f>
        <v>0.39393939393939392</v>
      </c>
      <c r="AA182" s="6" cm="1">
        <f t="array" ref="AA182">_xlfn.SWITCH(A182,201706,0.2,201707,0.199,201708,0.198)</f>
        <v>0.2</v>
      </c>
      <c r="AB182" s="6">
        <f>Call_Data!$K182-Call_Data!$L182/Call_Data!$K182</f>
        <v>20.38095238095238</v>
      </c>
      <c r="AC182" s="6" cm="1">
        <f t="array" ref="AC182">_xlfn.SWITCH(A182,201706,0.17,201707,0.162,201708,0.159)</f>
        <v>0.17</v>
      </c>
      <c r="AD182" s="6">
        <f>Call_Data!$I182/Call_Data!$G182</f>
        <v>0.15151515151515152</v>
      </c>
    </row>
    <row r="183" spans="1:30" x14ac:dyDescent="0.2">
      <c r="A183">
        <v>201706</v>
      </c>
      <c r="B183" s="1">
        <v>42898</v>
      </c>
      <c r="C183">
        <v>12474</v>
      </c>
      <c r="D183" t="str">
        <f>VLOOKUP(Call_Data!$C183,Hierarchy!$A$1:$H$27,5,TRUE)</f>
        <v>Jeffries, Johnna</v>
      </c>
      <c r="E183" t="str">
        <f>VLOOKUP(Call_Data!$C183,Hierarchy!$A$2:$H$27,7,TRUE)</f>
        <v>Jimson, Bill</v>
      </c>
      <c r="F183" t="str">
        <f>VLOOKUP(C183,Hierarchy!$A$2:$H$27,8,TRUE)</f>
        <v>Williamburg</v>
      </c>
      <c r="G183">
        <v>36</v>
      </c>
      <c r="H183">
        <v>24764</v>
      </c>
      <c r="I183">
        <v>7</v>
      </c>
      <c r="J183">
        <v>34</v>
      </c>
      <c r="K183">
        <v>22</v>
      </c>
      <c r="L183">
        <v>17</v>
      </c>
      <c r="M183">
        <v>3</v>
      </c>
      <c r="N183">
        <f>SUMIF(Call_Data!$D$2:$D$1526,Call_Data!$D183,Call_Data!$G$2:$G$1526)</f>
        <v>2135</v>
      </c>
      <c r="O183">
        <f>SUMIFS(Call_Data!$G$2:$G$1526,Call_Data!$D$2:$D$1526,Call_Data!$D183,Call_Data!$A$2:$A$1526,Call_Data!$A183)</f>
        <v>697</v>
      </c>
      <c r="P183" s="3">
        <f>Call_Data!$H183/Call_Data!$G183</f>
        <v>687.88888888888891</v>
      </c>
      <c r="Q183" cm="1">
        <f t="array" ref="Q183">_xlfn.SWITCH(A183,201706,780,201707,783,201708,775)</f>
        <v>780</v>
      </c>
      <c r="R183" s="5" cm="1">
        <f t="array" ref="R183">_xlfn.SWITCH(A183,201706,0.08,201707,0.081,201708,0.075)</f>
        <v>0.08</v>
      </c>
      <c r="S183" s="2">
        <f>Call_Data!$M183/Call_Data!$G183*100</f>
        <v>8.3333333333333321</v>
      </c>
      <c r="T183" s="2">
        <f>Call_Data!$S183/Call_Data!$R183</f>
        <v>104.16666666666664</v>
      </c>
      <c r="U183" s="7">
        <f t="shared" si="4"/>
        <v>100</v>
      </c>
      <c r="V183" s="6">
        <f t="shared" si="5"/>
        <v>0.94444444444444442</v>
      </c>
      <c r="W183" s="6">
        <f>Call_Data!$K183/Call_Data!$J183</f>
        <v>0.6470588235294118</v>
      </c>
      <c r="X183" s="6">
        <f>Call_Data!$L183/Call_Data!$K183</f>
        <v>0.77272727272727271</v>
      </c>
      <c r="Y183" s="6" cm="1">
        <f t="array" ref="Y183">_xlfn.SWITCH(A183,201706,0.51,201707,0.509,201708,0.511)</f>
        <v>0.51</v>
      </c>
      <c r="Z183" s="6">
        <f>Call_Data!$L183/Call_Data!$G183</f>
        <v>0.47222222222222221</v>
      </c>
      <c r="AA183" s="6" cm="1">
        <f t="array" ref="AA183">_xlfn.SWITCH(A183,201706,0.2,201707,0.199,201708,0.198)</f>
        <v>0.2</v>
      </c>
      <c r="AB183" s="6">
        <f>Call_Data!$K183-Call_Data!$L183/Call_Data!$K183</f>
        <v>21.227272727272727</v>
      </c>
      <c r="AC183" s="6" cm="1">
        <f t="array" ref="AC183">_xlfn.SWITCH(A183,201706,0.17,201707,0.162,201708,0.159)</f>
        <v>0.17</v>
      </c>
      <c r="AD183" s="6">
        <f>Call_Data!$I183/Call_Data!$G183</f>
        <v>0.19444444444444445</v>
      </c>
    </row>
    <row r="184" spans="1:30" x14ac:dyDescent="0.2">
      <c r="A184">
        <v>201706</v>
      </c>
      <c r="B184" s="1">
        <v>42898</v>
      </c>
      <c r="C184">
        <v>12475</v>
      </c>
      <c r="D184" t="str">
        <f>VLOOKUP(Call_Data!$C184,Hierarchy!$A$1:$H$27,5,TRUE)</f>
        <v>Kippers, Kat</v>
      </c>
      <c r="E184" t="str">
        <f>VLOOKUP(Call_Data!$C184,Hierarchy!$A$2:$H$27,7,TRUE)</f>
        <v>Jimson, Bill</v>
      </c>
      <c r="F184" t="str">
        <f>VLOOKUP(C184,Hierarchy!$A$2:$H$27,8,TRUE)</f>
        <v>Williamburg</v>
      </c>
      <c r="G184">
        <v>31</v>
      </c>
      <c r="H184">
        <v>25423</v>
      </c>
      <c r="I184">
        <v>5</v>
      </c>
      <c r="J184">
        <v>30</v>
      </c>
      <c r="K184">
        <v>24</v>
      </c>
      <c r="L184">
        <v>15</v>
      </c>
      <c r="M184">
        <v>2</v>
      </c>
      <c r="N184">
        <f>SUMIF(Call_Data!$D$2:$D$1526,Call_Data!$D184,Call_Data!$G$2:$G$1526)</f>
        <v>2135</v>
      </c>
      <c r="O184">
        <f>SUMIFS(Call_Data!$G$2:$G$1526,Call_Data!$D$2:$D$1526,Call_Data!$D184,Call_Data!$A$2:$A$1526,Call_Data!$A184)</f>
        <v>688</v>
      </c>
      <c r="P184" s="3">
        <f>Call_Data!$H184/Call_Data!$G184</f>
        <v>820.09677419354841</v>
      </c>
      <c r="Q184" cm="1">
        <f t="array" ref="Q184">_xlfn.SWITCH(A184,201706,780,201707,783,201708,775)</f>
        <v>780</v>
      </c>
      <c r="R184" s="5" cm="1">
        <f t="array" ref="R184">_xlfn.SWITCH(A184,201706,0.08,201707,0.081,201708,0.075)</f>
        <v>0.08</v>
      </c>
      <c r="S184" s="2">
        <f>Call_Data!$M184/Call_Data!$G184*100</f>
        <v>6.4516129032258061</v>
      </c>
      <c r="T184" s="2">
        <f>Call_Data!$S184/Call_Data!$R184</f>
        <v>80.645161290322577</v>
      </c>
      <c r="U184" s="7">
        <f t="shared" si="4"/>
        <v>0</v>
      </c>
      <c r="V184" s="6">
        <f t="shared" si="5"/>
        <v>0.967741935483871</v>
      </c>
      <c r="W184" s="6">
        <f>Call_Data!$K184/Call_Data!$J184</f>
        <v>0.8</v>
      </c>
      <c r="X184" s="6">
        <f>Call_Data!$L184/Call_Data!$K184</f>
        <v>0.625</v>
      </c>
      <c r="Y184" s="6" cm="1">
        <f t="array" ref="Y184">_xlfn.SWITCH(A184,201706,0.51,201707,0.509,201708,0.511)</f>
        <v>0.51</v>
      </c>
      <c r="Z184" s="6">
        <f>Call_Data!$L184/Call_Data!$G184</f>
        <v>0.4838709677419355</v>
      </c>
      <c r="AA184" s="6" cm="1">
        <f t="array" ref="AA184">_xlfn.SWITCH(A184,201706,0.2,201707,0.199,201708,0.198)</f>
        <v>0.2</v>
      </c>
      <c r="AB184" s="6">
        <f>Call_Data!$K184-Call_Data!$L184/Call_Data!$K184</f>
        <v>23.375</v>
      </c>
      <c r="AC184" s="6" cm="1">
        <f t="array" ref="AC184">_xlfn.SWITCH(A184,201706,0.17,201707,0.162,201708,0.159)</f>
        <v>0.17</v>
      </c>
      <c r="AD184" s="6">
        <f>Call_Data!$I184/Call_Data!$G184</f>
        <v>0.16129032258064516</v>
      </c>
    </row>
    <row r="185" spans="1:30" x14ac:dyDescent="0.2">
      <c r="A185">
        <v>201706</v>
      </c>
      <c r="B185" s="1">
        <v>42898</v>
      </c>
      <c r="C185">
        <v>12476</v>
      </c>
      <c r="D185" t="str">
        <f>VLOOKUP(Call_Data!$C185,Hierarchy!$A$1:$H$27,5,TRUE)</f>
        <v>Lipp, Larry</v>
      </c>
      <c r="E185" t="str">
        <f>VLOOKUP(Call_Data!$C185,Hierarchy!$A$2:$H$27,7,TRUE)</f>
        <v>Jimson, Bill</v>
      </c>
      <c r="F185" t="str">
        <f>VLOOKUP(C185,Hierarchy!$A$2:$H$27,8,TRUE)</f>
        <v>Williamburg</v>
      </c>
      <c r="G185">
        <v>33</v>
      </c>
      <c r="H185">
        <v>24978</v>
      </c>
      <c r="I185">
        <v>8</v>
      </c>
      <c r="J185">
        <v>28</v>
      </c>
      <c r="K185">
        <v>22</v>
      </c>
      <c r="L185">
        <v>14</v>
      </c>
      <c r="M185">
        <v>3</v>
      </c>
      <c r="N185">
        <f>SUMIF(Call_Data!$D$2:$D$1526,Call_Data!$D185,Call_Data!$G$2:$G$1526)</f>
        <v>2065</v>
      </c>
      <c r="O185">
        <f>SUMIFS(Call_Data!$G$2:$G$1526,Call_Data!$D$2:$D$1526,Call_Data!$D185,Call_Data!$A$2:$A$1526,Call_Data!$A185)</f>
        <v>697</v>
      </c>
      <c r="P185" s="3">
        <f>Call_Data!$H185/Call_Data!$G185</f>
        <v>756.90909090909088</v>
      </c>
      <c r="Q185" cm="1">
        <f t="array" ref="Q185">_xlfn.SWITCH(A185,201706,780,201707,783,201708,775)</f>
        <v>780</v>
      </c>
      <c r="R185" s="5" cm="1">
        <f t="array" ref="R185">_xlfn.SWITCH(A185,201706,0.08,201707,0.081,201708,0.075)</f>
        <v>0.08</v>
      </c>
      <c r="S185" s="2">
        <f>Call_Data!$M185/Call_Data!$G185*100</f>
        <v>9.0909090909090917</v>
      </c>
      <c r="T185" s="2">
        <f>Call_Data!$S185/Call_Data!$R185</f>
        <v>113.63636363636364</v>
      </c>
      <c r="U185" s="7">
        <f t="shared" si="4"/>
        <v>150</v>
      </c>
      <c r="V185" s="6">
        <f t="shared" si="5"/>
        <v>0.84848484848484851</v>
      </c>
      <c r="W185" s="6">
        <f>Call_Data!$K185/Call_Data!$J185</f>
        <v>0.7857142857142857</v>
      </c>
      <c r="X185" s="6">
        <f>Call_Data!$L185/Call_Data!$K185</f>
        <v>0.63636363636363635</v>
      </c>
      <c r="Y185" s="6" cm="1">
        <f t="array" ref="Y185">_xlfn.SWITCH(A185,201706,0.51,201707,0.509,201708,0.511)</f>
        <v>0.51</v>
      </c>
      <c r="Z185" s="6">
        <f>Call_Data!$L185/Call_Data!$G185</f>
        <v>0.42424242424242425</v>
      </c>
      <c r="AA185" s="6" cm="1">
        <f t="array" ref="AA185">_xlfn.SWITCH(A185,201706,0.2,201707,0.199,201708,0.198)</f>
        <v>0.2</v>
      </c>
      <c r="AB185" s="6">
        <f>Call_Data!$K185-Call_Data!$L185/Call_Data!$K185</f>
        <v>21.363636363636363</v>
      </c>
      <c r="AC185" s="6" cm="1">
        <f t="array" ref="AC185">_xlfn.SWITCH(A185,201706,0.17,201707,0.162,201708,0.159)</f>
        <v>0.17</v>
      </c>
      <c r="AD185" s="6">
        <f>Call_Data!$I185/Call_Data!$G185</f>
        <v>0.24242424242424243</v>
      </c>
    </row>
    <row r="186" spans="1:30" x14ac:dyDescent="0.2">
      <c r="A186">
        <v>201706</v>
      </c>
      <c r="B186" s="1">
        <v>42898</v>
      </c>
      <c r="C186">
        <v>12477</v>
      </c>
      <c r="D186" t="str">
        <f>VLOOKUP(Call_Data!$C186,Hierarchy!$A$1:$H$27,5,TRUE)</f>
        <v>Myers, Matt</v>
      </c>
      <c r="E186" t="str">
        <f>VLOOKUP(Call_Data!$C186,Hierarchy!$A$2:$H$27,7,TRUE)</f>
        <v>Jimson, Bill</v>
      </c>
      <c r="F186" t="str">
        <f>VLOOKUP(C186,Hierarchy!$A$2:$H$27,8,TRUE)</f>
        <v>Williamburg</v>
      </c>
      <c r="G186">
        <v>30</v>
      </c>
      <c r="H186">
        <v>24600</v>
      </c>
      <c r="I186">
        <v>5</v>
      </c>
      <c r="J186">
        <v>26</v>
      </c>
      <c r="K186">
        <v>19</v>
      </c>
      <c r="L186">
        <v>12</v>
      </c>
      <c r="M186">
        <v>2</v>
      </c>
      <c r="N186">
        <f>SUMIF(Call_Data!$D$2:$D$1526,Call_Data!$D186,Call_Data!$G$2:$G$1526)</f>
        <v>1978</v>
      </c>
      <c r="O186">
        <f>SUMIFS(Call_Data!$G$2:$G$1526,Call_Data!$D$2:$D$1526,Call_Data!$D186,Call_Data!$A$2:$A$1526,Call_Data!$A186)</f>
        <v>701</v>
      </c>
      <c r="P186" s="3">
        <f>Call_Data!$H186/Call_Data!$G186</f>
        <v>820</v>
      </c>
      <c r="Q186" cm="1">
        <f t="array" ref="Q186">_xlfn.SWITCH(A186,201706,780,201707,783,201708,775)</f>
        <v>780</v>
      </c>
      <c r="R186" s="5" cm="1">
        <f t="array" ref="R186">_xlfn.SWITCH(A186,201706,0.08,201707,0.081,201708,0.075)</f>
        <v>0.08</v>
      </c>
      <c r="S186" s="2">
        <f>Call_Data!$M186/Call_Data!$G186*100</f>
        <v>6.666666666666667</v>
      </c>
      <c r="T186" s="2">
        <f>Call_Data!$S186/Call_Data!$R186</f>
        <v>83.333333333333329</v>
      </c>
      <c r="U186" s="7">
        <f t="shared" si="4"/>
        <v>0</v>
      </c>
      <c r="V186" s="6">
        <f t="shared" si="5"/>
        <v>0.8666666666666667</v>
      </c>
      <c r="W186" s="6">
        <f>Call_Data!$K186/Call_Data!$J186</f>
        <v>0.73076923076923073</v>
      </c>
      <c r="X186" s="6">
        <f>Call_Data!$L186/Call_Data!$K186</f>
        <v>0.63157894736842102</v>
      </c>
      <c r="Y186" s="6" cm="1">
        <f t="array" ref="Y186">_xlfn.SWITCH(A186,201706,0.51,201707,0.509,201708,0.511)</f>
        <v>0.51</v>
      </c>
      <c r="Z186" s="6">
        <f>Call_Data!$L186/Call_Data!$G186</f>
        <v>0.4</v>
      </c>
      <c r="AA186" s="6" cm="1">
        <f t="array" ref="AA186">_xlfn.SWITCH(A186,201706,0.2,201707,0.199,201708,0.198)</f>
        <v>0.2</v>
      </c>
      <c r="AB186" s="6">
        <f>Call_Data!$K186-Call_Data!$L186/Call_Data!$K186</f>
        <v>18.368421052631579</v>
      </c>
      <c r="AC186" s="6" cm="1">
        <f t="array" ref="AC186">_xlfn.SWITCH(A186,201706,0.17,201707,0.162,201708,0.159)</f>
        <v>0.17</v>
      </c>
      <c r="AD186" s="6">
        <f>Call_Data!$I186/Call_Data!$G186</f>
        <v>0.16666666666666666</v>
      </c>
    </row>
    <row r="187" spans="1:30" x14ac:dyDescent="0.2">
      <c r="A187">
        <v>201706</v>
      </c>
      <c r="B187" s="1">
        <v>42898</v>
      </c>
      <c r="C187">
        <v>12478</v>
      </c>
      <c r="D187" t="str">
        <f>VLOOKUP(Call_Data!$C187,Hierarchy!$A$1:$H$27,5,TRUE)</f>
        <v>Nichols, Nana</v>
      </c>
      <c r="E187" t="str">
        <f>VLOOKUP(Call_Data!$C187,Hierarchy!$A$2:$H$27,7,TRUE)</f>
        <v>Jimson, Bill</v>
      </c>
      <c r="F187" t="str">
        <f>VLOOKUP(C187,Hierarchy!$A$2:$H$27,8,TRUE)</f>
        <v>Williamburg</v>
      </c>
      <c r="G187">
        <v>30</v>
      </c>
      <c r="H187">
        <v>24351</v>
      </c>
      <c r="I187">
        <v>7</v>
      </c>
      <c r="J187">
        <v>26</v>
      </c>
      <c r="K187">
        <v>21</v>
      </c>
      <c r="L187">
        <v>17</v>
      </c>
      <c r="M187">
        <v>2</v>
      </c>
      <c r="N187">
        <f>SUMIF(Call_Data!$D$2:$D$1526,Call_Data!$D187,Call_Data!$G$2:$G$1526)</f>
        <v>1999</v>
      </c>
      <c r="O187">
        <f>SUMIFS(Call_Data!$G$2:$G$1526,Call_Data!$D$2:$D$1526,Call_Data!$D187,Call_Data!$A$2:$A$1526,Call_Data!$A187)</f>
        <v>699</v>
      </c>
      <c r="P187" s="3">
        <f>Call_Data!$H187/Call_Data!$G187</f>
        <v>811.7</v>
      </c>
      <c r="Q187" cm="1">
        <f t="array" ref="Q187">_xlfn.SWITCH(A187,201706,780,201707,783,201708,775)</f>
        <v>780</v>
      </c>
      <c r="R187" s="5" cm="1">
        <f t="array" ref="R187">_xlfn.SWITCH(A187,201706,0.08,201707,0.081,201708,0.075)</f>
        <v>0.08</v>
      </c>
      <c r="S187" s="2">
        <f>Call_Data!$M187/Call_Data!$G187*100</f>
        <v>6.666666666666667</v>
      </c>
      <c r="T187" s="2">
        <f>Call_Data!$S187/Call_Data!$R187</f>
        <v>83.333333333333329</v>
      </c>
      <c r="U187" s="7">
        <f t="shared" si="4"/>
        <v>0</v>
      </c>
      <c r="V187" s="6">
        <f t="shared" si="5"/>
        <v>0.8666666666666667</v>
      </c>
      <c r="W187" s="6">
        <f>Call_Data!$K187/Call_Data!$J187</f>
        <v>0.80769230769230771</v>
      </c>
      <c r="X187" s="6">
        <f>Call_Data!$L187/Call_Data!$K187</f>
        <v>0.80952380952380953</v>
      </c>
      <c r="Y187" s="6" cm="1">
        <f t="array" ref="Y187">_xlfn.SWITCH(A187,201706,0.51,201707,0.509,201708,0.511)</f>
        <v>0.51</v>
      </c>
      <c r="Z187" s="6">
        <f>Call_Data!$L187/Call_Data!$G187</f>
        <v>0.56666666666666665</v>
      </c>
      <c r="AA187" s="6" cm="1">
        <f t="array" ref="AA187">_xlfn.SWITCH(A187,201706,0.2,201707,0.199,201708,0.198)</f>
        <v>0.2</v>
      </c>
      <c r="AB187" s="6">
        <f>Call_Data!$K187-Call_Data!$L187/Call_Data!$K187</f>
        <v>20.19047619047619</v>
      </c>
      <c r="AC187" s="6" cm="1">
        <f t="array" ref="AC187">_xlfn.SWITCH(A187,201706,0.17,201707,0.162,201708,0.159)</f>
        <v>0.17</v>
      </c>
      <c r="AD187" s="6">
        <f>Call_Data!$I187/Call_Data!$G187</f>
        <v>0.23333333333333334</v>
      </c>
    </row>
    <row r="188" spans="1:30" x14ac:dyDescent="0.2">
      <c r="A188">
        <v>201706</v>
      </c>
      <c r="B188" s="1">
        <v>42898</v>
      </c>
      <c r="C188">
        <v>12479</v>
      </c>
      <c r="D188" t="str">
        <f>VLOOKUP(Call_Data!$C188,Hierarchy!$A$1:$H$27,5,TRUE)</f>
        <v>Ohlson, Octavius</v>
      </c>
      <c r="E188" t="str">
        <f>VLOOKUP(Call_Data!$C188,Hierarchy!$A$2:$H$27,7,TRUE)</f>
        <v>Jimson, Bill</v>
      </c>
      <c r="F188" t="str">
        <f>VLOOKUP(C188,Hierarchy!$A$2:$H$27,8,TRUE)</f>
        <v>Williamburg</v>
      </c>
      <c r="G188">
        <v>31</v>
      </c>
      <c r="H188">
        <v>25601</v>
      </c>
      <c r="I188">
        <v>6</v>
      </c>
      <c r="J188">
        <v>31</v>
      </c>
      <c r="K188">
        <v>24</v>
      </c>
      <c r="L188">
        <v>16</v>
      </c>
      <c r="M188">
        <v>3</v>
      </c>
      <c r="N188">
        <f>SUMIF(Call_Data!$D$2:$D$1526,Call_Data!$D188,Call_Data!$G$2:$G$1526)</f>
        <v>1969</v>
      </c>
      <c r="O188">
        <f>SUMIFS(Call_Data!$G$2:$G$1526,Call_Data!$D$2:$D$1526,Call_Data!$D188,Call_Data!$A$2:$A$1526,Call_Data!$A188)</f>
        <v>680</v>
      </c>
      <c r="P188" s="3">
        <f>Call_Data!$H188/Call_Data!$G188</f>
        <v>825.83870967741939</v>
      </c>
      <c r="Q188" cm="1">
        <f t="array" ref="Q188">_xlfn.SWITCH(A188,201706,780,201707,783,201708,775)</f>
        <v>780</v>
      </c>
      <c r="R188" s="5" cm="1">
        <f t="array" ref="R188">_xlfn.SWITCH(A188,201706,0.08,201707,0.081,201708,0.075)</f>
        <v>0.08</v>
      </c>
      <c r="S188" s="2">
        <f>Call_Data!$M188/Call_Data!$G188*100</f>
        <v>9.67741935483871</v>
      </c>
      <c r="T188" s="2">
        <f>Call_Data!$S188/Call_Data!$R188</f>
        <v>120.96774193548387</v>
      </c>
      <c r="U188" s="7">
        <f t="shared" si="4"/>
        <v>250</v>
      </c>
      <c r="V188" s="6">
        <f t="shared" si="5"/>
        <v>1</v>
      </c>
      <c r="W188" s="6">
        <f>Call_Data!$K188/Call_Data!$J188</f>
        <v>0.77419354838709675</v>
      </c>
      <c r="X188" s="6">
        <f>Call_Data!$L188/Call_Data!$K188</f>
        <v>0.66666666666666663</v>
      </c>
      <c r="Y188" s="6" cm="1">
        <f t="array" ref="Y188">_xlfn.SWITCH(A188,201706,0.51,201707,0.509,201708,0.511)</f>
        <v>0.51</v>
      </c>
      <c r="Z188" s="6">
        <f>Call_Data!$L188/Call_Data!$G188</f>
        <v>0.5161290322580645</v>
      </c>
      <c r="AA188" s="6" cm="1">
        <f t="array" ref="AA188">_xlfn.SWITCH(A188,201706,0.2,201707,0.199,201708,0.198)</f>
        <v>0.2</v>
      </c>
      <c r="AB188" s="6">
        <f>Call_Data!$K188-Call_Data!$L188/Call_Data!$K188</f>
        <v>23.333333333333332</v>
      </c>
      <c r="AC188" s="6" cm="1">
        <f t="array" ref="AC188">_xlfn.SWITCH(A188,201706,0.17,201707,0.162,201708,0.159)</f>
        <v>0.17</v>
      </c>
      <c r="AD188" s="6">
        <f>Call_Data!$I188/Call_Data!$G188</f>
        <v>0.19354838709677419</v>
      </c>
    </row>
    <row r="189" spans="1:30" x14ac:dyDescent="0.2">
      <c r="A189">
        <v>201706</v>
      </c>
      <c r="B189" s="1">
        <v>42898</v>
      </c>
      <c r="C189">
        <v>12480</v>
      </c>
      <c r="D189" t="str">
        <f>VLOOKUP(Call_Data!$C189,Hierarchy!$A$1:$H$27,5,TRUE)</f>
        <v>Pulaski, Peter</v>
      </c>
      <c r="E189" t="str">
        <f>VLOOKUP(Call_Data!$C189,Hierarchy!$A$2:$H$27,7,TRUE)</f>
        <v>Jimson, Bill</v>
      </c>
      <c r="F189" t="str">
        <f>VLOOKUP(C189,Hierarchy!$A$2:$H$27,8,TRUE)</f>
        <v>Williamburg</v>
      </c>
      <c r="G189">
        <v>30</v>
      </c>
      <c r="H189">
        <v>24575</v>
      </c>
      <c r="I189">
        <v>6</v>
      </c>
      <c r="J189">
        <v>29</v>
      </c>
      <c r="K189">
        <v>22</v>
      </c>
      <c r="L189">
        <v>16</v>
      </c>
      <c r="M189">
        <v>2</v>
      </c>
      <c r="N189">
        <f>SUMIF(Call_Data!$D$2:$D$1526,Call_Data!$D189,Call_Data!$G$2:$G$1526)</f>
        <v>1507</v>
      </c>
      <c r="O189">
        <f>SUMIFS(Call_Data!$G$2:$G$1526,Call_Data!$D$2:$D$1526,Call_Data!$D189,Call_Data!$A$2:$A$1526,Call_Data!$A189)</f>
        <v>615</v>
      </c>
      <c r="P189" s="3">
        <f>Call_Data!$H189/Call_Data!$G189</f>
        <v>819.16666666666663</v>
      </c>
      <c r="Q189" cm="1">
        <f t="array" ref="Q189">_xlfn.SWITCH(A189,201706,780,201707,783,201708,775)</f>
        <v>780</v>
      </c>
      <c r="R189" s="5" cm="1">
        <f t="array" ref="R189">_xlfn.SWITCH(A189,201706,0.08,201707,0.081,201708,0.075)</f>
        <v>0.08</v>
      </c>
      <c r="S189" s="2">
        <f>Call_Data!$M189/Call_Data!$G189*100</f>
        <v>6.666666666666667</v>
      </c>
      <c r="T189" s="2">
        <f>Call_Data!$S189/Call_Data!$R189</f>
        <v>83.333333333333329</v>
      </c>
      <c r="U189" s="7">
        <f t="shared" si="4"/>
        <v>0</v>
      </c>
      <c r="V189" s="6">
        <f t="shared" si="5"/>
        <v>0.96666666666666667</v>
      </c>
      <c r="W189" s="6">
        <f>Call_Data!$K189/Call_Data!$J189</f>
        <v>0.75862068965517238</v>
      </c>
      <c r="X189" s="6">
        <f>Call_Data!$L189/Call_Data!$K189</f>
        <v>0.72727272727272729</v>
      </c>
      <c r="Y189" s="6" cm="1">
        <f t="array" ref="Y189">_xlfn.SWITCH(A189,201706,0.51,201707,0.509,201708,0.511)</f>
        <v>0.51</v>
      </c>
      <c r="Z189" s="6">
        <f>Call_Data!$L189/Call_Data!$G189</f>
        <v>0.53333333333333333</v>
      </c>
      <c r="AA189" s="6" cm="1">
        <f t="array" ref="AA189">_xlfn.SWITCH(A189,201706,0.2,201707,0.199,201708,0.198)</f>
        <v>0.2</v>
      </c>
      <c r="AB189" s="6">
        <f>Call_Data!$K189-Call_Data!$L189/Call_Data!$K189</f>
        <v>21.272727272727273</v>
      </c>
      <c r="AC189" s="6" cm="1">
        <f t="array" ref="AC189">_xlfn.SWITCH(A189,201706,0.17,201707,0.162,201708,0.159)</f>
        <v>0.17</v>
      </c>
      <c r="AD189" s="6">
        <f>Call_Data!$I189/Call_Data!$G189</f>
        <v>0.2</v>
      </c>
    </row>
    <row r="190" spans="1:30" x14ac:dyDescent="0.2">
      <c r="A190">
        <v>201706</v>
      </c>
      <c r="B190" s="1">
        <v>42898</v>
      </c>
      <c r="C190">
        <v>12482</v>
      </c>
      <c r="D190" t="str">
        <f>VLOOKUP(Call_Data!$C190,Hierarchy!$A$1:$H$27,5,TRUE)</f>
        <v>Sanders, Sammi</v>
      </c>
      <c r="E190" t="str">
        <f>VLOOKUP(Call_Data!$C190,Hierarchy!$A$2:$H$27,7,TRUE)</f>
        <v>Oferten, Quinton</v>
      </c>
      <c r="F190" t="str">
        <f>VLOOKUP(C190,Hierarchy!$A$2:$H$27,8,TRUE)</f>
        <v>Williamburg</v>
      </c>
      <c r="G190">
        <v>32</v>
      </c>
      <c r="H190">
        <v>24390</v>
      </c>
      <c r="I190">
        <v>9</v>
      </c>
      <c r="J190">
        <v>29</v>
      </c>
      <c r="K190">
        <v>19</v>
      </c>
      <c r="L190">
        <v>12</v>
      </c>
      <c r="M190">
        <v>4</v>
      </c>
      <c r="N190">
        <f>SUMIF(Call_Data!$D$2:$D$1526,Call_Data!$D190,Call_Data!$G$2:$G$1526)</f>
        <v>1764</v>
      </c>
      <c r="O190">
        <f>SUMIFS(Call_Data!$G$2:$G$1526,Call_Data!$D$2:$D$1526,Call_Data!$D190,Call_Data!$A$2:$A$1526,Call_Data!$A190)</f>
        <v>577</v>
      </c>
      <c r="P190" s="3">
        <f>Call_Data!$H190/Call_Data!$G190</f>
        <v>762.1875</v>
      </c>
      <c r="Q190" cm="1">
        <f t="array" ref="Q190">_xlfn.SWITCH(A190,201706,780,201707,783,201708,775)</f>
        <v>780</v>
      </c>
      <c r="R190" s="5" cm="1">
        <f t="array" ref="R190">_xlfn.SWITCH(A190,201706,0.08,201707,0.081,201708,0.075)</f>
        <v>0.08</v>
      </c>
      <c r="S190" s="2">
        <f>Call_Data!$M190/Call_Data!$G190*100</f>
        <v>12.5</v>
      </c>
      <c r="T190" s="2">
        <f>Call_Data!$S190/Call_Data!$R190</f>
        <v>156.25</v>
      </c>
      <c r="U190" s="7">
        <f t="shared" si="4"/>
        <v>250</v>
      </c>
      <c r="V190" s="6">
        <f t="shared" si="5"/>
        <v>0.90625</v>
      </c>
      <c r="W190" s="6">
        <f>Call_Data!$K190/Call_Data!$J190</f>
        <v>0.65517241379310343</v>
      </c>
      <c r="X190" s="6">
        <f>Call_Data!$L190/Call_Data!$K190</f>
        <v>0.63157894736842102</v>
      </c>
      <c r="Y190" s="6" cm="1">
        <f t="array" ref="Y190">_xlfn.SWITCH(A190,201706,0.51,201707,0.509,201708,0.511)</f>
        <v>0.51</v>
      </c>
      <c r="Z190" s="6">
        <f>Call_Data!$L190/Call_Data!$G190</f>
        <v>0.375</v>
      </c>
      <c r="AA190" s="6" cm="1">
        <f t="array" ref="AA190">_xlfn.SWITCH(A190,201706,0.2,201707,0.199,201708,0.198)</f>
        <v>0.2</v>
      </c>
      <c r="AB190" s="6">
        <f>Call_Data!$K190-Call_Data!$L190/Call_Data!$K190</f>
        <v>18.368421052631579</v>
      </c>
      <c r="AC190" s="6" cm="1">
        <f t="array" ref="AC190">_xlfn.SWITCH(A190,201706,0.17,201707,0.162,201708,0.159)</f>
        <v>0.17</v>
      </c>
      <c r="AD190" s="6">
        <f>Call_Data!$I190/Call_Data!$G190</f>
        <v>0.28125</v>
      </c>
    </row>
    <row r="191" spans="1:30" x14ac:dyDescent="0.2">
      <c r="A191">
        <v>201706</v>
      </c>
      <c r="B191" s="1">
        <v>42898</v>
      </c>
      <c r="C191">
        <v>12483</v>
      </c>
      <c r="D191" t="str">
        <f>VLOOKUP(Call_Data!$C191,Hierarchy!$A$1:$H$27,5,TRUE)</f>
        <v>Thomas, Ted</v>
      </c>
      <c r="E191" t="str">
        <f>VLOOKUP(Call_Data!$C191,Hierarchy!$A$2:$H$27,7,TRUE)</f>
        <v>Oferten, Quinton</v>
      </c>
      <c r="F191" t="str">
        <f>VLOOKUP(C191,Hierarchy!$A$2:$H$27,8,TRUE)</f>
        <v>Williamburg</v>
      </c>
      <c r="G191">
        <v>28</v>
      </c>
      <c r="H191">
        <v>24771</v>
      </c>
      <c r="I191">
        <v>7</v>
      </c>
      <c r="J191">
        <v>25</v>
      </c>
      <c r="K191">
        <v>16</v>
      </c>
      <c r="L191">
        <v>7</v>
      </c>
      <c r="M191">
        <v>3</v>
      </c>
      <c r="N191">
        <f>SUMIF(Call_Data!$D$2:$D$1526,Call_Data!$D191,Call_Data!$G$2:$G$1526)</f>
        <v>1918</v>
      </c>
      <c r="O191">
        <f>SUMIFS(Call_Data!$G$2:$G$1526,Call_Data!$D$2:$D$1526,Call_Data!$D191,Call_Data!$A$2:$A$1526,Call_Data!$A191)</f>
        <v>652</v>
      </c>
      <c r="P191" s="3">
        <f>Call_Data!$H191/Call_Data!$G191</f>
        <v>884.67857142857144</v>
      </c>
      <c r="Q191" cm="1">
        <f t="array" ref="Q191">_xlfn.SWITCH(A191,201706,780,201707,783,201708,775)</f>
        <v>780</v>
      </c>
      <c r="R191" s="5" cm="1">
        <f t="array" ref="R191">_xlfn.SWITCH(A191,201706,0.08,201707,0.081,201708,0.075)</f>
        <v>0.08</v>
      </c>
      <c r="S191" s="2">
        <f>Call_Data!$M191/Call_Data!$G191*100</f>
        <v>10.714285714285714</v>
      </c>
      <c r="T191" s="2">
        <f>Call_Data!$S191/Call_Data!$R191</f>
        <v>133.92857142857142</v>
      </c>
      <c r="U191" s="7">
        <f t="shared" si="4"/>
        <v>250</v>
      </c>
      <c r="V191" s="6">
        <f t="shared" si="5"/>
        <v>0.8928571428571429</v>
      </c>
      <c r="W191" s="6">
        <f>Call_Data!$K191/Call_Data!$J191</f>
        <v>0.64</v>
      </c>
      <c r="X191" s="6">
        <f>Call_Data!$L191/Call_Data!$K191</f>
        <v>0.4375</v>
      </c>
      <c r="Y191" s="6" cm="1">
        <f t="array" ref="Y191">_xlfn.SWITCH(A191,201706,0.51,201707,0.509,201708,0.511)</f>
        <v>0.51</v>
      </c>
      <c r="Z191" s="6">
        <f>Call_Data!$L191/Call_Data!$G191</f>
        <v>0.25</v>
      </c>
      <c r="AA191" s="6" cm="1">
        <f t="array" ref="AA191">_xlfn.SWITCH(A191,201706,0.2,201707,0.199,201708,0.198)</f>
        <v>0.2</v>
      </c>
      <c r="AB191" s="6">
        <f>Call_Data!$K191-Call_Data!$L191/Call_Data!$K191</f>
        <v>15.5625</v>
      </c>
      <c r="AC191" s="6" cm="1">
        <f t="array" ref="AC191">_xlfn.SWITCH(A191,201706,0.17,201707,0.162,201708,0.159)</f>
        <v>0.17</v>
      </c>
      <c r="AD191" s="6">
        <f>Call_Data!$I191/Call_Data!$G191</f>
        <v>0.25</v>
      </c>
    </row>
    <row r="192" spans="1:30" x14ac:dyDescent="0.2">
      <c r="A192">
        <v>201706</v>
      </c>
      <c r="B192" s="1">
        <v>42898</v>
      </c>
      <c r="C192">
        <v>12484</v>
      </c>
      <c r="D192" t="str">
        <f>VLOOKUP(Call_Data!$C192,Hierarchy!$A$1:$H$27,5,TRUE)</f>
        <v>Uvaldon, Ursala</v>
      </c>
      <c r="E192" t="str">
        <f>VLOOKUP(Call_Data!$C192,Hierarchy!$A$2:$H$27,7,TRUE)</f>
        <v>Oferten, Quinton</v>
      </c>
      <c r="F192" t="str">
        <f>VLOOKUP(C192,Hierarchy!$A$2:$H$27,8,TRUE)</f>
        <v>Williamburg</v>
      </c>
      <c r="G192">
        <v>30</v>
      </c>
      <c r="H192">
        <v>25938</v>
      </c>
      <c r="I192">
        <v>8</v>
      </c>
      <c r="J192">
        <v>28</v>
      </c>
      <c r="K192">
        <v>18</v>
      </c>
      <c r="L192">
        <v>9</v>
      </c>
      <c r="M192">
        <v>4</v>
      </c>
      <c r="N192">
        <f>SUMIF(Call_Data!$D$2:$D$1526,Call_Data!$D192,Call_Data!$G$2:$G$1526)</f>
        <v>1913</v>
      </c>
      <c r="O192">
        <f>SUMIFS(Call_Data!$G$2:$G$1526,Call_Data!$D$2:$D$1526,Call_Data!$D192,Call_Data!$A$2:$A$1526,Call_Data!$A192)</f>
        <v>629</v>
      </c>
      <c r="P192" s="3">
        <f>Call_Data!$H192/Call_Data!$G192</f>
        <v>864.6</v>
      </c>
      <c r="Q192" cm="1">
        <f t="array" ref="Q192">_xlfn.SWITCH(A192,201706,780,201707,783,201708,775)</f>
        <v>780</v>
      </c>
      <c r="R192" s="5" cm="1">
        <f t="array" ref="R192">_xlfn.SWITCH(A192,201706,0.08,201707,0.081,201708,0.075)</f>
        <v>0.08</v>
      </c>
      <c r="S192" s="2">
        <f>Call_Data!$M192/Call_Data!$G192*100</f>
        <v>13.333333333333334</v>
      </c>
      <c r="T192" s="2">
        <f>Call_Data!$S192/Call_Data!$R192</f>
        <v>166.66666666666666</v>
      </c>
      <c r="U192" s="7">
        <f t="shared" si="4"/>
        <v>250</v>
      </c>
      <c r="V192" s="6">
        <f t="shared" si="5"/>
        <v>0.93333333333333335</v>
      </c>
      <c r="W192" s="6">
        <f>Call_Data!$K192/Call_Data!$J192</f>
        <v>0.6428571428571429</v>
      </c>
      <c r="X192" s="6">
        <f>Call_Data!$L192/Call_Data!$K192</f>
        <v>0.5</v>
      </c>
      <c r="Y192" s="6" cm="1">
        <f t="array" ref="Y192">_xlfn.SWITCH(A192,201706,0.51,201707,0.509,201708,0.511)</f>
        <v>0.51</v>
      </c>
      <c r="Z192" s="6">
        <f>Call_Data!$L192/Call_Data!$G192</f>
        <v>0.3</v>
      </c>
      <c r="AA192" s="6" cm="1">
        <f t="array" ref="AA192">_xlfn.SWITCH(A192,201706,0.2,201707,0.199,201708,0.198)</f>
        <v>0.2</v>
      </c>
      <c r="AB192" s="6">
        <f>Call_Data!$K192-Call_Data!$L192/Call_Data!$K192</f>
        <v>17.5</v>
      </c>
      <c r="AC192" s="6" cm="1">
        <f t="array" ref="AC192">_xlfn.SWITCH(A192,201706,0.17,201707,0.162,201708,0.159)</f>
        <v>0.17</v>
      </c>
      <c r="AD192" s="6">
        <f>Call_Data!$I192/Call_Data!$G192</f>
        <v>0.26666666666666666</v>
      </c>
    </row>
    <row r="193" spans="1:30" x14ac:dyDescent="0.2">
      <c r="A193">
        <v>201706</v>
      </c>
      <c r="B193" s="1">
        <v>42898</v>
      </c>
      <c r="C193">
        <v>12485</v>
      </c>
      <c r="D193" t="str">
        <f>VLOOKUP(Call_Data!$C193,Hierarchy!$A$1:$H$27,5,TRUE)</f>
        <v>Vindictive, Vinny</v>
      </c>
      <c r="E193" t="str">
        <f>VLOOKUP(Call_Data!$C193,Hierarchy!$A$2:$H$27,7,TRUE)</f>
        <v>Oferten, Quinton</v>
      </c>
      <c r="F193" t="str">
        <f>VLOOKUP(C193,Hierarchy!$A$2:$H$27,8,TRUE)</f>
        <v>Williamburg</v>
      </c>
      <c r="G193">
        <v>31</v>
      </c>
      <c r="H193">
        <v>24852</v>
      </c>
      <c r="I193">
        <v>9</v>
      </c>
      <c r="J193">
        <v>28</v>
      </c>
      <c r="K193">
        <v>22</v>
      </c>
      <c r="L193">
        <v>12</v>
      </c>
      <c r="M193">
        <v>3</v>
      </c>
      <c r="N193">
        <f>SUMIF(Call_Data!$D$2:$D$1526,Call_Data!$D193,Call_Data!$G$2:$G$1526)</f>
        <v>1894</v>
      </c>
      <c r="O193">
        <f>SUMIFS(Call_Data!$G$2:$G$1526,Call_Data!$D$2:$D$1526,Call_Data!$D193,Call_Data!$A$2:$A$1526,Call_Data!$A193)</f>
        <v>644</v>
      </c>
      <c r="P193" s="3">
        <f>Call_Data!$H193/Call_Data!$G193</f>
        <v>801.67741935483866</v>
      </c>
      <c r="Q193" cm="1">
        <f t="array" ref="Q193">_xlfn.SWITCH(A193,201706,780,201707,783,201708,775)</f>
        <v>780</v>
      </c>
      <c r="R193" s="5" cm="1">
        <f t="array" ref="R193">_xlfn.SWITCH(A193,201706,0.08,201707,0.081,201708,0.075)</f>
        <v>0.08</v>
      </c>
      <c r="S193" s="2">
        <f>Call_Data!$M193/Call_Data!$G193*100</f>
        <v>9.67741935483871</v>
      </c>
      <c r="T193" s="2">
        <f>Call_Data!$S193/Call_Data!$R193</f>
        <v>120.96774193548387</v>
      </c>
      <c r="U193" s="7">
        <f t="shared" si="4"/>
        <v>250</v>
      </c>
      <c r="V193" s="6">
        <f t="shared" si="5"/>
        <v>0.90322580645161288</v>
      </c>
      <c r="W193" s="6">
        <f>Call_Data!$K193/Call_Data!$J193</f>
        <v>0.7857142857142857</v>
      </c>
      <c r="X193" s="6">
        <f>Call_Data!$L193/Call_Data!$K193</f>
        <v>0.54545454545454541</v>
      </c>
      <c r="Y193" s="6" cm="1">
        <f t="array" ref="Y193">_xlfn.SWITCH(A193,201706,0.51,201707,0.509,201708,0.511)</f>
        <v>0.51</v>
      </c>
      <c r="Z193" s="6">
        <f>Call_Data!$L193/Call_Data!$G193</f>
        <v>0.38709677419354838</v>
      </c>
      <c r="AA193" s="6" cm="1">
        <f t="array" ref="AA193">_xlfn.SWITCH(A193,201706,0.2,201707,0.199,201708,0.198)</f>
        <v>0.2</v>
      </c>
      <c r="AB193" s="6">
        <f>Call_Data!$K193-Call_Data!$L193/Call_Data!$K193</f>
        <v>21.454545454545453</v>
      </c>
      <c r="AC193" s="6" cm="1">
        <f t="array" ref="AC193">_xlfn.SWITCH(A193,201706,0.17,201707,0.162,201708,0.159)</f>
        <v>0.17</v>
      </c>
      <c r="AD193" s="6">
        <f>Call_Data!$I193/Call_Data!$G193</f>
        <v>0.29032258064516131</v>
      </c>
    </row>
    <row r="194" spans="1:30" x14ac:dyDescent="0.2">
      <c r="A194">
        <v>201706</v>
      </c>
      <c r="B194" s="1">
        <v>42898</v>
      </c>
      <c r="C194">
        <v>12486</v>
      </c>
      <c r="D194" t="str">
        <f>VLOOKUP(Call_Data!$C194,Hierarchy!$A$1:$H$27,5,TRUE)</f>
        <v>Williamson, Wilma</v>
      </c>
      <c r="E194" t="str">
        <f>VLOOKUP(Call_Data!$C194,Hierarchy!$A$2:$H$27,7,TRUE)</f>
        <v>Oferten, Quinton</v>
      </c>
      <c r="F194" t="str">
        <f>VLOOKUP(C194,Hierarchy!$A$2:$H$27,8,TRUE)</f>
        <v>Williamburg</v>
      </c>
      <c r="G194">
        <v>33</v>
      </c>
      <c r="H194">
        <v>24300</v>
      </c>
      <c r="I194">
        <v>10</v>
      </c>
      <c r="J194">
        <v>30</v>
      </c>
      <c r="K194">
        <v>22</v>
      </c>
      <c r="L194">
        <v>15</v>
      </c>
      <c r="M194">
        <v>4</v>
      </c>
      <c r="N194">
        <f>SUMIF(Call_Data!$D$2:$D$1526,Call_Data!$D194,Call_Data!$G$2:$G$1526)</f>
        <v>1992</v>
      </c>
      <c r="O194">
        <f>SUMIFS(Call_Data!$G$2:$G$1526,Call_Data!$D$2:$D$1526,Call_Data!$D194,Call_Data!$A$2:$A$1526,Call_Data!$A194)</f>
        <v>649</v>
      </c>
      <c r="P194" s="3">
        <f>Call_Data!$H194/Call_Data!$G194</f>
        <v>736.36363636363637</v>
      </c>
      <c r="Q194" cm="1">
        <f t="array" ref="Q194">_xlfn.SWITCH(A194,201706,780,201707,783,201708,775)</f>
        <v>780</v>
      </c>
      <c r="R194" s="5" cm="1">
        <f t="array" ref="R194">_xlfn.SWITCH(A194,201706,0.08,201707,0.081,201708,0.075)</f>
        <v>0.08</v>
      </c>
      <c r="S194" s="2">
        <f>Call_Data!$M194/Call_Data!$G194*100</f>
        <v>12.121212121212121</v>
      </c>
      <c r="T194" s="2">
        <f>Call_Data!$S194/Call_Data!$R194</f>
        <v>151.5151515151515</v>
      </c>
      <c r="U194" s="7">
        <f t="shared" ref="U194:U257" si="6">IF(T194&gt;120,250,IF(T194&gt;110,150,IF(T194&gt;100,100,IF(T194&gt;90,50,0))))</f>
        <v>250</v>
      </c>
      <c r="V194" s="6">
        <f t="shared" ref="V194:V257" si="7">J194/G194</f>
        <v>0.90909090909090906</v>
      </c>
      <c r="W194" s="6">
        <f>Call_Data!$K194/Call_Data!$J194</f>
        <v>0.73333333333333328</v>
      </c>
      <c r="X194" s="6">
        <f>Call_Data!$L194/Call_Data!$K194</f>
        <v>0.68181818181818177</v>
      </c>
      <c r="Y194" s="6" cm="1">
        <f t="array" ref="Y194">_xlfn.SWITCH(A194,201706,0.51,201707,0.509,201708,0.511)</f>
        <v>0.51</v>
      </c>
      <c r="Z194" s="6">
        <f>Call_Data!$L194/Call_Data!$G194</f>
        <v>0.45454545454545453</v>
      </c>
      <c r="AA194" s="6" cm="1">
        <f t="array" ref="AA194">_xlfn.SWITCH(A194,201706,0.2,201707,0.199,201708,0.198)</f>
        <v>0.2</v>
      </c>
      <c r="AB194" s="6">
        <f>Call_Data!$K194-Call_Data!$L194/Call_Data!$K194</f>
        <v>21.318181818181817</v>
      </c>
      <c r="AC194" s="6" cm="1">
        <f t="array" ref="AC194">_xlfn.SWITCH(A194,201706,0.17,201707,0.162,201708,0.159)</f>
        <v>0.17</v>
      </c>
      <c r="AD194" s="6">
        <f>Call_Data!$I194/Call_Data!$G194</f>
        <v>0.30303030303030304</v>
      </c>
    </row>
    <row r="195" spans="1:30" x14ac:dyDescent="0.2">
      <c r="A195">
        <v>201706</v>
      </c>
      <c r="B195" s="1">
        <v>42898</v>
      </c>
      <c r="C195">
        <v>12487</v>
      </c>
      <c r="D195" t="str">
        <f>VLOOKUP(Call_Data!$C195,Hierarchy!$A$1:$H$27,5,TRUE)</f>
        <v>Younger, Yeti</v>
      </c>
      <c r="E195" t="str">
        <f>VLOOKUP(Call_Data!$C195,Hierarchy!$A$2:$H$27,7,TRUE)</f>
        <v>Oferten, Quinton</v>
      </c>
      <c r="F195" t="str">
        <f>VLOOKUP(C195,Hierarchy!$A$2:$H$27,8,TRUE)</f>
        <v>Williamburg</v>
      </c>
      <c r="G195">
        <v>30</v>
      </c>
      <c r="H195">
        <v>24364</v>
      </c>
      <c r="I195">
        <v>7</v>
      </c>
      <c r="J195">
        <v>29</v>
      </c>
      <c r="K195">
        <v>22</v>
      </c>
      <c r="L195">
        <v>10</v>
      </c>
      <c r="M195">
        <v>3</v>
      </c>
      <c r="N195">
        <f>SUMIF(Call_Data!$D$2:$D$1526,Call_Data!$D195,Call_Data!$G$2:$G$1526)</f>
        <v>1939</v>
      </c>
      <c r="O195">
        <f>SUMIFS(Call_Data!$G$2:$G$1526,Call_Data!$D$2:$D$1526,Call_Data!$D195,Call_Data!$A$2:$A$1526,Call_Data!$A195)</f>
        <v>611</v>
      </c>
      <c r="P195" s="3">
        <f>Call_Data!$H195/Call_Data!$G195</f>
        <v>812.13333333333333</v>
      </c>
      <c r="Q195" cm="1">
        <f t="array" ref="Q195">_xlfn.SWITCH(A195,201706,780,201707,783,201708,775)</f>
        <v>780</v>
      </c>
      <c r="R195" s="5" cm="1">
        <f t="array" ref="R195">_xlfn.SWITCH(A195,201706,0.08,201707,0.081,201708,0.075)</f>
        <v>0.08</v>
      </c>
      <c r="S195" s="2">
        <f>Call_Data!$M195/Call_Data!$G195*100</f>
        <v>10</v>
      </c>
      <c r="T195" s="2">
        <f>Call_Data!$S195/Call_Data!$R195</f>
        <v>125</v>
      </c>
      <c r="U195" s="7">
        <f t="shared" si="6"/>
        <v>250</v>
      </c>
      <c r="V195" s="6">
        <f t="shared" si="7"/>
        <v>0.96666666666666667</v>
      </c>
      <c r="W195" s="6">
        <f>Call_Data!$K195/Call_Data!$J195</f>
        <v>0.75862068965517238</v>
      </c>
      <c r="X195" s="6">
        <f>Call_Data!$L195/Call_Data!$K195</f>
        <v>0.45454545454545453</v>
      </c>
      <c r="Y195" s="6" cm="1">
        <f t="array" ref="Y195">_xlfn.SWITCH(A195,201706,0.51,201707,0.509,201708,0.511)</f>
        <v>0.51</v>
      </c>
      <c r="Z195" s="6">
        <f>Call_Data!$L195/Call_Data!$G195</f>
        <v>0.33333333333333331</v>
      </c>
      <c r="AA195" s="6" cm="1">
        <f t="array" ref="AA195">_xlfn.SWITCH(A195,201706,0.2,201707,0.199,201708,0.198)</f>
        <v>0.2</v>
      </c>
      <c r="AB195" s="6">
        <f>Call_Data!$K195-Call_Data!$L195/Call_Data!$K195</f>
        <v>21.545454545454547</v>
      </c>
      <c r="AC195" s="6" cm="1">
        <f t="array" ref="AC195">_xlfn.SWITCH(A195,201706,0.17,201707,0.162,201708,0.159)</f>
        <v>0.17</v>
      </c>
      <c r="AD195" s="6">
        <f>Call_Data!$I195/Call_Data!$G195</f>
        <v>0.23333333333333334</v>
      </c>
    </row>
    <row r="196" spans="1:30" x14ac:dyDescent="0.2">
      <c r="A196">
        <v>201706</v>
      </c>
      <c r="B196" s="1">
        <v>42898</v>
      </c>
      <c r="C196">
        <v>12488</v>
      </c>
      <c r="D196" t="str">
        <f>VLOOKUP(Call_Data!$C196,Hierarchy!$A$1:$H$27,5,TRUE)</f>
        <v>Zwilowski, Zane</v>
      </c>
      <c r="E196" t="str">
        <f>VLOOKUP(Call_Data!$C196,Hierarchy!$A$2:$H$27,7,TRUE)</f>
        <v>Oferten, Quinton</v>
      </c>
      <c r="F196" t="str">
        <f>VLOOKUP(C196,Hierarchy!$A$2:$H$27,8,TRUE)</f>
        <v>Williamburg</v>
      </c>
      <c r="G196">
        <v>33</v>
      </c>
      <c r="H196">
        <v>25931</v>
      </c>
      <c r="I196">
        <v>8</v>
      </c>
      <c r="J196">
        <v>30</v>
      </c>
      <c r="K196">
        <v>20</v>
      </c>
      <c r="L196">
        <v>10</v>
      </c>
      <c r="M196">
        <v>3</v>
      </c>
      <c r="N196">
        <f>SUMIF(Call_Data!$D$2:$D$1526,Call_Data!$D196,Call_Data!$G$2:$G$1526)</f>
        <v>2000</v>
      </c>
      <c r="O196">
        <f>SUMIFS(Call_Data!$G$2:$G$1526,Call_Data!$D$2:$D$1526,Call_Data!$D196,Call_Data!$A$2:$A$1526,Call_Data!$A196)</f>
        <v>653</v>
      </c>
      <c r="P196" s="3">
        <f>Call_Data!$H196/Call_Data!$G196</f>
        <v>785.78787878787875</v>
      </c>
      <c r="Q196" cm="1">
        <f t="array" ref="Q196">_xlfn.SWITCH(A196,201706,780,201707,783,201708,775)</f>
        <v>780</v>
      </c>
      <c r="R196" s="5" cm="1">
        <f t="array" ref="R196">_xlfn.SWITCH(A196,201706,0.08,201707,0.081,201708,0.075)</f>
        <v>0.08</v>
      </c>
      <c r="S196" s="2">
        <f>Call_Data!$M196/Call_Data!$G196*100</f>
        <v>9.0909090909090917</v>
      </c>
      <c r="T196" s="2">
        <f>Call_Data!$S196/Call_Data!$R196</f>
        <v>113.63636363636364</v>
      </c>
      <c r="U196" s="7">
        <f t="shared" si="6"/>
        <v>150</v>
      </c>
      <c r="V196" s="6">
        <f t="shared" si="7"/>
        <v>0.90909090909090906</v>
      </c>
      <c r="W196" s="6">
        <f>Call_Data!$K196/Call_Data!$J196</f>
        <v>0.66666666666666663</v>
      </c>
      <c r="X196" s="6">
        <f>Call_Data!$L196/Call_Data!$K196</f>
        <v>0.5</v>
      </c>
      <c r="Y196" s="6" cm="1">
        <f t="array" ref="Y196">_xlfn.SWITCH(A196,201706,0.51,201707,0.509,201708,0.511)</f>
        <v>0.51</v>
      </c>
      <c r="Z196" s="6">
        <f>Call_Data!$L196/Call_Data!$G196</f>
        <v>0.30303030303030304</v>
      </c>
      <c r="AA196" s="6" cm="1">
        <f t="array" ref="AA196">_xlfn.SWITCH(A196,201706,0.2,201707,0.199,201708,0.198)</f>
        <v>0.2</v>
      </c>
      <c r="AB196" s="6">
        <f>Call_Data!$K196-Call_Data!$L196/Call_Data!$K196</f>
        <v>19.5</v>
      </c>
      <c r="AC196" s="6" cm="1">
        <f t="array" ref="AC196">_xlfn.SWITCH(A196,201706,0.17,201707,0.162,201708,0.159)</f>
        <v>0.17</v>
      </c>
      <c r="AD196" s="6">
        <f>Call_Data!$I196/Call_Data!$G196</f>
        <v>0.24242424242424243</v>
      </c>
    </row>
    <row r="197" spans="1:30" x14ac:dyDescent="0.2">
      <c r="A197">
        <v>201706</v>
      </c>
      <c r="B197" s="1">
        <v>42898</v>
      </c>
      <c r="C197">
        <v>12489</v>
      </c>
      <c r="D197" t="str">
        <f>VLOOKUP(Call_Data!$C197,Hierarchy!$A$1:$H$27,5,TRUE)</f>
        <v>Abacus, Aaron</v>
      </c>
      <c r="E197" t="str">
        <f>VLOOKUP(Call_Data!$C197,Hierarchy!$A$2:$H$27,7,TRUE)</f>
        <v>Oferten, Quinton</v>
      </c>
      <c r="F197" t="str">
        <f>VLOOKUP(C197,Hierarchy!$A$2:$H$27,8,TRUE)</f>
        <v>Williamburg</v>
      </c>
      <c r="G197">
        <v>30</v>
      </c>
      <c r="H197">
        <v>25077</v>
      </c>
      <c r="I197">
        <v>8</v>
      </c>
      <c r="J197">
        <v>28</v>
      </c>
      <c r="K197">
        <v>18</v>
      </c>
      <c r="L197">
        <v>8</v>
      </c>
      <c r="M197">
        <v>3</v>
      </c>
      <c r="N197">
        <f>SUMIF(Call_Data!$D$2:$D$1526,Call_Data!$D197,Call_Data!$G$2:$G$1526)</f>
        <v>1858</v>
      </c>
      <c r="O197">
        <f>SUMIFS(Call_Data!$G$2:$G$1526,Call_Data!$D$2:$D$1526,Call_Data!$D197,Call_Data!$A$2:$A$1526,Call_Data!$A197)</f>
        <v>490</v>
      </c>
      <c r="P197" s="3">
        <f>Call_Data!$H197/Call_Data!$G197</f>
        <v>835.9</v>
      </c>
      <c r="Q197" cm="1">
        <f t="array" ref="Q197">_xlfn.SWITCH(A197,201706,780,201707,783,201708,775)</f>
        <v>780</v>
      </c>
      <c r="R197" s="5" cm="1">
        <f t="array" ref="R197">_xlfn.SWITCH(A197,201706,0.08,201707,0.081,201708,0.075)</f>
        <v>0.08</v>
      </c>
      <c r="S197" s="2">
        <f>Call_Data!$M197/Call_Data!$G197*100</f>
        <v>10</v>
      </c>
      <c r="T197" s="2">
        <f>Call_Data!$S197/Call_Data!$R197</f>
        <v>125</v>
      </c>
      <c r="U197" s="7">
        <f t="shared" si="6"/>
        <v>250</v>
      </c>
      <c r="V197" s="6">
        <f t="shared" si="7"/>
        <v>0.93333333333333335</v>
      </c>
      <c r="W197" s="6">
        <f>Call_Data!$K197/Call_Data!$J197</f>
        <v>0.6428571428571429</v>
      </c>
      <c r="X197" s="6">
        <f>Call_Data!$L197/Call_Data!$K197</f>
        <v>0.44444444444444442</v>
      </c>
      <c r="Y197" s="6" cm="1">
        <f t="array" ref="Y197">_xlfn.SWITCH(A197,201706,0.51,201707,0.509,201708,0.511)</f>
        <v>0.51</v>
      </c>
      <c r="Z197" s="6">
        <f>Call_Data!$L197/Call_Data!$G197</f>
        <v>0.26666666666666666</v>
      </c>
      <c r="AA197" s="6" cm="1">
        <f t="array" ref="AA197">_xlfn.SWITCH(A197,201706,0.2,201707,0.199,201708,0.198)</f>
        <v>0.2</v>
      </c>
      <c r="AB197" s="6">
        <f>Call_Data!$K197-Call_Data!$L197/Call_Data!$K197</f>
        <v>17.555555555555557</v>
      </c>
      <c r="AC197" s="6" cm="1">
        <f t="array" ref="AC197">_xlfn.SWITCH(A197,201706,0.17,201707,0.162,201708,0.159)</f>
        <v>0.17</v>
      </c>
      <c r="AD197" s="6">
        <f>Call_Data!$I197/Call_Data!$G197</f>
        <v>0.26666666666666666</v>
      </c>
    </row>
    <row r="198" spans="1:30" x14ac:dyDescent="0.2">
      <c r="A198">
        <v>201706</v>
      </c>
      <c r="B198" s="1">
        <v>42899</v>
      </c>
      <c r="C198">
        <v>12465</v>
      </c>
      <c r="D198" t="str">
        <f>VLOOKUP(Call_Data!$C198,Hierarchy!$A$1:$H$27,5,TRUE)</f>
        <v>Anderson, Albert</v>
      </c>
      <c r="E198" t="str">
        <f>VLOOKUP(Call_Data!$C198,Hierarchy!$A$2:$H$27,7,TRUE)</f>
        <v>Winnerson, Aceona</v>
      </c>
      <c r="F198" t="str">
        <f>VLOOKUP(C198,Hierarchy!$A$2:$H$27,8,TRUE)</f>
        <v>Williamburg</v>
      </c>
      <c r="G198">
        <v>38</v>
      </c>
      <c r="H198">
        <v>24225</v>
      </c>
      <c r="I198">
        <v>7</v>
      </c>
      <c r="J198">
        <v>38</v>
      </c>
      <c r="K198">
        <v>31</v>
      </c>
      <c r="L198">
        <v>22</v>
      </c>
      <c r="M198">
        <v>2</v>
      </c>
      <c r="N198">
        <f>SUMIF(Call_Data!$D$2:$D$1526,Call_Data!$D198,Call_Data!$G$2:$G$1526)</f>
        <v>2149</v>
      </c>
      <c r="O198">
        <f>SUMIFS(Call_Data!$G$2:$G$1526,Call_Data!$D$2:$D$1526,Call_Data!$D198,Call_Data!$A$2:$A$1526,Call_Data!$A198)</f>
        <v>797</v>
      </c>
      <c r="P198" s="3">
        <f>Call_Data!$H198/Call_Data!$G198</f>
        <v>637.5</v>
      </c>
      <c r="Q198" cm="1">
        <f t="array" ref="Q198">_xlfn.SWITCH(A198,201706,780,201707,783,201708,775)</f>
        <v>780</v>
      </c>
      <c r="R198" s="5" cm="1">
        <f t="array" ref="R198">_xlfn.SWITCH(A198,201706,0.08,201707,0.081,201708,0.075)</f>
        <v>0.08</v>
      </c>
      <c r="S198" s="2">
        <f>Call_Data!$M198/Call_Data!$G198*100</f>
        <v>5.2631578947368416</v>
      </c>
      <c r="T198" s="2">
        <f>Call_Data!$S198/Call_Data!$R198</f>
        <v>65.78947368421052</v>
      </c>
      <c r="U198" s="7">
        <f t="shared" si="6"/>
        <v>0</v>
      </c>
      <c r="V198" s="6">
        <f t="shared" si="7"/>
        <v>1</v>
      </c>
      <c r="W198" s="6">
        <f>Call_Data!$K198/Call_Data!$J198</f>
        <v>0.81578947368421051</v>
      </c>
      <c r="X198" s="6">
        <f>Call_Data!$L198/Call_Data!$K198</f>
        <v>0.70967741935483875</v>
      </c>
      <c r="Y198" s="6" cm="1">
        <f t="array" ref="Y198">_xlfn.SWITCH(A198,201706,0.51,201707,0.509,201708,0.511)</f>
        <v>0.51</v>
      </c>
      <c r="Z198" s="6">
        <f>Call_Data!$L198/Call_Data!$G198</f>
        <v>0.57894736842105265</v>
      </c>
      <c r="AA198" s="6" cm="1">
        <f t="array" ref="AA198">_xlfn.SWITCH(A198,201706,0.2,201707,0.199,201708,0.198)</f>
        <v>0.2</v>
      </c>
      <c r="AB198" s="6">
        <f>Call_Data!$K198-Call_Data!$L198/Call_Data!$K198</f>
        <v>30.29032258064516</v>
      </c>
      <c r="AC198" s="6" cm="1">
        <f t="array" ref="AC198">_xlfn.SWITCH(A198,201706,0.17,201707,0.162,201708,0.159)</f>
        <v>0.17</v>
      </c>
      <c r="AD198" s="6">
        <f>Call_Data!$I198/Call_Data!$G198</f>
        <v>0.18421052631578946</v>
      </c>
    </row>
    <row r="199" spans="1:30" x14ac:dyDescent="0.2">
      <c r="A199">
        <v>201706</v>
      </c>
      <c r="B199" s="1">
        <v>42899</v>
      </c>
      <c r="C199">
        <v>12466</v>
      </c>
      <c r="D199" t="str">
        <f>VLOOKUP(Call_Data!$C199,Hierarchy!$A$1:$H$27,5,TRUE)</f>
        <v>Binning, Bart</v>
      </c>
      <c r="E199" t="str">
        <f>VLOOKUP(Call_Data!$C199,Hierarchy!$A$2:$H$27,7,TRUE)</f>
        <v>Winnerson, Aceona</v>
      </c>
      <c r="F199" t="str">
        <f>VLOOKUP(C199,Hierarchy!$A$2:$H$27,8,TRUE)</f>
        <v>Williamburg</v>
      </c>
      <c r="G199">
        <v>32</v>
      </c>
      <c r="H199">
        <v>24358</v>
      </c>
      <c r="I199">
        <v>5</v>
      </c>
      <c r="J199">
        <v>29</v>
      </c>
      <c r="K199">
        <v>23</v>
      </c>
      <c r="L199">
        <v>20</v>
      </c>
      <c r="M199">
        <v>2</v>
      </c>
      <c r="N199">
        <f>SUMIF(Call_Data!$D$2:$D$1526,Call_Data!$D199,Call_Data!$G$2:$G$1526)</f>
        <v>2347</v>
      </c>
      <c r="O199">
        <f>SUMIFS(Call_Data!$G$2:$G$1526,Call_Data!$D$2:$D$1526,Call_Data!$D199,Call_Data!$A$2:$A$1526,Call_Data!$A199)</f>
        <v>783</v>
      </c>
      <c r="P199" s="3">
        <f>Call_Data!$H199/Call_Data!$G199</f>
        <v>761.1875</v>
      </c>
      <c r="Q199" cm="1">
        <f t="array" ref="Q199">_xlfn.SWITCH(A199,201706,780,201707,783,201708,775)</f>
        <v>780</v>
      </c>
      <c r="R199" s="5" cm="1">
        <f t="array" ref="R199">_xlfn.SWITCH(A199,201706,0.08,201707,0.081,201708,0.075)</f>
        <v>0.08</v>
      </c>
      <c r="S199" s="2">
        <f>Call_Data!$M199/Call_Data!$G199*100</f>
        <v>6.25</v>
      </c>
      <c r="T199" s="2">
        <f>Call_Data!$S199/Call_Data!$R199</f>
        <v>78.125</v>
      </c>
      <c r="U199" s="7">
        <f t="shared" si="6"/>
        <v>0</v>
      </c>
      <c r="V199" s="6">
        <f t="shared" si="7"/>
        <v>0.90625</v>
      </c>
      <c r="W199" s="6">
        <f>Call_Data!$K199/Call_Data!$J199</f>
        <v>0.7931034482758621</v>
      </c>
      <c r="X199" s="6">
        <f>Call_Data!$L199/Call_Data!$K199</f>
        <v>0.86956521739130432</v>
      </c>
      <c r="Y199" s="6" cm="1">
        <f t="array" ref="Y199">_xlfn.SWITCH(A199,201706,0.51,201707,0.509,201708,0.511)</f>
        <v>0.51</v>
      </c>
      <c r="Z199" s="6">
        <f>Call_Data!$L199/Call_Data!$G199</f>
        <v>0.625</v>
      </c>
      <c r="AA199" s="6" cm="1">
        <f t="array" ref="AA199">_xlfn.SWITCH(A199,201706,0.2,201707,0.199,201708,0.198)</f>
        <v>0.2</v>
      </c>
      <c r="AB199" s="6">
        <f>Call_Data!$K199-Call_Data!$L199/Call_Data!$K199</f>
        <v>22.130434782608695</v>
      </c>
      <c r="AC199" s="6" cm="1">
        <f t="array" ref="AC199">_xlfn.SWITCH(A199,201706,0.17,201707,0.162,201708,0.159)</f>
        <v>0.17</v>
      </c>
      <c r="AD199" s="6">
        <f>Call_Data!$I199/Call_Data!$G199</f>
        <v>0.15625</v>
      </c>
    </row>
    <row r="200" spans="1:30" x14ac:dyDescent="0.2">
      <c r="A200">
        <v>201706</v>
      </c>
      <c r="B200" s="1">
        <v>42899</v>
      </c>
      <c r="C200">
        <v>12467</v>
      </c>
      <c r="D200" t="str">
        <f>VLOOKUP(Call_Data!$C200,Hierarchy!$A$1:$H$27,5,TRUE)</f>
        <v>Centerville, Cece</v>
      </c>
      <c r="E200" t="str">
        <f>VLOOKUP(Call_Data!$C200,Hierarchy!$A$2:$H$27,7,TRUE)</f>
        <v>Winnerson, Aceona</v>
      </c>
      <c r="F200" t="str">
        <f>VLOOKUP(C200,Hierarchy!$A$2:$H$27,8,TRUE)</f>
        <v>Williamburg</v>
      </c>
      <c r="G200">
        <v>39</v>
      </c>
      <c r="H200">
        <v>25627</v>
      </c>
      <c r="I200">
        <v>8</v>
      </c>
      <c r="J200">
        <v>39</v>
      </c>
      <c r="K200">
        <v>28</v>
      </c>
      <c r="L200">
        <v>24</v>
      </c>
      <c r="M200">
        <v>2</v>
      </c>
      <c r="N200">
        <f>SUMIF(Call_Data!$D$2:$D$1526,Call_Data!$D200,Call_Data!$G$2:$G$1526)</f>
        <v>2319</v>
      </c>
      <c r="O200">
        <f>SUMIFS(Call_Data!$G$2:$G$1526,Call_Data!$D$2:$D$1526,Call_Data!$D200,Call_Data!$A$2:$A$1526,Call_Data!$A200)</f>
        <v>784</v>
      </c>
      <c r="P200" s="3">
        <f>Call_Data!$H200/Call_Data!$G200</f>
        <v>657.10256410256409</v>
      </c>
      <c r="Q200" cm="1">
        <f t="array" ref="Q200">_xlfn.SWITCH(A200,201706,780,201707,783,201708,775)</f>
        <v>780</v>
      </c>
      <c r="R200" s="5" cm="1">
        <f t="array" ref="R200">_xlfn.SWITCH(A200,201706,0.08,201707,0.081,201708,0.075)</f>
        <v>0.08</v>
      </c>
      <c r="S200" s="2">
        <f>Call_Data!$M200/Call_Data!$G200*100</f>
        <v>5.1282051282051277</v>
      </c>
      <c r="T200" s="2">
        <f>Call_Data!$S200/Call_Data!$R200</f>
        <v>64.102564102564102</v>
      </c>
      <c r="U200" s="7">
        <f t="shared" si="6"/>
        <v>0</v>
      </c>
      <c r="V200" s="6">
        <f t="shared" si="7"/>
        <v>1</v>
      </c>
      <c r="W200" s="6">
        <f>Call_Data!$K200/Call_Data!$J200</f>
        <v>0.71794871794871795</v>
      </c>
      <c r="X200" s="6">
        <f>Call_Data!$L200/Call_Data!$K200</f>
        <v>0.8571428571428571</v>
      </c>
      <c r="Y200" s="6" cm="1">
        <f t="array" ref="Y200">_xlfn.SWITCH(A200,201706,0.51,201707,0.509,201708,0.511)</f>
        <v>0.51</v>
      </c>
      <c r="Z200" s="6">
        <f>Call_Data!$L200/Call_Data!$G200</f>
        <v>0.61538461538461542</v>
      </c>
      <c r="AA200" s="6" cm="1">
        <f t="array" ref="AA200">_xlfn.SWITCH(A200,201706,0.2,201707,0.199,201708,0.198)</f>
        <v>0.2</v>
      </c>
      <c r="AB200" s="6">
        <f>Call_Data!$K200-Call_Data!$L200/Call_Data!$K200</f>
        <v>27.142857142857142</v>
      </c>
      <c r="AC200" s="6" cm="1">
        <f t="array" ref="AC200">_xlfn.SWITCH(A200,201706,0.17,201707,0.162,201708,0.159)</f>
        <v>0.17</v>
      </c>
      <c r="AD200" s="6">
        <f>Call_Data!$I200/Call_Data!$G200</f>
        <v>0.20512820512820512</v>
      </c>
    </row>
    <row r="201" spans="1:30" x14ac:dyDescent="0.2">
      <c r="A201">
        <v>201706</v>
      </c>
      <c r="B201" s="1">
        <v>42899</v>
      </c>
      <c r="C201">
        <v>12468</v>
      </c>
      <c r="D201" t="str">
        <f>VLOOKUP(Call_Data!$C201,Hierarchy!$A$1:$H$27,5,TRUE)</f>
        <v>Davenport, Davina</v>
      </c>
      <c r="E201" t="str">
        <f>VLOOKUP(Call_Data!$C201,Hierarchy!$A$2:$H$27,7,TRUE)</f>
        <v>Winnerson, Aceona</v>
      </c>
      <c r="F201" t="str">
        <f>VLOOKUP(C201,Hierarchy!$A$2:$H$27,8,TRUE)</f>
        <v>Williamburg</v>
      </c>
      <c r="G201">
        <v>35</v>
      </c>
      <c r="H201">
        <v>24285</v>
      </c>
      <c r="I201">
        <v>5</v>
      </c>
      <c r="J201">
        <v>33</v>
      </c>
      <c r="K201">
        <v>25</v>
      </c>
      <c r="L201">
        <v>22</v>
      </c>
      <c r="M201">
        <v>2</v>
      </c>
      <c r="N201">
        <f>SUMIF(Call_Data!$D$2:$D$1526,Call_Data!$D201,Call_Data!$G$2:$G$1526)</f>
        <v>2282</v>
      </c>
      <c r="O201">
        <f>SUMIFS(Call_Data!$G$2:$G$1526,Call_Data!$D$2:$D$1526,Call_Data!$D201,Call_Data!$A$2:$A$1526,Call_Data!$A201)</f>
        <v>730</v>
      </c>
      <c r="P201" s="3">
        <f>Call_Data!$H201/Call_Data!$G201</f>
        <v>693.85714285714289</v>
      </c>
      <c r="Q201" cm="1">
        <f t="array" ref="Q201">_xlfn.SWITCH(A201,201706,780,201707,783,201708,775)</f>
        <v>780</v>
      </c>
      <c r="R201" s="5" cm="1">
        <f t="array" ref="R201">_xlfn.SWITCH(A201,201706,0.08,201707,0.081,201708,0.075)</f>
        <v>0.08</v>
      </c>
      <c r="S201" s="2">
        <f>Call_Data!$M201/Call_Data!$G201*100</f>
        <v>5.7142857142857144</v>
      </c>
      <c r="T201" s="2">
        <f>Call_Data!$S201/Call_Data!$R201</f>
        <v>71.428571428571431</v>
      </c>
      <c r="U201" s="7">
        <f t="shared" si="6"/>
        <v>0</v>
      </c>
      <c r="V201" s="6">
        <f t="shared" si="7"/>
        <v>0.94285714285714284</v>
      </c>
      <c r="W201" s="6">
        <f>Call_Data!$K201/Call_Data!$J201</f>
        <v>0.75757575757575757</v>
      </c>
      <c r="X201" s="6">
        <f>Call_Data!$L201/Call_Data!$K201</f>
        <v>0.88</v>
      </c>
      <c r="Y201" s="6" cm="1">
        <f t="array" ref="Y201">_xlfn.SWITCH(A201,201706,0.51,201707,0.509,201708,0.511)</f>
        <v>0.51</v>
      </c>
      <c r="Z201" s="6">
        <f>Call_Data!$L201/Call_Data!$G201</f>
        <v>0.62857142857142856</v>
      </c>
      <c r="AA201" s="6" cm="1">
        <f t="array" ref="AA201">_xlfn.SWITCH(A201,201706,0.2,201707,0.199,201708,0.198)</f>
        <v>0.2</v>
      </c>
      <c r="AB201" s="6">
        <f>Call_Data!$K201-Call_Data!$L201/Call_Data!$K201</f>
        <v>24.12</v>
      </c>
      <c r="AC201" s="6" cm="1">
        <f t="array" ref="AC201">_xlfn.SWITCH(A201,201706,0.17,201707,0.162,201708,0.159)</f>
        <v>0.17</v>
      </c>
      <c r="AD201" s="6">
        <f>Call_Data!$I201/Call_Data!$G201</f>
        <v>0.14285714285714285</v>
      </c>
    </row>
    <row r="202" spans="1:30" x14ac:dyDescent="0.2">
      <c r="A202">
        <v>201706</v>
      </c>
      <c r="B202" s="1">
        <v>42899</v>
      </c>
      <c r="C202">
        <v>12469</v>
      </c>
      <c r="D202" t="str">
        <f>VLOOKUP(Call_Data!$C202,Hierarchy!$A$1:$H$27,5,TRUE)</f>
        <v>Edgerton, Ethan</v>
      </c>
      <c r="E202" t="str">
        <f>VLOOKUP(Call_Data!$C202,Hierarchy!$A$2:$H$27,7,TRUE)</f>
        <v>Winnerson, Aceona</v>
      </c>
      <c r="F202" t="str">
        <f>VLOOKUP(C202,Hierarchy!$A$2:$H$27,8,TRUE)</f>
        <v>Williamburg</v>
      </c>
      <c r="G202">
        <v>36</v>
      </c>
      <c r="H202">
        <v>24365</v>
      </c>
      <c r="I202">
        <v>7</v>
      </c>
      <c r="J202">
        <v>34</v>
      </c>
      <c r="K202">
        <v>31</v>
      </c>
      <c r="L202">
        <v>24</v>
      </c>
      <c r="M202">
        <v>2</v>
      </c>
      <c r="N202">
        <f>SUMIF(Call_Data!$D$2:$D$1526,Call_Data!$D202,Call_Data!$G$2:$G$1526)</f>
        <v>2288</v>
      </c>
      <c r="O202">
        <f>SUMIFS(Call_Data!$G$2:$G$1526,Call_Data!$D$2:$D$1526,Call_Data!$D202,Call_Data!$A$2:$A$1526,Call_Data!$A202)</f>
        <v>777</v>
      </c>
      <c r="P202" s="3">
        <f>Call_Data!$H202/Call_Data!$G202</f>
        <v>676.80555555555554</v>
      </c>
      <c r="Q202" cm="1">
        <f t="array" ref="Q202">_xlfn.SWITCH(A202,201706,780,201707,783,201708,775)</f>
        <v>780</v>
      </c>
      <c r="R202" s="5" cm="1">
        <f t="array" ref="R202">_xlfn.SWITCH(A202,201706,0.08,201707,0.081,201708,0.075)</f>
        <v>0.08</v>
      </c>
      <c r="S202" s="2">
        <f>Call_Data!$M202/Call_Data!$G202*100</f>
        <v>5.5555555555555554</v>
      </c>
      <c r="T202" s="2">
        <f>Call_Data!$S202/Call_Data!$R202</f>
        <v>69.444444444444443</v>
      </c>
      <c r="U202" s="7">
        <f t="shared" si="6"/>
        <v>0</v>
      </c>
      <c r="V202" s="6">
        <f t="shared" si="7"/>
        <v>0.94444444444444442</v>
      </c>
      <c r="W202" s="6">
        <f>Call_Data!$K202/Call_Data!$J202</f>
        <v>0.91176470588235292</v>
      </c>
      <c r="X202" s="6">
        <f>Call_Data!$L202/Call_Data!$K202</f>
        <v>0.77419354838709675</v>
      </c>
      <c r="Y202" s="6" cm="1">
        <f t="array" ref="Y202">_xlfn.SWITCH(A202,201706,0.51,201707,0.509,201708,0.511)</f>
        <v>0.51</v>
      </c>
      <c r="Z202" s="6">
        <f>Call_Data!$L202/Call_Data!$G202</f>
        <v>0.66666666666666663</v>
      </c>
      <c r="AA202" s="6" cm="1">
        <f t="array" ref="AA202">_xlfn.SWITCH(A202,201706,0.2,201707,0.199,201708,0.198)</f>
        <v>0.2</v>
      </c>
      <c r="AB202" s="6">
        <f>Call_Data!$K202-Call_Data!$L202/Call_Data!$K202</f>
        <v>30.225806451612904</v>
      </c>
      <c r="AC202" s="6" cm="1">
        <f t="array" ref="AC202">_xlfn.SWITCH(A202,201706,0.17,201707,0.162,201708,0.159)</f>
        <v>0.17</v>
      </c>
      <c r="AD202" s="6">
        <f>Call_Data!$I202/Call_Data!$G202</f>
        <v>0.19444444444444445</v>
      </c>
    </row>
    <row r="203" spans="1:30" x14ac:dyDescent="0.2">
      <c r="A203">
        <v>201706</v>
      </c>
      <c r="B203" s="1">
        <v>42899</v>
      </c>
      <c r="C203">
        <v>12470</v>
      </c>
      <c r="D203" t="str">
        <f>VLOOKUP(Call_Data!$C203,Hierarchy!$A$1:$H$27,5,TRUE)</f>
        <v>Filipsano, Fiona</v>
      </c>
      <c r="E203" t="str">
        <f>VLOOKUP(Call_Data!$C203,Hierarchy!$A$2:$H$27,7,TRUE)</f>
        <v>Winnerson, Aceona</v>
      </c>
      <c r="F203" t="str">
        <f>VLOOKUP(C203,Hierarchy!$A$2:$H$27,8,TRUE)</f>
        <v>Williamburg</v>
      </c>
      <c r="G203">
        <v>40</v>
      </c>
      <c r="H203">
        <v>24054</v>
      </c>
      <c r="I203">
        <v>4</v>
      </c>
      <c r="J203">
        <v>40</v>
      </c>
      <c r="K203">
        <v>30</v>
      </c>
      <c r="L203">
        <v>22</v>
      </c>
      <c r="M203">
        <v>3</v>
      </c>
      <c r="N203">
        <f>SUMIF(Call_Data!$D$2:$D$1526,Call_Data!$D203,Call_Data!$G$2:$G$1526)</f>
        <v>2312</v>
      </c>
      <c r="O203">
        <f>SUMIFS(Call_Data!$G$2:$G$1526,Call_Data!$D$2:$D$1526,Call_Data!$D203,Call_Data!$A$2:$A$1526,Call_Data!$A203)</f>
        <v>736</v>
      </c>
      <c r="P203" s="3">
        <f>Call_Data!$H203/Call_Data!$G203</f>
        <v>601.35</v>
      </c>
      <c r="Q203" cm="1">
        <f t="array" ref="Q203">_xlfn.SWITCH(A203,201706,780,201707,783,201708,775)</f>
        <v>780</v>
      </c>
      <c r="R203" s="5" cm="1">
        <f t="array" ref="R203">_xlfn.SWITCH(A203,201706,0.08,201707,0.081,201708,0.075)</f>
        <v>0.08</v>
      </c>
      <c r="S203" s="2">
        <f>Call_Data!$M203/Call_Data!$G203*100</f>
        <v>7.5</v>
      </c>
      <c r="T203" s="2">
        <f>Call_Data!$S203/Call_Data!$R203</f>
        <v>93.75</v>
      </c>
      <c r="U203" s="7">
        <f t="shared" si="6"/>
        <v>50</v>
      </c>
      <c r="V203" s="6">
        <f t="shared" si="7"/>
        <v>1</v>
      </c>
      <c r="W203" s="6">
        <f>Call_Data!$K203/Call_Data!$J203</f>
        <v>0.75</v>
      </c>
      <c r="X203" s="6">
        <f>Call_Data!$L203/Call_Data!$K203</f>
        <v>0.73333333333333328</v>
      </c>
      <c r="Y203" s="6" cm="1">
        <f t="array" ref="Y203">_xlfn.SWITCH(A203,201706,0.51,201707,0.509,201708,0.511)</f>
        <v>0.51</v>
      </c>
      <c r="Z203" s="6">
        <f>Call_Data!$L203/Call_Data!$G203</f>
        <v>0.55000000000000004</v>
      </c>
      <c r="AA203" s="6" cm="1">
        <f t="array" ref="AA203">_xlfn.SWITCH(A203,201706,0.2,201707,0.199,201708,0.198)</f>
        <v>0.2</v>
      </c>
      <c r="AB203" s="6">
        <f>Call_Data!$K203-Call_Data!$L203/Call_Data!$K203</f>
        <v>29.266666666666666</v>
      </c>
      <c r="AC203" s="6" cm="1">
        <f t="array" ref="AC203">_xlfn.SWITCH(A203,201706,0.17,201707,0.162,201708,0.159)</f>
        <v>0.17</v>
      </c>
      <c r="AD203" s="6">
        <f>Call_Data!$I203/Call_Data!$G203</f>
        <v>0.1</v>
      </c>
    </row>
    <row r="204" spans="1:30" x14ac:dyDescent="0.2">
      <c r="A204">
        <v>201706</v>
      </c>
      <c r="B204" s="1">
        <v>42899</v>
      </c>
      <c r="C204">
        <v>12471</v>
      </c>
      <c r="D204" t="str">
        <f>VLOOKUP(Call_Data!$C204,Hierarchy!$A$1:$H$27,5,TRUE)</f>
        <v>Gee, Garry</v>
      </c>
      <c r="E204" t="str">
        <f>VLOOKUP(Call_Data!$C204,Hierarchy!$A$2:$H$27,7,TRUE)</f>
        <v>Winnerson, Aceona</v>
      </c>
      <c r="F204" t="str">
        <f>VLOOKUP(C204,Hierarchy!$A$2:$H$27,8,TRUE)</f>
        <v>Williamburg</v>
      </c>
      <c r="G204">
        <v>40</v>
      </c>
      <c r="H204">
        <v>24848</v>
      </c>
      <c r="I204">
        <v>5</v>
      </c>
      <c r="J204">
        <v>38</v>
      </c>
      <c r="K204">
        <v>30</v>
      </c>
      <c r="L204">
        <v>22</v>
      </c>
      <c r="M204">
        <v>2</v>
      </c>
      <c r="N204">
        <f>SUMIF(Call_Data!$D$2:$D$1526,Call_Data!$D204,Call_Data!$G$2:$G$1526)</f>
        <v>2402</v>
      </c>
      <c r="O204">
        <f>SUMIFS(Call_Data!$G$2:$G$1526,Call_Data!$D$2:$D$1526,Call_Data!$D204,Call_Data!$A$2:$A$1526,Call_Data!$A204)</f>
        <v>798</v>
      </c>
      <c r="P204" s="3">
        <f>Call_Data!$H204/Call_Data!$G204</f>
        <v>621.20000000000005</v>
      </c>
      <c r="Q204" cm="1">
        <f t="array" ref="Q204">_xlfn.SWITCH(A204,201706,780,201707,783,201708,775)</f>
        <v>780</v>
      </c>
      <c r="R204" s="5" cm="1">
        <f t="array" ref="R204">_xlfn.SWITCH(A204,201706,0.08,201707,0.081,201708,0.075)</f>
        <v>0.08</v>
      </c>
      <c r="S204" s="2">
        <f>Call_Data!$M204/Call_Data!$G204*100</f>
        <v>5</v>
      </c>
      <c r="T204" s="2">
        <f>Call_Data!$S204/Call_Data!$R204</f>
        <v>62.5</v>
      </c>
      <c r="U204" s="7">
        <f t="shared" si="6"/>
        <v>0</v>
      </c>
      <c r="V204" s="6">
        <f t="shared" si="7"/>
        <v>0.95</v>
      </c>
      <c r="W204" s="6">
        <f>Call_Data!$K204/Call_Data!$J204</f>
        <v>0.78947368421052633</v>
      </c>
      <c r="X204" s="6">
        <f>Call_Data!$L204/Call_Data!$K204</f>
        <v>0.73333333333333328</v>
      </c>
      <c r="Y204" s="6" cm="1">
        <f t="array" ref="Y204">_xlfn.SWITCH(A204,201706,0.51,201707,0.509,201708,0.511)</f>
        <v>0.51</v>
      </c>
      <c r="Z204" s="6">
        <f>Call_Data!$L204/Call_Data!$G204</f>
        <v>0.55000000000000004</v>
      </c>
      <c r="AA204" s="6" cm="1">
        <f t="array" ref="AA204">_xlfn.SWITCH(A204,201706,0.2,201707,0.199,201708,0.198)</f>
        <v>0.2</v>
      </c>
      <c r="AB204" s="6">
        <f>Call_Data!$K204-Call_Data!$L204/Call_Data!$K204</f>
        <v>29.266666666666666</v>
      </c>
      <c r="AC204" s="6" cm="1">
        <f t="array" ref="AC204">_xlfn.SWITCH(A204,201706,0.17,201707,0.162,201708,0.159)</f>
        <v>0.17</v>
      </c>
      <c r="AD204" s="6">
        <f>Call_Data!$I204/Call_Data!$G204</f>
        <v>0.125</v>
      </c>
    </row>
    <row r="205" spans="1:30" x14ac:dyDescent="0.2">
      <c r="A205">
        <v>201706</v>
      </c>
      <c r="B205" s="1">
        <v>42899</v>
      </c>
      <c r="C205">
        <v>12472</v>
      </c>
      <c r="D205" t="str">
        <f>VLOOKUP(Call_Data!$C205,Hierarchy!$A$1:$H$27,5,TRUE)</f>
        <v>Harrison, Harold</v>
      </c>
      <c r="E205" t="str">
        <f>VLOOKUP(Call_Data!$C205,Hierarchy!$A$2:$H$27,7,TRUE)</f>
        <v>Winnerson, Aceona</v>
      </c>
      <c r="F205" t="str">
        <f>VLOOKUP(C205,Hierarchy!$A$2:$H$27,8,TRUE)</f>
        <v>Williamburg</v>
      </c>
      <c r="G205">
        <v>33</v>
      </c>
      <c r="H205">
        <v>24059</v>
      </c>
      <c r="I205">
        <v>5</v>
      </c>
      <c r="J205">
        <v>30</v>
      </c>
      <c r="K205">
        <v>25</v>
      </c>
      <c r="L205">
        <v>22</v>
      </c>
      <c r="M205">
        <v>2</v>
      </c>
      <c r="N205">
        <f>SUMIF(Call_Data!$D$2:$D$1526,Call_Data!$D205,Call_Data!$G$2:$G$1526)</f>
        <v>2134</v>
      </c>
      <c r="O205">
        <f>SUMIFS(Call_Data!$G$2:$G$1526,Call_Data!$D$2:$D$1526,Call_Data!$D205,Call_Data!$A$2:$A$1526,Call_Data!$A205)</f>
        <v>707</v>
      </c>
      <c r="P205" s="3">
        <f>Call_Data!$H205/Call_Data!$G205</f>
        <v>729.06060606060601</v>
      </c>
      <c r="Q205" cm="1">
        <f t="array" ref="Q205">_xlfn.SWITCH(A205,201706,780,201707,783,201708,775)</f>
        <v>780</v>
      </c>
      <c r="R205" s="5" cm="1">
        <f t="array" ref="R205">_xlfn.SWITCH(A205,201706,0.08,201707,0.081,201708,0.075)</f>
        <v>0.08</v>
      </c>
      <c r="S205" s="2">
        <f>Call_Data!$M205/Call_Data!$G205*100</f>
        <v>6.0606060606060606</v>
      </c>
      <c r="T205" s="2">
        <f>Call_Data!$S205/Call_Data!$R205</f>
        <v>75.757575757575751</v>
      </c>
      <c r="U205" s="7">
        <f t="shared" si="6"/>
        <v>0</v>
      </c>
      <c r="V205" s="6">
        <f t="shared" si="7"/>
        <v>0.90909090909090906</v>
      </c>
      <c r="W205" s="6">
        <f>Call_Data!$K205/Call_Data!$J205</f>
        <v>0.83333333333333337</v>
      </c>
      <c r="X205" s="6">
        <f>Call_Data!$L205/Call_Data!$K205</f>
        <v>0.88</v>
      </c>
      <c r="Y205" s="6" cm="1">
        <f t="array" ref="Y205">_xlfn.SWITCH(A205,201706,0.51,201707,0.509,201708,0.511)</f>
        <v>0.51</v>
      </c>
      <c r="Z205" s="6">
        <f>Call_Data!$L205/Call_Data!$G205</f>
        <v>0.66666666666666663</v>
      </c>
      <c r="AA205" s="6" cm="1">
        <f t="array" ref="AA205">_xlfn.SWITCH(A205,201706,0.2,201707,0.199,201708,0.198)</f>
        <v>0.2</v>
      </c>
      <c r="AB205" s="6">
        <f>Call_Data!$K205-Call_Data!$L205/Call_Data!$K205</f>
        <v>24.12</v>
      </c>
      <c r="AC205" s="6" cm="1">
        <f t="array" ref="AC205">_xlfn.SWITCH(A205,201706,0.17,201707,0.162,201708,0.159)</f>
        <v>0.17</v>
      </c>
      <c r="AD205" s="6">
        <f>Call_Data!$I205/Call_Data!$G205</f>
        <v>0.15151515151515152</v>
      </c>
    </row>
    <row r="206" spans="1:30" x14ac:dyDescent="0.2">
      <c r="A206">
        <v>201706</v>
      </c>
      <c r="B206" s="1">
        <v>42899</v>
      </c>
      <c r="C206">
        <v>12473</v>
      </c>
      <c r="D206" t="str">
        <f>VLOOKUP(Call_Data!$C206,Hierarchy!$A$1:$H$27,5,TRUE)</f>
        <v>Ivanski, Igor</v>
      </c>
      <c r="E206" t="str">
        <f>VLOOKUP(Call_Data!$C206,Hierarchy!$A$2:$H$27,7,TRUE)</f>
        <v>Jimson, Bill</v>
      </c>
      <c r="F206" t="str">
        <f>VLOOKUP(C206,Hierarchy!$A$2:$H$27,8,TRUE)</f>
        <v>Williamburg</v>
      </c>
      <c r="G206">
        <v>36</v>
      </c>
      <c r="H206">
        <v>25313</v>
      </c>
      <c r="I206">
        <v>8</v>
      </c>
      <c r="J206">
        <v>36</v>
      </c>
      <c r="K206">
        <v>30</v>
      </c>
      <c r="L206">
        <v>23</v>
      </c>
      <c r="M206">
        <v>3</v>
      </c>
      <c r="N206">
        <f>SUMIF(Call_Data!$D$2:$D$1526,Call_Data!$D206,Call_Data!$G$2:$G$1526)</f>
        <v>2093</v>
      </c>
      <c r="O206">
        <f>SUMIFS(Call_Data!$G$2:$G$1526,Call_Data!$D$2:$D$1526,Call_Data!$D206,Call_Data!$A$2:$A$1526,Call_Data!$A206)</f>
        <v>697</v>
      </c>
      <c r="P206" s="3">
        <f>Call_Data!$H206/Call_Data!$G206</f>
        <v>703.13888888888891</v>
      </c>
      <c r="Q206" cm="1">
        <f t="array" ref="Q206">_xlfn.SWITCH(A206,201706,780,201707,783,201708,775)</f>
        <v>780</v>
      </c>
      <c r="R206" s="5" cm="1">
        <f t="array" ref="R206">_xlfn.SWITCH(A206,201706,0.08,201707,0.081,201708,0.075)</f>
        <v>0.08</v>
      </c>
      <c r="S206" s="2">
        <f>Call_Data!$M206/Call_Data!$G206*100</f>
        <v>8.3333333333333321</v>
      </c>
      <c r="T206" s="2">
        <f>Call_Data!$S206/Call_Data!$R206</f>
        <v>104.16666666666664</v>
      </c>
      <c r="U206" s="7">
        <f t="shared" si="6"/>
        <v>100</v>
      </c>
      <c r="V206" s="6">
        <f t="shared" si="7"/>
        <v>1</v>
      </c>
      <c r="W206" s="6">
        <f>Call_Data!$K206/Call_Data!$J206</f>
        <v>0.83333333333333337</v>
      </c>
      <c r="X206" s="6">
        <f>Call_Data!$L206/Call_Data!$K206</f>
        <v>0.76666666666666672</v>
      </c>
      <c r="Y206" s="6" cm="1">
        <f t="array" ref="Y206">_xlfn.SWITCH(A206,201706,0.51,201707,0.509,201708,0.511)</f>
        <v>0.51</v>
      </c>
      <c r="Z206" s="6">
        <f>Call_Data!$L206/Call_Data!$G206</f>
        <v>0.63888888888888884</v>
      </c>
      <c r="AA206" s="6" cm="1">
        <f t="array" ref="AA206">_xlfn.SWITCH(A206,201706,0.2,201707,0.199,201708,0.198)</f>
        <v>0.2</v>
      </c>
      <c r="AB206" s="6">
        <f>Call_Data!$K206-Call_Data!$L206/Call_Data!$K206</f>
        <v>29.233333333333334</v>
      </c>
      <c r="AC206" s="6" cm="1">
        <f t="array" ref="AC206">_xlfn.SWITCH(A206,201706,0.17,201707,0.162,201708,0.159)</f>
        <v>0.17</v>
      </c>
      <c r="AD206" s="6">
        <f>Call_Data!$I206/Call_Data!$G206</f>
        <v>0.22222222222222221</v>
      </c>
    </row>
    <row r="207" spans="1:30" x14ac:dyDescent="0.2">
      <c r="A207">
        <v>201706</v>
      </c>
      <c r="B207" s="1">
        <v>42899</v>
      </c>
      <c r="C207">
        <v>12474</v>
      </c>
      <c r="D207" t="str">
        <f>VLOOKUP(Call_Data!$C207,Hierarchy!$A$1:$H$27,5,TRUE)</f>
        <v>Jeffries, Johnna</v>
      </c>
      <c r="E207" t="str">
        <f>VLOOKUP(Call_Data!$C207,Hierarchy!$A$2:$H$27,7,TRUE)</f>
        <v>Jimson, Bill</v>
      </c>
      <c r="F207" t="str">
        <f>VLOOKUP(C207,Hierarchy!$A$2:$H$27,8,TRUE)</f>
        <v>Williamburg</v>
      </c>
      <c r="G207">
        <v>31</v>
      </c>
      <c r="H207">
        <v>24296</v>
      </c>
      <c r="I207">
        <v>7</v>
      </c>
      <c r="J207">
        <v>27</v>
      </c>
      <c r="K207">
        <v>22</v>
      </c>
      <c r="L207">
        <v>13</v>
      </c>
      <c r="M207">
        <v>3</v>
      </c>
      <c r="N207">
        <f>SUMIF(Call_Data!$D$2:$D$1526,Call_Data!$D207,Call_Data!$G$2:$G$1526)</f>
        <v>2135</v>
      </c>
      <c r="O207">
        <f>SUMIFS(Call_Data!$G$2:$G$1526,Call_Data!$D$2:$D$1526,Call_Data!$D207,Call_Data!$A$2:$A$1526,Call_Data!$A207)</f>
        <v>697</v>
      </c>
      <c r="P207" s="3">
        <f>Call_Data!$H207/Call_Data!$G207</f>
        <v>783.74193548387098</v>
      </c>
      <c r="Q207" cm="1">
        <f t="array" ref="Q207">_xlfn.SWITCH(A207,201706,780,201707,783,201708,775)</f>
        <v>780</v>
      </c>
      <c r="R207" s="5" cm="1">
        <f t="array" ref="R207">_xlfn.SWITCH(A207,201706,0.08,201707,0.081,201708,0.075)</f>
        <v>0.08</v>
      </c>
      <c r="S207" s="2">
        <f>Call_Data!$M207/Call_Data!$G207*100</f>
        <v>9.67741935483871</v>
      </c>
      <c r="T207" s="2">
        <f>Call_Data!$S207/Call_Data!$R207</f>
        <v>120.96774193548387</v>
      </c>
      <c r="U207" s="7">
        <f t="shared" si="6"/>
        <v>250</v>
      </c>
      <c r="V207" s="6">
        <f t="shared" si="7"/>
        <v>0.87096774193548387</v>
      </c>
      <c r="W207" s="6">
        <f>Call_Data!$K207/Call_Data!$J207</f>
        <v>0.81481481481481477</v>
      </c>
      <c r="X207" s="6">
        <f>Call_Data!$L207/Call_Data!$K207</f>
        <v>0.59090909090909094</v>
      </c>
      <c r="Y207" s="6" cm="1">
        <f t="array" ref="Y207">_xlfn.SWITCH(A207,201706,0.51,201707,0.509,201708,0.511)</f>
        <v>0.51</v>
      </c>
      <c r="Z207" s="6">
        <f>Call_Data!$L207/Call_Data!$G207</f>
        <v>0.41935483870967744</v>
      </c>
      <c r="AA207" s="6" cm="1">
        <f t="array" ref="AA207">_xlfn.SWITCH(A207,201706,0.2,201707,0.199,201708,0.198)</f>
        <v>0.2</v>
      </c>
      <c r="AB207" s="6">
        <f>Call_Data!$K207-Call_Data!$L207/Call_Data!$K207</f>
        <v>21.40909090909091</v>
      </c>
      <c r="AC207" s="6" cm="1">
        <f t="array" ref="AC207">_xlfn.SWITCH(A207,201706,0.17,201707,0.162,201708,0.159)</f>
        <v>0.17</v>
      </c>
      <c r="AD207" s="6">
        <f>Call_Data!$I207/Call_Data!$G207</f>
        <v>0.22580645161290322</v>
      </c>
    </row>
    <row r="208" spans="1:30" x14ac:dyDescent="0.2">
      <c r="A208">
        <v>201706</v>
      </c>
      <c r="B208" s="1">
        <v>42899</v>
      </c>
      <c r="C208">
        <v>12475</v>
      </c>
      <c r="D208" t="str">
        <f>VLOOKUP(Call_Data!$C208,Hierarchy!$A$1:$H$27,5,TRUE)</f>
        <v>Kippers, Kat</v>
      </c>
      <c r="E208" t="str">
        <f>VLOOKUP(Call_Data!$C208,Hierarchy!$A$2:$H$27,7,TRUE)</f>
        <v>Jimson, Bill</v>
      </c>
      <c r="F208" t="str">
        <f>VLOOKUP(C208,Hierarchy!$A$2:$H$27,8,TRUE)</f>
        <v>Williamburg</v>
      </c>
      <c r="G208">
        <v>36</v>
      </c>
      <c r="H208">
        <v>24086</v>
      </c>
      <c r="I208">
        <v>9</v>
      </c>
      <c r="J208">
        <v>35</v>
      </c>
      <c r="K208">
        <v>30</v>
      </c>
      <c r="L208">
        <v>22</v>
      </c>
      <c r="M208">
        <v>3</v>
      </c>
      <c r="N208">
        <f>SUMIF(Call_Data!$D$2:$D$1526,Call_Data!$D208,Call_Data!$G$2:$G$1526)</f>
        <v>2135</v>
      </c>
      <c r="O208">
        <f>SUMIFS(Call_Data!$G$2:$G$1526,Call_Data!$D$2:$D$1526,Call_Data!$D208,Call_Data!$A$2:$A$1526,Call_Data!$A208)</f>
        <v>688</v>
      </c>
      <c r="P208" s="3">
        <f>Call_Data!$H208/Call_Data!$G208</f>
        <v>669.05555555555554</v>
      </c>
      <c r="Q208" cm="1">
        <f t="array" ref="Q208">_xlfn.SWITCH(A208,201706,780,201707,783,201708,775)</f>
        <v>780</v>
      </c>
      <c r="R208" s="5" cm="1">
        <f t="array" ref="R208">_xlfn.SWITCH(A208,201706,0.08,201707,0.081,201708,0.075)</f>
        <v>0.08</v>
      </c>
      <c r="S208" s="2">
        <f>Call_Data!$M208/Call_Data!$G208*100</f>
        <v>8.3333333333333321</v>
      </c>
      <c r="T208" s="2">
        <f>Call_Data!$S208/Call_Data!$R208</f>
        <v>104.16666666666664</v>
      </c>
      <c r="U208" s="7">
        <f t="shared" si="6"/>
        <v>100</v>
      </c>
      <c r="V208" s="6">
        <f t="shared" si="7"/>
        <v>0.97222222222222221</v>
      </c>
      <c r="W208" s="6">
        <f>Call_Data!$K208/Call_Data!$J208</f>
        <v>0.8571428571428571</v>
      </c>
      <c r="X208" s="6">
        <f>Call_Data!$L208/Call_Data!$K208</f>
        <v>0.73333333333333328</v>
      </c>
      <c r="Y208" s="6" cm="1">
        <f t="array" ref="Y208">_xlfn.SWITCH(A208,201706,0.51,201707,0.509,201708,0.511)</f>
        <v>0.51</v>
      </c>
      <c r="Z208" s="6">
        <f>Call_Data!$L208/Call_Data!$G208</f>
        <v>0.61111111111111116</v>
      </c>
      <c r="AA208" s="6" cm="1">
        <f t="array" ref="AA208">_xlfn.SWITCH(A208,201706,0.2,201707,0.199,201708,0.198)</f>
        <v>0.2</v>
      </c>
      <c r="AB208" s="6">
        <f>Call_Data!$K208-Call_Data!$L208/Call_Data!$K208</f>
        <v>29.266666666666666</v>
      </c>
      <c r="AC208" s="6" cm="1">
        <f t="array" ref="AC208">_xlfn.SWITCH(A208,201706,0.17,201707,0.162,201708,0.159)</f>
        <v>0.17</v>
      </c>
      <c r="AD208" s="6">
        <f>Call_Data!$I208/Call_Data!$G208</f>
        <v>0.25</v>
      </c>
    </row>
    <row r="209" spans="1:30" x14ac:dyDescent="0.2">
      <c r="A209">
        <v>201706</v>
      </c>
      <c r="B209" s="1">
        <v>42899</v>
      </c>
      <c r="C209">
        <v>12476</v>
      </c>
      <c r="D209" t="str">
        <f>VLOOKUP(Call_Data!$C209,Hierarchy!$A$1:$H$27,5,TRUE)</f>
        <v>Lipp, Larry</v>
      </c>
      <c r="E209" t="str">
        <f>VLOOKUP(Call_Data!$C209,Hierarchy!$A$2:$H$27,7,TRUE)</f>
        <v>Jimson, Bill</v>
      </c>
      <c r="F209" t="str">
        <f>VLOOKUP(C209,Hierarchy!$A$2:$H$27,8,TRUE)</f>
        <v>Williamburg</v>
      </c>
      <c r="G209">
        <v>31</v>
      </c>
      <c r="H209">
        <v>24266</v>
      </c>
      <c r="I209">
        <v>6</v>
      </c>
      <c r="J209">
        <v>26</v>
      </c>
      <c r="K209">
        <v>18</v>
      </c>
      <c r="L209">
        <v>14</v>
      </c>
      <c r="M209">
        <v>2</v>
      </c>
      <c r="N209">
        <f>SUMIF(Call_Data!$D$2:$D$1526,Call_Data!$D209,Call_Data!$G$2:$G$1526)</f>
        <v>2065</v>
      </c>
      <c r="O209">
        <f>SUMIFS(Call_Data!$G$2:$G$1526,Call_Data!$D$2:$D$1526,Call_Data!$D209,Call_Data!$A$2:$A$1526,Call_Data!$A209)</f>
        <v>697</v>
      </c>
      <c r="P209" s="3">
        <f>Call_Data!$H209/Call_Data!$G209</f>
        <v>782.77419354838707</v>
      </c>
      <c r="Q209" cm="1">
        <f t="array" ref="Q209">_xlfn.SWITCH(A209,201706,780,201707,783,201708,775)</f>
        <v>780</v>
      </c>
      <c r="R209" s="5" cm="1">
        <f t="array" ref="R209">_xlfn.SWITCH(A209,201706,0.08,201707,0.081,201708,0.075)</f>
        <v>0.08</v>
      </c>
      <c r="S209" s="2">
        <f>Call_Data!$M209/Call_Data!$G209*100</f>
        <v>6.4516129032258061</v>
      </c>
      <c r="T209" s="2">
        <f>Call_Data!$S209/Call_Data!$R209</f>
        <v>80.645161290322577</v>
      </c>
      <c r="U209" s="7">
        <f t="shared" si="6"/>
        <v>0</v>
      </c>
      <c r="V209" s="6">
        <f t="shared" si="7"/>
        <v>0.83870967741935487</v>
      </c>
      <c r="W209" s="6">
        <f>Call_Data!$K209/Call_Data!$J209</f>
        <v>0.69230769230769229</v>
      </c>
      <c r="X209" s="6">
        <f>Call_Data!$L209/Call_Data!$K209</f>
        <v>0.77777777777777779</v>
      </c>
      <c r="Y209" s="6" cm="1">
        <f t="array" ref="Y209">_xlfn.SWITCH(A209,201706,0.51,201707,0.509,201708,0.511)</f>
        <v>0.51</v>
      </c>
      <c r="Z209" s="6">
        <f>Call_Data!$L209/Call_Data!$G209</f>
        <v>0.45161290322580644</v>
      </c>
      <c r="AA209" s="6" cm="1">
        <f t="array" ref="AA209">_xlfn.SWITCH(A209,201706,0.2,201707,0.199,201708,0.198)</f>
        <v>0.2</v>
      </c>
      <c r="AB209" s="6">
        <f>Call_Data!$K209-Call_Data!$L209/Call_Data!$K209</f>
        <v>17.222222222222221</v>
      </c>
      <c r="AC209" s="6" cm="1">
        <f t="array" ref="AC209">_xlfn.SWITCH(A209,201706,0.17,201707,0.162,201708,0.159)</f>
        <v>0.17</v>
      </c>
      <c r="AD209" s="6">
        <f>Call_Data!$I209/Call_Data!$G209</f>
        <v>0.19354838709677419</v>
      </c>
    </row>
    <row r="210" spans="1:30" x14ac:dyDescent="0.2">
      <c r="A210">
        <v>201706</v>
      </c>
      <c r="B210" s="1">
        <v>42899</v>
      </c>
      <c r="C210">
        <v>12477</v>
      </c>
      <c r="D210" t="str">
        <f>VLOOKUP(Call_Data!$C210,Hierarchy!$A$1:$H$27,5,TRUE)</f>
        <v>Myers, Matt</v>
      </c>
      <c r="E210" t="str">
        <f>VLOOKUP(Call_Data!$C210,Hierarchy!$A$2:$H$27,7,TRUE)</f>
        <v>Jimson, Bill</v>
      </c>
      <c r="F210" t="str">
        <f>VLOOKUP(C210,Hierarchy!$A$2:$H$27,8,TRUE)</f>
        <v>Williamburg</v>
      </c>
      <c r="G210">
        <v>30</v>
      </c>
      <c r="H210">
        <v>25088</v>
      </c>
      <c r="I210">
        <v>6</v>
      </c>
      <c r="J210">
        <v>26</v>
      </c>
      <c r="K210">
        <v>21</v>
      </c>
      <c r="L210">
        <v>17</v>
      </c>
      <c r="M210">
        <v>2</v>
      </c>
      <c r="N210">
        <f>SUMIF(Call_Data!$D$2:$D$1526,Call_Data!$D210,Call_Data!$G$2:$G$1526)</f>
        <v>1978</v>
      </c>
      <c r="O210">
        <f>SUMIFS(Call_Data!$G$2:$G$1526,Call_Data!$D$2:$D$1526,Call_Data!$D210,Call_Data!$A$2:$A$1526,Call_Data!$A210)</f>
        <v>701</v>
      </c>
      <c r="P210" s="3">
        <f>Call_Data!$H210/Call_Data!$G210</f>
        <v>836.26666666666665</v>
      </c>
      <c r="Q210" cm="1">
        <f t="array" ref="Q210">_xlfn.SWITCH(A210,201706,780,201707,783,201708,775)</f>
        <v>780</v>
      </c>
      <c r="R210" s="5" cm="1">
        <f t="array" ref="R210">_xlfn.SWITCH(A210,201706,0.08,201707,0.081,201708,0.075)</f>
        <v>0.08</v>
      </c>
      <c r="S210" s="2">
        <f>Call_Data!$M210/Call_Data!$G210*100</f>
        <v>6.666666666666667</v>
      </c>
      <c r="T210" s="2">
        <f>Call_Data!$S210/Call_Data!$R210</f>
        <v>83.333333333333329</v>
      </c>
      <c r="U210" s="7">
        <f t="shared" si="6"/>
        <v>0</v>
      </c>
      <c r="V210" s="6">
        <f t="shared" si="7"/>
        <v>0.8666666666666667</v>
      </c>
      <c r="W210" s="6">
        <f>Call_Data!$K210/Call_Data!$J210</f>
        <v>0.80769230769230771</v>
      </c>
      <c r="X210" s="6">
        <f>Call_Data!$L210/Call_Data!$K210</f>
        <v>0.80952380952380953</v>
      </c>
      <c r="Y210" s="6" cm="1">
        <f t="array" ref="Y210">_xlfn.SWITCH(A210,201706,0.51,201707,0.509,201708,0.511)</f>
        <v>0.51</v>
      </c>
      <c r="Z210" s="6">
        <f>Call_Data!$L210/Call_Data!$G210</f>
        <v>0.56666666666666665</v>
      </c>
      <c r="AA210" s="6" cm="1">
        <f t="array" ref="AA210">_xlfn.SWITCH(A210,201706,0.2,201707,0.199,201708,0.198)</f>
        <v>0.2</v>
      </c>
      <c r="AB210" s="6">
        <f>Call_Data!$K210-Call_Data!$L210/Call_Data!$K210</f>
        <v>20.19047619047619</v>
      </c>
      <c r="AC210" s="6" cm="1">
        <f t="array" ref="AC210">_xlfn.SWITCH(A210,201706,0.17,201707,0.162,201708,0.159)</f>
        <v>0.17</v>
      </c>
      <c r="AD210" s="6">
        <f>Call_Data!$I210/Call_Data!$G210</f>
        <v>0.2</v>
      </c>
    </row>
    <row r="211" spans="1:30" x14ac:dyDescent="0.2">
      <c r="A211">
        <v>201706</v>
      </c>
      <c r="B211" s="1">
        <v>42899</v>
      </c>
      <c r="C211">
        <v>12478</v>
      </c>
      <c r="D211" t="str">
        <f>VLOOKUP(Call_Data!$C211,Hierarchy!$A$1:$H$27,5,TRUE)</f>
        <v>Nichols, Nana</v>
      </c>
      <c r="E211" t="str">
        <f>VLOOKUP(Call_Data!$C211,Hierarchy!$A$2:$H$27,7,TRUE)</f>
        <v>Jimson, Bill</v>
      </c>
      <c r="F211" t="str">
        <f>VLOOKUP(C211,Hierarchy!$A$2:$H$27,8,TRUE)</f>
        <v>Williamburg</v>
      </c>
      <c r="G211">
        <v>35</v>
      </c>
      <c r="H211">
        <v>25524</v>
      </c>
      <c r="I211">
        <v>6</v>
      </c>
      <c r="J211">
        <v>32</v>
      </c>
      <c r="K211">
        <v>25</v>
      </c>
      <c r="L211">
        <v>15</v>
      </c>
      <c r="M211">
        <v>2</v>
      </c>
      <c r="N211">
        <f>SUMIF(Call_Data!$D$2:$D$1526,Call_Data!$D211,Call_Data!$G$2:$G$1526)</f>
        <v>1999</v>
      </c>
      <c r="O211">
        <f>SUMIFS(Call_Data!$G$2:$G$1526,Call_Data!$D$2:$D$1526,Call_Data!$D211,Call_Data!$A$2:$A$1526,Call_Data!$A211)</f>
        <v>699</v>
      </c>
      <c r="P211" s="3">
        <f>Call_Data!$H211/Call_Data!$G211</f>
        <v>729.25714285714287</v>
      </c>
      <c r="Q211" cm="1">
        <f t="array" ref="Q211">_xlfn.SWITCH(A211,201706,780,201707,783,201708,775)</f>
        <v>780</v>
      </c>
      <c r="R211" s="5" cm="1">
        <f t="array" ref="R211">_xlfn.SWITCH(A211,201706,0.08,201707,0.081,201708,0.075)</f>
        <v>0.08</v>
      </c>
      <c r="S211" s="2">
        <f>Call_Data!$M211/Call_Data!$G211*100</f>
        <v>5.7142857142857144</v>
      </c>
      <c r="T211" s="2">
        <f>Call_Data!$S211/Call_Data!$R211</f>
        <v>71.428571428571431</v>
      </c>
      <c r="U211" s="7">
        <f t="shared" si="6"/>
        <v>0</v>
      </c>
      <c r="V211" s="6">
        <f t="shared" si="7"/>
        <v>0.91428571428571426</v>
      </c>
      <c r="W211" s="6">
        <f>Call_Data!$K211/Call_Data!$J211</f>
        <v>0.78125</v>
      </c>
      <c r="X211" s="6">
        <f>Call_Data!$L211/Call_Data!$K211</f>
        <v>0.6</v>
      </c>
      <c r="Y211" s="6" cm="1">
        <f t="array" ref="Y211">_xlfn.SWITCH(A211,201706,0.51,201707,0.509,201708,0.511)</f>
        <v>0.51</v>
      </c>
      <c r="Z211" s="6">
        <f>Call_Data!$L211/Call_Data!$G211</f>
        <v>0.42857142857142855</v>
      </c>
      <c r="AA211" s="6" cm="1">
        <f t="array" ref="AA211">_xlfn.SWITCH(A211,201706,0.2,201707,0.199,201708,0.198)</f>
        <v>0.2</v>
      </c>
      <c r="AB211" s="6">
        <f>Call_Data!$K211-Call_Data!$L211/Call_Data!$K211</f>
        <v>24.4</v>
      </c>
      <c r="AC211" s="6" cm="1">
        <f t="array" ref="AC211">_xlfn.SWITCH(A211,201706,0.17,201707,0.162,201708,0.159)</f>
        <v>0.17</v>
      </c>
      <c r="AD211" s="6">
        <f>Call_Data!$I211/Call_Data!$G211</f>
        <v>0.17142857142857143</v>
      </c>
    </row>
    <row r="212" spans="1:30" x14ac:dyDescent="0.2">
      <c r="A212">
        <v>201706</v>
      </c>
      <c r="B212" s="1">
        <v>42899</v>
      </c>
      <c r="C212">
        <v>12479</v>
      </c>
      <c r="D212" t="str">
        <f>VLOOKUP(Call_Data!$C212,Hierarchy!$A$1:$H$27,5,TRUE)</f>
        <v>Ohlson, Octavius</v>
      </c>
      <c r="E212" t="str">
        <f>VLOOKUP(Call_Data!$C212,Hierarchy!$A$2:$H$27,7,TRUE)</f>
        <v>Jimson, Bill</v>
      </c>
      <c r="F212" t="str">
        <f>VLOOKUP(C212,Hierarchy!$A$2:$H$27,8,TRUE)</f>
        <v>Williamburg</v>
      </c>
      <c r="G212">
        <v>32</v>
      </c>
      <c r="H212">
        <v>24521</v>
      </c>
      <c r="I212">
        <v>5</v>
      </c>
      <c r="J212">
        <v>32</v>
      </c>
      <c r="K212">
        <v>22</v>
      </c>
      <c r="L212">
        <v>17</v>
      </c>
      <c r="M212">
        <v>3</v>
      </c>
      <c r="N212">
        <f>SUMIF(Call_Data!$D$2:$D$1526,Call_Data!$D212,Call_Data!$G$2:$G$1526)</f>
        <v>1969</v>
      </c>
      <c r="O212">
        <f>SUMIFS(Call_Data!$G$2:$G$1526,Call_Data!$D$2:$D$1526,Call_Data!$D212,Call_Data!$A$2:$A$1526,Call_Data!$A212)</f>
        <v>680</v>
      </c>
      <c r="P212" s="3">
        <f>Call_Data!$H212/Call_Data!$G212</f>
        <v>766.28125</v>
      </c>
      <c r="Q212" cm="1">
        <f t="array" ref="Q212">_xlfn.SWITCH(A212,201706,780,201707,783,201708,775)</f>
        <v>780</v>
      </c>
      <c r="R212" s="5" cm="1">
        <f t="array" ref="R212">_xlfn.SWITCH(A212,201706,0.08,201707,0.081,201708,0.075)</f>
        <v>0.08</v>
      </c>
      <c r="S212" s="2">
        <f>Call_Data!$M212/Call_Data!$G212*100</f>
        <v>9.375</v>
      </c>
      <c r="T212" s="2">
        <f>Call_Data!$S212/Call_Data!$R212</f>
        <v>117.1875</v>
      </c>
      <c r="U212" s="7">
        <f t="shared" si="6"/>
        <v>150</v>
      </c>
      <c r="V212" s="6">
        <f t="shared" si="7"/>
        <v>1</v>
      </c>
      <c r="W212" s="6">
        <f>Call_Data!$K212/Call_Data!$J212</f>
        <v>0.6875</v>
      </c>
      <c r="X212" s="6">
        <f>Call_Data!$L212/Call_Data!$K212</f>
        <v>0.77272727272727271</v>
      </c>
      <c r="Y212" s="6" cm="1">
        <f t="array" ref="Y212">_xlfn.SWITCH(A212,201706,0.51,201707,0.509,201708,0.511)</f>
        <v>0.51</v>
      </c>
      <c r="Z212" s="6">
        <f>Call_Data!$L212/Call_Data!$G212</f>
        <v>0.53125</v>
      </c>
      <c r="AA212" s="6" cm="1">
        <f t="array" ref="AA212">_xlfn.SWITCH(A212,201706,0.2,201707,0.199,201708,0.198)</f>
        <v>0.2</v>
      </c>
      <c r="AB212" s="6">
        <f>Call_Data!$K212-Call_Data!$L212/Call_Data!$K212</f>
        <v>21.227272727272727</v>
      </c>
      <c r="AC212" s="6" cm="1">
        <f t="array" ref="AC212">_xlfn.SWITCH(A212,201706,0.17,201707,0.162,201708,0.159)</f>
        <v>0.17</v>
      </c>
      <c r="AD212" s="6">
        <f>Call_Data!$I212/Call_Data!$G212</f>
        <v>0.15625</v>
      </c>
    </row>
    <row r="213" spans="1:30" x14ac:dyDescent="0.2">
      <c r="A213">
        <v>201706</v>
      </c>
      <c r="B213" s="1">
        <v>42899</v>
      </c>
      <c r="C213">
        <v>12480</v>
      </c>
      <c r="D213" t="str">
        <f>VLOOKUP(Call_Data!$C213,Hierarchy!$A$1:$H$27,5,TRUE)</f>
        <v>Pulaski, Peter</v>
      </c>
      <c r="E213" t="str">
        <f>VLOOKUP(Call_Data!$C213,Hierarchy!$A$2:$H$27,7,TRUE)</f>
        <v>Jimson, Bill</v>
      </c>
      <c r="F213" t="str">
        <f>VLOOKUP(C213,Hierarchy!$A$2:$H$27,8,TRUE)</f>
        <v>Williamburg</v>
      </c>
      <c r="G213">
        <v>33</v>
      </c>
      <c r="H213">
        <v>24136</v>
      </c>
      <c r="I213">
        <v>8</v>
      </c>
      <c r="J213">
        <v>31</v>
      </c>
      <c r="K213">
        <v>24</v>
      </c>
      <c r="L213">
        <v>16</v>
      </c>
      <c r="M213">
        <v>3</v>
      </c>
      <c r="N213">
        <f>SUMIF(Call_Data!$D$2:$D$1526,Call_Data!$D213,Call_Data!$G$2:$G$1526)</f>
        <v>1507</v>
      </c>
      <c r="O213">
        <f>SUMIFS(Call_Data!$G$2:$G$1526,Call_Data!$D$2:$D$1526,Call_Data!$D213,Call_Data!$A$2:$A$1526,Call_Data!$A213)</f>
        <v>615</v>
      </c>
      <c r="P213" s="3">
        <f>Call_Data!$H213/Call_Data!$G213</f>
        <v>731.39393939393938</v>
      </c>
      <c r="Q213" cm="1">
        <f t="array" ref="Q213">_xlfn.SWITCH(A213,201706,780,201707,783,201708,775)</f>
        <v>780</v>
      </c>
      <c r="R213" s="5" cm="1">
        <f t="array" ref="R213">_xlfn.SWITCH(A213,201706,0.08,201707,0.081,201708,0.075)</f>
        <v>0.08</v>
      </c>
      <c r="S213" s="2">
        <f>Call_Data!$M213/Call_Data!$G213*100</f>
        <v>9.0909090909090917</v>
      </c>
      <c r="T213" s="2">
        <f>Call_Data!$S213/Call_Data!$R213</f>
        <v>113.63636363636364</v>
      </c>
      <c r="U213" s="7">
        <f t="shared" si="6"/>
        <v>150</v>
      </c>
      <c r="V213" s="6">
        <f t="shared" si="7"/>
        <v>0.93939393939393945</v>
      </c>
      <c r="W213" s="6">
        <f>Call_Data!$K213/Call_Data!$J213</f>
        <v>0.77419354838709675</v>
      </c>
      <c r="X213" s="6">
        <f>Call_Data!$L213/Call_Data!$K213</f>
        <v>0.66666666666666663</v>
      </c>
      <c r="Y213" s="6" cm="1">
        <f t="array" ref="Y213">_xlfn.SWITCH(A213,201706,0.51,201707,0.509,201708,0.511)</f>
        <v>0.51</v>
      </c>
      <c r="Z213" s="6">
        <f>Call_Data!$L213/Call_Data!$G213</f>
        <v>0.48484848484848486</v>
      </c>
      <c r="AA213" s="6" cm="1">
        <f t="array" ref="AA213">_xlfn.SWITCH(A213,201706,0.2,201707,0.199,201708,0.198)</f>
        <v>0.2</v>
      </c>
      <c r="AB213" s="6">
        <f>Call_Data!$K213-Call_Data!$L213/Call_Data!$K213</f>
        <v>23.333333333333332</v>
      </c>
      <c r="AC213" s="6" cm="1">
        <f t="array" ref="AC213">_xlfn.SWITCH(A213,201706,0.17,201707,0.162,201708,0.159)</f>
        <v>0.17</v>
      </c>
      <c r="AD213" s="6">
        <f>Call_Data!$I213/Call_Data!$G213</f>
        <v>0.24242424242424243</v>
      </c>
    </row>
    <row r="214" spans="1:30" x14ac:dyDescent="0.2">
      <c r="A214">
        <v>201706</v>
      </c>
      <c r="B214" s="1">
        <v>42899</v>
      </c>
      <c r="C214">
        <v>12482</v>
      </c>
      <c r="D214" t="str">
        <f>VLOOKUP(Call_Data!$C214,Hierarchy!$A$1:$H$27,5,TRUE)</f>
        <v>Sanders, Sammi</v>
      </c>
      <c r="E214" t="str">
        <f>VLOOKUP(Call_Data!$C214,Hierarchy!$A$2:$H$27,7,TRUE)</f>
        <v>Oferten, Quinton</v>
      </c>
      <c r="F214" t="str">
        <f>VLOOKUP(C214,Hierarchy!$A$2:$H$27,8,TRUE)</f>
        <v>Williamburg</v>
      </c>
      <c r="G214">
        <v>28</v>
      </c>
      <c r="H214">
        <v>25248</v>
      </c>
      <c r="I214">
        <v>7</v>
      </c>
      <c r="J214">
        <v>25</v>
      </c>
      <c r="K214">
        <v>16</v>
      </c>
      <c r="L214">
        <v>7</v>
      </c>
      <c r="M214">
        <v>3</v>
      </c>
      <c r="N214">
        <f>SUMIF(Call_Data!$D$2:$D$1526,Call_Data!$D214,Call_Data!$G$2:$G$1526)</f>
        <v>1764</v>
      </c>
      <c r="O214">
        <f>SUMIFS(Call_Data!$G$2:$G$1526,Call_Data!$D$2:$D$1526,Call_Data!$D214,Call_Data!$A$2:$A$1526,Call_Data!$A214)</f>
        <v>577</v>
      </c>
      <c r="P214" s="3">
        <f>Call_Data!$H214/Call_Data!$G214</f>
        <v>901.71428571428567</v>
      </c>
      <c r="Q214" cm="1">
        <f t="array" ref="Q214">_xlfn.SWITCH(A214,201706,780,201707,783,201708,775)</f>
        <v>780</v>
      </c>
      <c r="R214" s="5" cm="1">
        <f t="array" ref="R214">_xlfn.SWITCH(A214,201706,0.08,201707,0.081,201708,0.075)</f>
        <v>0.08</v>
      </c>
      <c r="S214" s="2">
        <f>Call_Data!$M214/Call_Data!$G214*100</f>
        <v>10.714285714285714</v>
      </c>
      <c r="T214" s="2">
        <f>Call_Data!$S214/Call_Data!$R214</f>
        <v>133.92857142857142</v>
      </c>
      <c r="U214" s="7">
        <f t="shared" si="6"/>
        <v>250</v>
      </c>
      <c r="V214" s="6">
        <f t="shared" si="7"/>
        <v>0.8928571428571429</v>
      </c>
      <c r="W214" s="6">
        <f>Call_Data!$K214/Call_Data!$J214</f>
        <v>0.64</v>
      </c>
      <c r="X214" s="6">
        <f>Call_Data!$L214/Call_Data!$K214</f>
        <v>0.4375</v>
      </c>
      <c r="Y214" s="6" cm="1">
        <f t="array" ref="Y214">_xlfn.SWITCH(A214,201706,0.51,201707,0.509,201708,0.511)</f>
        <v>0.51</v>
      </c>
      <c r="Z214" s="6">
        <f>Call_Data!$L214/Call_Data!$G214</f>
        <v>0.25</v>
      </c>
      <c r="AA214" s="6" cm="1">
        <f t="array" ref="AA214">_xlfn.SWITCH(A214,201706,0.2,201707,0.199,201708,0.198)</f>
        <v>0.2</v>
      </c>
      <c r="AB214" s="6">
        <f>Call_Data!$K214-Call_Data!$L214/Call_Data!$K214</f>
        <v>15.5625</v>
      </c>
      <c r="AC214" s="6" cm="1">
        <f t="array" ref="AC214">_xlfn.SWITCH(A214,201706,0.17,201707,0.162,201708,0.159)</f>
        <v>0.17</v>
      </c>
      <c r="AD214" s="6">
        <f>Call_Data!$I214/Call_Data!$G214</f>
        <v>0.25</v>
      </c>
    </row>
    <row r="215" spans="1:30" x14ac:dyDescent="0.2">
      <c r="A215">
        <v>201706</v>
      </c>
      <c r="B215" s="1">
        <v>42899</v>
      </c>
      <c r="C215">
        <v>12483</v>
      </c>
      <c r="D215" t="str">
        <f>VLOOKUP(Call_Data!$C215,Hierarchy!$A$1:$H$27,5,TRUE)</f>
        <v>Thomas, Ted</v>
      </c>
      <c r="E215" t="str">
        <f>VLOOKUP(Call_Data!$C215,Hierarchy!$A$2:$H$27,7,TRUE)</f>
        <v>Oferten, Quinton</v>
      </c>
      <c r="F215" t="str">
        <f>VLOOKUP(C215,Hierarchy!$A$2:$H$27,8,TRUE)</f>
        <v>Williamburg</v>
      </c>
      <c r="G215">
        <v>33</v>
      </c>
      <c r="H215">
        <v>24509</v>
      </c>
      <c r="I215">
        <v>9</v>
      </c>
      <c r="J215">
        <v>29</v>
      </c>
      <c r="K215">
        <v>20</v>
      </c>
      <c r="L215">
        <v>11</v>
      </c>
      <c r="M215">
        <v>4</v>
      </c>
      <c r="N215">
        <f>SUMIF(Call_Data!$D$2:$D$1526,Call_Data!$D215,Call_Data!$G$2:$G$1526)</f>
        <v>1918</v>
      </c>
      <c r="O215">
        <f>SUMIFS(Call_Data!$G$2:$G$1526,Call_Data!$D$2:$D$1526,Call_Data!$D215,Call_Data!$A$2:$A$1526,Call_Data!$A215)</f>
        <v>652</v>
      </c>
      <c r="P215" s="3">
        <f>Call_Data!$H215/Call_Data!$G215</f>
        <v>742.69696969696975</v>
      </c>
      <c r="Q215" cm="1">
        <f t="array" ref="Q215">_xlfn.SWITCH(A215,201706,780,201707,783,201708,775)</f>
        <v>780</v>
      </c>
      <c r="R215" s="5" cm="1">
        <f t="array" ref="R215">_xlfn.SWITCH(A215,201706,0.08,201707,0.081,201708,0.075)</f>
        <v>0.08</v>
      </c>
      <c r="S215" s="2">
        <f>Call_Data!$M215/Call_Data!$G215*100</f>
        <v>12.121212121212121</v>
      </c>
      <c r="T215" s="2">
        <f>Call_Data!$S215/Call_Data!$R215</f>
        <v>151.5151515151515</v>
      </c>
      <c r="U215" s="7">
        <f t="shared" si="6"/>
        <v>250</v>
      </c>
      <c r="V215" s="6">
        <f t="shared" si="7"/>
        <v>0.87878787878787878</v>
      </c>
      <c r="W215" s="6">
        <f>Call_Data!$K215/Call_Data!$J215</f>
        <v>0.68965517241379315</v>
      </c>
      <c r="X215" s="6">
        <f>Call_Data!$L215/Call_Data!$K215</f>
        <v>0.55000000000000004</v>
      </c>
      <c r="Y215" s="6" cm="1">
        <f t="array" ref="Y215">_xlfn.SWITCH(A215,201706,0.51,201707,0.509,201708,0.511)</f>
        <v>0.51</v>
      </c>
      <c r="Z215" s="6">
        <f>Call_Data!$L215/Call_Data!$G215</f>
        <v>0.33333333333333331</v>
      </c>
      <c r="AA215" s="6" cm="1">
        <f t="array" ref="AA215">_xlfn.SWITCH(A215,201706,0.2,201707,0.199,201708,0.198)</f>
        <v>0.2</v>
      </c>
      <c r="AB215" s="6">
        <f>Call_Data!$K215-Call_Data!$L215/Call_Data!$K215</f>
        <v>19.45</v>
      </c>
      <c r="AC215" s="6" cm="1">
        <f t="array" ref="AC215">_xlfn.SWITCH(A215,201706,0.17,201707,0.162,201708,0.159)</f>
        <v>0.17</v>
      </c>
      <c r="AD215" s="6">
        <f>Call_Data!$I215/Call_Data!$G215</f>
        <v>0.27272727272727271</v>
      </c>
    </row>
    <row r="216" spans="1:30" x14ac:dyDescent="0.2">
      <c r="A216">
        <v>201706</v>
      </c>
      <c r="B216" s="1">
        <v>42899</v>
      </c>
      <c r="C216">
        <v>12484</v>
      </c>
      <c r="D216" t="str">
        <f>VLOOKUP(Call_Data!$C216,Hierarchy!$A$1:$H$27,5,TRUE)</f>
        <v>Uvaldon, Ursala</v>
      </c>
      <c r="E216" t="str">
        <f>VLOOKUP(Call_Data!$C216,Hierarchy!$A$2:$H$27,7,TRUE)</f>
        <v>Oferten, Quinton</v>
      </c>
      <c r="F216" t="str">
        <f>VLOOKUP(C216,Hierarchy!$A$2:$H$27,8,TRUE)</f>
        <v>Williamburg</v>
      </c>
      <c r="G216">
        <v>30</v>
      </c>
      <c r="H216">
        <v>25099</v>
      </c>
      <c r="I216">
        <v>7</v>
      </c>
      <c r="J216">
        <v>29</v>
      </c>
      <c r="K216">
        <v>21</v>
      </c>
      <c r="L216">
        <v>12</v>
      </c>
      <c r="M216">
        <v>3</v>
      </c>
      <c r="N216">
        <f>SUMIF(Call_Data!$D$2:$D$1526,Call_Data!$D216,Call_Data!$G$2:$G$1526)</f>
        <v>1913</v>
      </c>
      <c r="O216">
        <f>SUMIFS(Call_Data!$G$2:$G$1526,Call_Data!$D$2:$D$1526,Call_Data!$D216,Call_Data!$A$2:$A$1526,Call_Data!$A216)</f>
        <v>629</v>
      </c>
      <c r="P216" s="3">
        <f>Call_Data!$H216/Call_Data!$G216</f>
        <v>836.63333333333333</v>
      </c>
      <c r="Q216" cm="1">
        <f t="array" ref="Q216">_xlfn.SWITCH(A216,201706,780,201707,783,201708,775)</f>
        <v>780</v>
      </c>
      <c r="R216" s="5" cm="1">
        <f t="array" ref="R216">_xlfn.SWITCH(A216,201706,0.08,201707,0.081,201708,0.075)</f>
        <v>0.08</v>
      </c>
      <c r="S216" s="2">
        <f>Call_Data!$M216/Call_Data!$G216*100</f>
        <v>10</v>
      </c>
      <c r="T216" s="2">
        <f>Call_Data!$S216/Call_Data!$R216</f>
        <v>125</v>
      </c>
      <c r="U216" s="7">
        <f t="shared" si="6"/>
        <v>250</v>
      </c>
      <c r="V216" s="6">
        <f t="shared" si="7"/>
        <v>0.96666666666666667</v>
      </c>
      <c r="W216" s="6">
        <f>Call_Data!$K216/Call_Data!$J216</f>
        <v>0.72413793103448276</v>
      </c>
      <c r="X216" s="6">
        <f>Call_Data!$L216/Call_Data!$K216</f>
        <v>0.5714285714285714</v>
      </c>
      <c r="Y216" s="6" cm="1">
        <f t="array" ref="Y216">_xlfn.SWITCH(A216,201706,0.51,201707,0.509,201708,0.511)</f>
        <v>0.51</v>
      </c>
      <c r="Z216" s="6">
        <f>Call_Data!$L216/Call_Data!$G216</f>
        <v>0.4</v>
      </c>
      <c r="AA216" s="6" cm="1">
        <f t="array" ref="AA216">_xlfn.SWITCH(A216,201706,0.2,201707,0.199,201708,0.198)</f>
        <v>0.2</v>
      </c>
      <c r="AB216" s="6">
        <f>Call_Data!$K216-Call_Data!$L216/Call_Data!$K216</f>
        <v>20.428571428571427</v>
      </c>
      <c r="AC216" s="6" cm="1">
        <f t="array" ref="AC216">_xlfn.SWITCH(A216,201706,0.17,201707,0.162,201708,0.159)</f>
        <v>0.17</v>
      </c>
      <c r="AD216" s="6">
        <f>Call_Data!$I216/Call_Data!$G216</f>
        <v>0.23333333333333334</v>
      </c>
    </row>
    <row r="217" spans="1:30" x14ac:dyDescent="0.2">
      <c r="A217">
        <v>201706</v>
      </c>
      <c r="B217" s="1">
        <v>42899</v>
      </c>
      <c r="C217">
        <v>12485</v>
      </c>
      <c r="D217" t="str">
        <f>VLOOKUP(Call_Data!$C217,Hierarchy!$A$1:$H$27,5,TRUE)</f>
        <v>Vindictive, Vinny</v>
      </c>
      <c r="E217" t="str">
        <f>VLOOKUP(Call_Data!$C217,Hierarchy!$A$2:$H$27,7,TRUE)</f>
        <v>Oferten, Quinton</v>
      </c>
      <c r="F217" t="str">
        <f>VLOOKUP(C217,Hierarchy!$A$2:$H$27,8,TRUE)</f>
        <v>Williamburg</v>
      </c>
      <c r="G217">
        <v>30</v>
      </c>
      <c r="H217">
        <v>25821</v>
      </c>
      <c r="I217">
        <v>7</v>
      </c>
      <c r="J217">
        <v>26</v>
      </c>
      <c r="K217">
        <v>18</v>
      </c>
      <c r="L217">
        <v>9</v>
      </c>
      <c r="M217">
        <v>3</v>
      </c>
      <c r="N217">
        <f>SUMIF(Call_Data!$D$2:$D$1526,Call_Data!$D217,Call_Data!$G$2:$G$1526)</f>
        <v>1894</v>
      </c>
      <c r="O217">
        <f>SUMIFS(Call_Data!$G$2:$G$1526,Call_Data!$D$2:$D$1526,Call_Data!$D217,Call_Data!$A$2:$A$1526,Call_Data!$A217)</f>
        <v>644</v>
      </c>
      <c r="P217" s="3">
        <f>Call_Data!$H217/Call_Data!$G217</f>
        <v>860.7</v>
      </c>
      <c r="Q217" cm="1">
        <f t="array" ref="Q217">_xlfn.SWITCH(A217,201706,780,201707,783,201708,775)</f>
        <v>780</v>
      </c>
      <c r="R217" s="5" cm="1">
        <f t="array" ref="R217">_xlfn.SWITCH(A217,201706,0.08,201707,0.081,201708,0.075)</f>
        <v>0.08</v>
      </c>
      <c r="S217" s="2">
        <f>Call_Data!$M217/Call_Data!$G217*100</f>
        <v>10</v>
      </c>
      <c r="T217" s="2">
        <f>Call_Data!$S217/Call_Data!$R217</f>
        <v>125</v>
      </c>
      <c r="U217" s="7">
        <f t="shared" si="6"/>
        <v>250</v>
      </c>
      <c r="V217" s="6">
        <f t="shared" si="7"/>
        <v>0.8666666666666667</v>
      </c>
      <c r="W217" s="6">
        <f>Call_Data!$K217/Call_Data!$J217</f>
        <v>0.69230769230769229</v>
      </c>
      <c r="X217" s="6">
        <f>Call_Data!$L217/Call_Data!$K217</f>
        <v>0.5</v>
      </c>
      <c r="Y217" s="6" cm="1">
        <f t="array" ref="Y217">_xlfn.SWITCH(A217,201706,0.51,201707,0.509,201708,0.511)</f>
        <v>0.51</v>
      </c>
      <c r="Z217" s="6">
        <f>Call_Data!$L217/Call_Data!$G217</f>
        <v>0.3</v>
      </c>
      <c r="AA217" s="6" cm="1">
        <f t="array" ref="AA217">_xlfn.SWITCH(A217,201706,0.2,201707,0.199,201708,0.198)</f>
        <v>0.2</v>
      </c>
      <c r="AB217" s="6">
        <f>Call_Data!$K217-Call_Data!$L217/Call_Data!$K217</f>
        <v>17.5</v>
      </c>
      <c r="AC217" s="6" cm="1">
        <f t="array" ref="AC217">_xlfn.SWITCH(A217,201706,0.17,201707,0.162,201708,0.159)</f>
        <v>0.17</v>
      </c>
      <c r="AD217" s="6">
        <f>Call_Data!$I217/Call_Data!$G217</f>
        <v>0.23333333333333334</v>
      </c>
    </row>
    <row r="218" spans="1:30" x14ac:dyDescent="0.2">
      <c r="A218">
        <v>201706</v>
      </c>
      <c r="B218" s="1">
        <v>42899</v>
      </c>
      <c r="C218">
        <v>12486</v>
      </c>
      <c r="D218" t="str">
        <f>VLOOKUP(Call_Data!$C218,Hierarchy!$A$1:$H$27,5,TRUE)</f>
        <v>Williamson, Wilma</v>
      </c>
      <c r="E218" t="str">
        <f>VLOOKUP(Call_Data!$C218,Hierarchy!$A$2:$H$27,7,TRUE)</f>
        <v>Oferten, Quinton</v>
      </c>
      <c r="F218" t="str">
        <f>VLOOKUP(C218,Hierarchy!$A$2:$H$27,8,TRUE)</f>
        <v>Williamburg</v>
      </c>
      <c r="G218">
        <v>29</v>
      </c>
      <c r="H218">
        <v>24997</v>
      </c>
      <c r="I218">
        <v>8</v>
      </c>
      <c r="J218">
        <v>25</v>
      </c>
      <c r="K218">
        <v>17</v>
      </c>
      <c r="L218">
        <v>10</v>
      </c>
      <c r="M218">
        <v>3</v>
      </c>
      <c r="N218">
        <f>SUMIF(Call_Data!$D$2:$D$1526,Call_Data!$D218,Call_Data!$G$2:$G$1526)</f>
        <v>1992</v>
      </c>
      <c r="O218">
        <f>SUMIFS(Call_Data!$G$2:$G$1526,Call_Data!$D$2:$D$1526,Call_Data!$D218,Call_Data!$A$2:$A$1526,Call_Data!$A218)</f>
        <v>649</v>
      </c>
      <c r="P218" s="3">
        <f>Call_Data!$H218/Call_Data!$G218</f>
        <v>861.9655172413793</v>
      </c>
      <c r="Q218" cm="1">
        <f t="array" ref="Q218">_xlfn.SWITCH(A218,201706,780,201707,783,201708,775)</f>
        <v>780</v>
      </c>
      <c r="R218" s="5" cm="1">
        <f t="array" ref="R218">_xlfn.SWITCH(A218,201706,0.08,201707,0.081,201708,0.075)</f>
        <v>0.08</v>
      </c>
      <c r="S218" s="2">
        <f>Call_Data!$M218/Call_Data!$G218*100</f>
        <v>10.344827586206897</v>
      </c>
      <c r="T218" s="2">
        <f>Call_Data!$S218/Call_Data!$R218</f>
        <v>129.31034482758622</v>
      </c>
      <c r="U218" s="7">
        <f t="shared" si="6"/>
        <v>250</v>
      </c>
      <c r="V218" s="6">
        <f t="shared" si="7"/>
        <v>0.86206896551724133</v>
      </c>
      <c r="W218" s="6">
        <f>Call_Data!$K218/Call_Data!$J218</f>
        <v>0.68</v>
      </c>
      <c r="X218" s="6">
        <f>Call_Data!$L218/Call_Data!$K218</f>
        <v>0.58823529411764708</v>
      </c>
      <c r="Y218" s="6" cm="1">
        <f t="array" ref="Y218">_xlfn.SWITCH(A218,201706,0.51,201707,0.509,201708,0.511)</f>
        <v>0.51</v>
      </c>
      <c r="Z218" s="6">
        <f>Call_Data!$L218/Call_Data!$G218</f>
        <v>0.34482758620689657</v>
      </c>
      <c r="AA218" s="6" cm="1">
        <f t="array" ref="AA218">_xlfn.SWITCH(A218,201706,0.2,201707,0.199,201708,0.198)</f>
        <v>0.2</v>
      </c>
      <c r="AB218" s="6">
        <f>Call_Data!$K218-Call_Data!$L218/Call_Data!$K218</f>
        <v>16.411764705882351</v>
      </c>
      <c r="AC218" s="6" cm="1">
        <f t="array" ref="AC218">_xlfn.SWITCH(A218,201706,0.17,201707,0.162,201708,0.159)</f>
        <v>0.17</v>
      </c>
      <c r="AD218" s="6">
        <f>Call_Data!$I218/Call_Data!$G218</f>
        <v>0.27586206896551724</v>
      </c>
    </row>
    <row r="219" spans="1:30" x14ac:dyDescent="0.2">
      <c r="A219">
        <v>201706</v>
      </c>
      <c r="B219" s="1">
        <v>42899</v>
      </c>
      <c r="C219">
        <v>12487</v>
      </c>
      <c r="D219" t="str">
        <f>VLOOKUP(Call_Data!$C219,Hierarchy!$A$1:$H$27,5,TRUE)</f>
        <v>Younger, Yeti</v>
      </c>
      <c r="E219" t="str">
        <f>VLOOKUP(Call_Data!$C219,Hierarchy!$A$2:$H$27,7,TRUE)</f>
        <v>Oferten, Quinton</v>
      </c>
      <c r="F219" t="str">
        <f>VLOOKUP(C219,Hierarchy!$A$2:$H$27,8,TRUE)</f>
        <v>Williamburg</v>
      </c>
      <c r="G219">
        <v>29</v>
      </c>
      <c r="H219">
        <v>25258</v>
      </c>
      <c r="I219">
        <v>9</v>
      </c>
      <c r="J219">
        <v>27</v>
      </c>
      <c r="K219">
        <v>20</v>
      </c>
      <c r="L219">
        <v>13</v>
      </c>
      <c r="M219">
        <v>3</v>
      </c>
      <c r="N219">
        <f>SUMIF(Call_Data!$D$2:$D$1526,Call_Data!$D219,Call_Data!$G$2:$G$1526)</f>
        <v>1939</v>
      </c>
      <c r="O219">
        <f>SUMIFS(Call_Data!$G$2:$G$1526,Call_Data!$D$2:$D$1526,Call_Data!$D219,Call_Data!$A$2:$A$1526,Call_Data!$A219)</f>
        <v>611</v>
      </c>
      <c r="P219" s="3">
        <f>Call_Data!$H219/Call_Data!$G219</f>
        <v>870.9655172413793</v>
      </c>
      <c r="Q219" cm="1">
        <f t="array" ref="Q219">_xlfn.SWITCH(A219,201706,780,201707,783,201708,775)</f>
        <v>780</v>
      </c>
      <c r="R219" s="5" cm="1">
        <f t="array" ref="R219">_xlfn.SWITCH(A219,201706,0.08,201707,0.081,201708,0.075)</f>
        <v>0.08</v>
      </c>
      <c r="S219" s="2">
        <f>Call_Data!$M219/Call_Data!$G219*100</f>
        <v>10.344827586206897</v>
      </c>
      <c r="T219" s="2">
        <f>Call_Data!$S219/Call_Data!$R219</f>
        <v>129.31034482758622</v>
      </c>
      <c r="U219" s="7">
        <f t="shared" si="6"/>
        <v>250</v>
      </c>
      <c r="V219" s="6">
        <f t="shared" si="7"/>
        <v>0.93103448275862066</v>
      </c>
      <c r="W219" s="6">
        <f>Call_Data!$K219/Call_Data!$J219</f>
        <v>0.7407407407407407</v>
      </c>
      <c r="X219" s="6">
        <f>Call_Data!$L219/Call_Data!$K219</f>
        <v>0.65</v>
      </c>
      <c r="Y219" s="6" cm="1">
        <f t="array" ref="Y219">_xlfn.SWITCH(A219,201706,0.51,201707,0.509,201708,0.511)</f>
        <v>0.51</v>
      </c>
      <c r="Z219" s="6">
        <f>Call_Data!$L219/Call_Data!$G219</f>
        <v>0.44827586206896552</v>
      </c>
      <c r="AA219" s="6" cm="1">
        <f t="array" ref="AA219">_xlfn.SWITCH(A219,201706,0.2,201707,0.199,201708,0.198)</f>
        <v>0.2</v>
      </c>
      <c r="AB219" s="6">
        <f>Call_Data!$K219-Call_Data!$L219/Call_Data!$K219</f>
        <v>19.350000000000001</v>
      </c>
      <c r="AC219" s="6" cm="1">
        <f t="array" ref="AC219">_xlfn.SWITCH(A219,201706,0.17,201707,0.162,201708,0.159)</f>
        <v>0.17</v>
      </c>
      <c r="AD219" s="6">
        <f>Call_Data!$I219/Call_Data!$G219</f>
        <v>0.31034482758620691</v>
      </c>
    </row>
    <row r="220" spans="1:30" x14ac:dyDescent="0.2">
      <c r="A220">
        <v>201706</v>
      </c>
      <c r="B220" s="1">
        <v>42899</v>
      </c>
      <c r="C220">
        <v>12488</v>
      </c>
      <c r="D220" t="str">
        <f>VLOOKUP(Call_Data!$C220,Hierarchy!$A$1:$H$27,5,TRUE)</f>
        <v>Zwilowski, Zane</v>
      </c>
      <c r="E220" t="str">
        <f>VLOOKUP(Call_Data!$C220,Hierarchy!$A$2:$H$27,7,TRUE)</f>
        <v>Oferten, Quinton</v>
      </c>
      <c r="F220" t="str">
        <f>VLOOKUP(C220,Hierarchy!$A$2:$H$27,8,TRUE)</f>
        <v>Williamburg</v>
      </c>
      <c r="G220">
        <v>28</v>
      </c>
      <c r="H220">
        <v>25534</v>
      </c>
      <c r="I220">
        <v>7</v>
      </c>
      <c r="J220">
        <v>25</v>
      </c>
      <c r="K220">
        <v>17</v>
      </c>
      <c r="L220">
        <v>9</v>
      </c>
      <c r="M220">
        <v>3</v>
      </c>
      <c r="N220">
        <f>SUMIF(Call_Data!$D$2:$D$1526,Call_Data!$D220,Call_Data!$G$2:$G$1526)</f>
        <v>2000</v>
      </c>
      <c r="O220">
        <f>SUMIFS(Call_Data!$G$2:$G$1526,Call_Data!$D$2:$D$1526,Call_Data!$D220,Call_Data!$A$2:$A$1526,Call_Data!$A220)</f>
        <v>653</v>
      </c>
      <c r="P220" s="3">
        <f>Call_Data!$H220/Call_Data!$G220</f>
        <v>911.92857142857144</v>
      </c>
      <c r="Q220" cm="1">
        <f t="array" ref="Q220">_xlfn.SWITCH(A220,201706,780,201707,783,201708,775)</f>
        <v>780</v>
      </c>
      <c r="R220" s="5" cm="1">
        <f t="array" ref="R220">_xlfn.SWITCH(A220,201706,0.08,201707,0.081,201708,0.075)</f>
        <v>0.08</v>
      </c>
      <c r="S220" s="2">
        <f>Call_Data!$M220/Call_Data!$G220*100</f>
        <v>10.714285714285714</v>
      </c>
      <c r="T220" s="2">
        <f>Call_Data!$S220/Call_Data!$R220</f>
        <v>133.92857142857142</v>
      </c>
      <c r="U220" s="7">
        <f t="shared" si="6"/>
        <v>250</v>
      </c>
      <c r="V220" s="6">
        <f t="shared" si="7"/>
        <v>0.8928571428571429</v>
      </c>
      <c r="W220" s="6">
        <f>Call_Data!$K220/Call_Data!$J220</f>
        <v>0.68</v>
      </c>
      <c r="X220" s="6">
        <f>Call_Data!$L220/Call_Data!$K220</f>
        <v>0.52941176470588236</v>
      </c>
      <c r="Y220" s="6" cm="1">
        <f t="array" ref="Y220">_xlfn.SWITCH(A220,201706,0.51,201707,0.509,201708,0.511)</f>
        <v>0.51</v>
      </c>
      <c r="Z220" s="6">
        <f>Call_Data!$L220/Call_Data!$G220</f>
        <v>0.32142857142857145</v>
      </c>
      <c r="AA220" s="6" cm="1">
        <f t="array" ref="AA220">_xlfn.SWITCH(A220,201706,0.2,201707,0.199,201708,0.198)</f>
        <v>0.2</v>
      </c>
      <c r="AB220" s="6">
        <f>Call_Data!$K220-Call_Data!$L220/Call_Data!$K220</f>
        <v>16.470588235294116</v>
      </c>
      <c r="AC220" s="6" cm="1">
        <f t="array" ref="AC220">_xlfn.SWITCH(A220,201706,0.17,201707,0.162,201708,0.159)</f>
        <v>0.17</v>
      </c>
      <c r="AD220" s="6">
        <f>Call_Data!$I220/Call_Data!$G220</f>
        <v>0.25</v>
      </c>
    </row>
    <row r="221" spans="1:30" x14ac:dyDescent="0.2">
      <c r="A221">
        <v>201706</v>
      </c>
      <c r="B221" s="1">
        <v>42900</v>
      </c>
      <c r="C221">
        <v>12473</v>
      </c>
      <c r="D221" t="str">
        <f>VLOOKUP(Call_Data!$C221,Hierarchy!$A$1:$H$27,5,TRUE)</f>
        <v>Ivanski, Igor</v>
      </c>
      <c r="E221" t="str">
        <f>VLOOKUP(Call_Data!$C221,Hierarchy!$A$2:$H$27,7,TRUE)</f>
        <v>Jimson, Bill</v>
      </c>
      <c r="F221" t="str">
        <f>VLOOKUP(C221,Hierarchy!$A$2:$H$27,8,TRUE)</f>
        <v>Williamburg</v>
      </c>
      <c r="G221">
        <v>32</v>
      </c>
      <c r="H221">
        <v>24120</v>
      </c>
      <c r="I221">
        <v>5</v>
      </c>
      <c r="J221">
        <v>30</v>
      </c>
      <c r="K221">
        <v>20</v>
      </c>
      <c r="L221">
        <v>13</v>
      </c>
      <c r="M221">
        <v>3</v>
      </c>
      <c r="N221">
        <f>SUMIF(Call_Data!$D$2:$D$1526,Call_Data!$D221,Call_Data!$G$2:$G$1526)</f>
        <v>2093</v>
      </c>
      <c r="O221">
        <f>SUMIFS(Call_Data!$G$2:$G$1526,Call_Data!$D$2:$D$1526,Call_Data!$D221,Call_Data!$A$2:$A$1526,Call_Data!$A221)</f>
        <v>697</v>
      </c>
      <c r="P221" s="3">
        <f>Call_Data!$H221/Call_Data!$G221</f>
        <v>753.75</v>
      </c>
      <c r="Q221" cm="1">
        <f t="array" ref="Q221">_xlfn.SWITCH(A221,201706,780,201707,783,201708,775)</f>
        <v>780</v>
      </c>
      <c r="R221" s="5" cm="1">
        <f t="array" ref="R221">_xlfn.SWITCH(A221,201706,0.08,201707,0.081,201708,0.075)</f>
        <v>0.08</v>
      </c>
      <c r="S221" s="2">
        <f>Call_Data!$M221/Call_Data!$G221*100</f>
        <v>9.375</v>
      </c>
      <c r="T221" s="2">
        <f>Call_Data!$S221/Call_Data!$R221</f>
        <v>117.1875</v>
      </c>
      <c r="U221" s="7">
        <f t="shared" si="6"/>
        <v>150</v>
      </c>
      <c r="V221" s="6">
        <f t="shared" si="7"/>
        <v>0.9375</v>
      </c>
      <c r="W221" s="6">
        <f>Call_Data!$K221/Call_Data!$J221</f>
        <v>0.66666666666666663</v>
      </c>
      <c r="X221" s="6">
        <f>Call_Data!$L221/Call_Data!$K221</f>
        <v>0.65</v>
      </c>
      <c r="Y221" s="6" cm="1">
        <f t="array" ref="Y221">_xlfn.SWITCH(A221,201706,0.51,201707,0.509,201708,0.511)</f>
        <v>0.51</v>
      </c>
      <c r="Z221" s="6">
        <f>Call_Data!$L221/Call_Data!$G221</f>
        <v>0.40625</v>
      </c>
      <c r="AA221" s="6" cm="1">
        <f t="array" ref="AA221">_xlfn.SWITCH(A221,201706,0.2,201707,0.199,201708,0.198)</f>
        <v>0.2</v>
      </c>
      <c r="AB221" s="6">
        <f>Call_Data!$K221-Call_Data!$L221/Call_Data!$K221</f>
        <v>19.350000000000001</v>
      </c>
      <c r="AC221" s="6" cm="1">
        <f t="array" ref="AC221">_xlfn.SWITCH(A221,201706,0.17,201707,0.162,201708,0.159)</f>
        <v>0.17</v>
      </c>
      <c r="AD221" s="6">
        <f>Call_Data!$I221/Call_Data!$G221</f>
        <v>0.15625</v>
      </c>
    </row>
    <row r="222" spans="1:30" x14ac:dyDescent="0.2">
      <c r="A222">
        <v>201706</v>
      </c>
      <c r="B222" s="1">
        <v>42900</v>
      </c>
      <c r="C222">
        <v>12474</v>
      </c>
      <c r="D222" t="str">
        <f>VLOOKUP(Call_Data!$C222,Hierarchy!$A$1:$H$27,5,TRUE)</f>
        <v>Jeffries, Johnna</v>
      </c>
      <c r="E222" t="str">
        <f>VLOOKUP(Call_Data!$C222,Hierarchy!$A$2:$H$27,7,TRUE)</f>
        <v>Jimson, Bill</v>
      </c>
      <c r="F222" t="str">
        <f>VLOOKUP(C222,Hierarchy!$A$2:$H$27,8,TRUE)</f>
        <v>Williamburg</v>
      </c>
      <c r="G222">
        <v>33</v>
      </c>
      <c r="H222">
        <v>24794</v>
      </c>
      <c r="I222">
        <v>7</v>
      </c>
      <c r="J222">
        <v>33</v>
      </c>
      <c r="K222">
        <v>22</v>
      </c>
      <c r="L222">
        <v>16</v>
      </c>
      <c r="M222">
        <v>3</v>
      </c>
      <c r="N222">
        <f>SUMIF(Call_Data!$D$2:$D$1526,Call_Data!$D222,Call_Data!$G$2:$G$1526)</f>
        <v>2135</v>
      </c>
      <c r="O222">
        <f>SUMIFS(Call_Data!$G$2:$G$1526,Call_Data!$D$2:$D$1526,Call_Data!$D222,Call_Data!$A$2:$A$1526,Call_Data!$A222)</f>
        <v>697</v>
      </c>
      <c r="P222" s="3">
        <f>Call_Data!$H222/Call_Data!$G222</f>
        <v>751.33333333333337</v>
      </c>
      <c r="Q222" cm="1">
        <f t="array" ref="Q222">_xlfn.SWITCH(A222,201706,780,201707,783,201708,775)</f>
        <v>780</v>
      </c>
      <c r="R222" s="5" cm="1">
        <f t="array" ref="R222">_xlfn.SWITCH(A222,201706,0.08,201707,0.081,201708,0.075)</f>
        <v>0.08</v>
      </c>
      <c r="S222" s="2">
        <f>Call_Data!$M222/Call_Data!$G222*100</f>
        <v>9.0909090909090917</v>
      </c>
      <c r="T222" s="2">
        <f>Call_Data!$S222/Call_Data!$R222</f>
        <v>113.63636363636364</v>
      </c>
      <c r="U222" s="7">
        <f t="shared" si="6"/>
        <v>150</v>
      </c>
      <c r="V222" s="6">
        <f t="shared" si="7"/>
        <v>1</v>
      </c>
      <c r="W222" s="6">
        <f>Call_Data!$K222/Call_Data!$J222</f>
        <v>0.66666666666666663</v>
      </c>
      <c r="X222" s="6">
        <f>Call_Data!$L222/Call_Data!$K222</f>
        <v>0.72727272727272729</v>
      </c>
      <c r="Y222" s="6" cm="1">
        <f t="array" ref="Y222">_xlfn.SWITCH(A222,201706,0.51,201707,0.509,201708,0.511)</f>
        <v>0.51</v>
      </c>
      <c r="Z222" s="6">
        <f>Call_Data!$L222/Call_Data!$G222</f>
        <v>0.48484848484848486</v>
      </c>
      <c r="AA222" s="6" cm="1">
        <f t="array" ref="AA222">_xlfn.SWITCH(A222,201706,0.2,201707,0.199,201708,0.198)</f>
        <v>0.2</v>
      </c>
      <c r="AB222" s="6">
        <f>Call_Data!$K222-Call_Data!$L222/Call_Data!$K222</f>
        <v>21.272727272727273</v>
      </c>
      <c r="AC222" s="6" cm="1">
        <f t="array" ref="AC222">_xlfn.SWITCH(A222,201706,0.17,201707,0.162,201708,0.159)</f>
        <v>0.17</v>
      </c>
      <c r="AD222" s="6">
        <f>Call_Data!$I222/Call_Data!$G222</f>
        <v>0.21212121212121213</v>
      </c>
    </row>
    <row r="223" spans="1:30" x14ac:dyDescent="0.2">
      <c r="A223">
        <v>201706</v>
      </c>
      <c r="B223" s="1">
        <v>42900</v>
      </c>
      <c r="C223">
        <v>12475</v>
      </c>
      <c r="D223" t="str">
        <f>VLOOKUP(Call_Data!$C223,Hierarchy!$A$1:$H$27,5,TRUE)</f>
        <v>Kippers, Kat</v>
      </c>
      <c r="E223" t="str">
        <f>VLOOKUP(Call_Data!$C223,Hierarchy!$A$2:$H$27,7,TRUE)</f>
        <v>Jimson, Bill</v>
      </c>
      <c r="F223" t="str">
        <f>VLOOKUP(C223,Hierarchy!$A$2:$H$27,8,TRUE)</f>
        <v>Williamburg</v>
      </c>
      <c r="G223">
        <v>32</v>
      </c>
      <c r="H223">
        <v>24180</v>
      </c>
      <c r="I223">
        <v>6</v>
      </c>
      <c r="J223">
        <v>27</v>
      </c>
      <c r="K223">
        <v>22</v>
      </c>
      <c r="L223">
        <v>15</v>
      </c>
      <c r="M223">
        <v>3</v>
      </c>
      <c r="N223">
        <f>SUMIF(Call_Data!$D$2:$D$1526,Call_Data!$D223,Call_Data!$G$2:$G$1526)</f>
        <v>2135</v>
      </c>
      <c r="O223">
        <f>SUMIFS(Call_Data!$G$2:$G$1526,Call_Data!$D$2:$D$1526,Call_Data!$D223,Call_Data!$A$2:$A$1526,Call_Data!$A223)</f>
        <v>688</v>
      </c>
      <c r="P223" s="3">
        <f>Call_Data!$H223/Call_Data!$G223</f>
        <v>755.625</v>
      </c>
      <c r="Q223" cm="1">
        <f t="array" ref="Q223">_xlfn.SWITCH(A223,201706,780,201707,783,201708,775)</f>
        <v>780</v>
      </c>
      <c r="R223" s="5" cm="1">
        <f t="array" ref="R223">_xlfn.SWITCH(A223,201706,0.08,201707,0.081,201708,0.075)</f>
        <v>0.08</v>
      </c>
      <c r="S223" s="2">
        <f>Call_Data!$M223/Call_Data!$G223*100</f>
        <v>9.375</v>
      </c>
      <c r="T223" s="2">
        <f>Call_Data!$S223/Call_Data!$R223</f>
        <v>117.1875</v>
      </c>
      <c r="U223" s="7">
        <f t="shared" si="6"/>
        <v>150</v>
      </c>
      <c r="V223" s="6">
        <f t="shared" si="7"/>
        <v>0.84375</v>
      </c>
      <c r="W223" s="6">
        <f>Call_Data!$K223/Call_Data!$J223</f>
        <v>0.81481481481481477</v>
      </c>
      <c r="X223" s="6">
        <f>Call_Data!$L223/Call_Data!$K223</f>
        <v>0.68181818181818177</v>
      </c>
      <c r="Y223" s="6" cm="1">
        <f t="array" ref="Y223">_xlfn.SWITCH(A223,201706,0.51,201707,0.509,201708,0.511)</f>
        <v>0.51</v>
      </c>
      <c r="Z223" s="6">
        <f>Call_Data!$L223/Call_Data!$G223</f>
        <v>0.46875</v>
      </c>
      <c r="AA223" s="6" cm="1">
        <f t="array" ref="AA223">_xlfn.SWITCH(A223,201706,0.2,201707,0.199,201708,0.198)</f>
        <v>0.2</v>
      </c>
      <c r="AB223" s="6">
        <f>Call_Data!$K223-Call_Data!$L223/Call_Data!$K223</f>
        <v>21.318181818181817</v>
      </c>
      <c r="AC223" s="6" cm="1">
        <f t="array" ref="AC223">_xlfn.SWITCH(A223,201706,0.17,201707,0.162,201708,0.159)</f>
        <v>0.17</v>
      </c>
      <c r="AD223" s="6">
        <f>Call_Data!$I223/Call_Data!$G223</f>
        <v>0.1875</v>
      </c>
    </row>
    <row r="224" spans="1:30" x14ac:dyDescent="0.2">
      <c r="A224">
        <v>201706</v>
      </c>
      <c r="B224" s="1">
        <v>42900</v>
      </c>
      <c r="C224">
        <v>12476</v>
      </c>
      <c r="D224" t="str">
        <f>VLOOKUP(Call_Data!$C224,Hierarchy!$A$1:$H$27,5,TRUE)</f>
        <v>Lipp, Larry</v>
      </c>
      <c r="E224" t="str">
        <f>VLOOKUP(Call_Data!$C224,Hierarchy!$A$2:$H$27,7,TRUE)</f>
        <v>Jimson, Bill</v>
      </c>
      <c r="F224" t="str">
        <f>VLOOKUP(C224,Hierarchy!$A$2:$H$27,8,TRUE)</f>
        <v>Williamburg</v>
      </c>
      <c r="G224">
        <v>31</v>
      </c>
      <c r="H224">
        <v>25638</v>
      </c>
      <c r="I224">
        <v>6</v>
      </c>
      <c r="J224">
        <v>29</v>
      </c>
      <c r="K224">
        <v>24</v>
      </c>
      <c r="L224">
        <v>18</v>
      </c>
      <c r="M224">
        <v>2</v>
      </c>
      <c r="N224">
        <f>SUMIF(Call_Data!$D$2:$D$1526,Call_Data!$D224,Call_Data!$G$2:$G$1526)</f>
        <v>2065</v>
      </c>
      <c r="O224">
        <f>SUMIFS(Call_Data!$G$2:$G$1526,Call_Data!$D$2:$D$1526,Call_Data!$D224,Call_Data!$A$2:$A$1526,Call_Data!$A224)</f>
        <v>697</v>
      </c>
      <c r="P224" s="3">
        <f>Call_Data!$H224/Call_Data!$G224</f>
        <v>827.0322580645161</v>
      </c>
      <c r="Q224" cm="1">
        <f t="array" ref="Q224">_xlfn.SWITCH(A224,201706,780,201707,783,201708,775)</f>
        <v>780</v>
      </c>
      <c r="R224" s="5" cm="1">
        <f t="array" ref="R224">_xlfn.SWITCH(A224,201706,0.08,201707,0.081,201708,0.075)</f>
        <v>0.08</v>
      </c>
      <c r="S224" s="2">
        <f>Call_Data!$M224/Call_Data!$G224*100</f>
        <v>6.4516129032258061</v>
      </c>
      <c r="T224" s="2">
        <f>Call_Data!$S224/Call_Data!$R224</f>
        <v>80.645161290322577</v>
      </c>
      <c r="U224" s="7">
        <f t="shared" si="6"/>
        <v>0</v>
      </c>
      <c r="V224" s="6">
        <f t="shared" si="7"/>
        <v>0.93548387096774188</v>
      </c>
      <c r="W224" s="6">
        <f>Call_Data!$K224/Call_Data!$J224</f>
        <v>0.82758620689655171</v>
      </c>
      <c r="X224" s="6">
        <f>Call_Data!$L224/Call_Data!$K224</f>
        <v>0.75</v>
      </c>
      <c r="Y224" s="6" cm="1">
        <f t="array" ref="Y224">_xlfn.SWITCH(A224,201706,0.51,201707,0.509,201708,0.511)</f>
        <v>0.51</v>
      </c>
      <c r="Z224" s="6">
        <f>Call_Data!$L224/Call_Data!$G224</f>
        <v>0.58064516129032262</v>
      </c>
      <c r="AA224" s="6" cm="1">
        <f t="array" ref="AA224">_xlfn.SWITCH(A224,201706,0.2,201707,0.199,201708,0.198)</f>
        <v>0.2</v>
      </c>
      <c r="AB224" s="6">
        <f>Call_Data!$K224-Call_Data!$L224/Call_Data!$K224</f>
        <v>23.25</v>
      </c>
      <c r="AC224" s="6" cm="1">
        <f t="array" ref="AC224">_xlfn.SWITCH(A224,201706,0.17,201707,0.162,201708,0.159)</f>
        <v>0.17</v>
      </c>
      <c r="AD224" s="6">
        <f>Call_Data!$I224/Call_Data!$G224</f>
        <v>0.19354838709677419</v>
      </c>
    </row>
    <row r="225" spans="1:30" x14ac:dyDescent="0.2">
      <c r="A225">
        <v>201706</v>
      </c>
      <c r="B225" s="1">
        <v>42900</v>
      </c>
      <c r="C225">
        <v>12477</v>
      </c>
      <c r="D225" t="str">
        <f>VLOOKUP(Call_Data!$C225,Hierarchy!$A$1:$H$27,5,TRUE)</f>
        <v>Myers, Matt</v>
      </c>
      <c r="E225" t="str">
        <f>VLOOKUP(Call_Data!$C225,Hierarchy!$A$2:$H$27,7,TRUE)</f>
        <v>Jimson, Bill</v>
      </c>
      <c r="F225" t="str">
        <f>VLOOKUP(C225,Hierarchy!$A$2:$H$27,8,TRUE)</f>
        <v>Williamburg</v>
      </c>
      <c r="G225">
        <v>34</v>
      </c>
      <c r="H225">
        <v>24860</v>
      </c>
      <c r="I225">
        <v>9</v>
      </c>
      <c r="J225">
        <v>32</v>
      </c>
      <c r="K225">
        <v>24</v>
      </c>
      <c r="L225">
        <v>18</v>
      </c>
      <c r="M225">
        <v>3</v>
      </c>
      <c r="N225">
        <f>SUMIF(Call_Data!$D$2:$D$1526,Call_Data!$D225,Call_Data!$G$2:$G$1526)</f>
        <v>1978</v>
      </c>
      <c r="O225">
        <f>SUMIFS(Call_Data!$G$2:$G$1526,Call_Data!$D$2:$D$1526,Call_Data!$D225,Call_Data!$A$2:$A$1526,Call_Data!$A225)</f>
        <v>701</v>
      </c>
      <c r="P225" s="3">
        <f>Call_Data!$H225/Call_Data!$G225</f>
        <v>731.17647058823525</v>
      </c>
      <c r="Q225" cm="1">
        <f t="array" ref="Q225">_xlfn.SWITCH(A225,201706,780,201707,783,201708,775)</f>
        <v>780</v>
      </c>
      <c r="R225" s="5" cm="1">
        <f t="array" ref="R225">_xlfn.SWITCH(A225,201706,0.08,201707,0.081,201708,0.075)</f>
        <v>0.08</v>
      </c>
      <c r="S225" s="2">
        <f>Call_Data!$M225/Call_Data!$G225*100</f>
        <v>8.8235294117647065</v>
      </c>
      <c r="T225" s="2">
        <f>Call_Data!$S225/Call_Data!$R225</f>
        <v>110.29411764705883</v>
      </c>
      <c r="U225" s="7">
        <f t="shared" si="6"/>
        <v>150</v>
      </c>
      <c r="V225" s="6">
        <f t="shared" si="7"/>
        <v>0.94117647058823528</v>
      </c>
      <c r="W225" s="6">
        <f>Call_Data!$K225/Call_Data!$J225</f>
        <v>0.75</v>
      </c>
      <c r="X225" s="6">
        <f>Call_Data!$L225/Call_Data!$K225</f>
        <v>0.75</v>
      </c>
      <c r="Y225" s="6" cm="1">
        <f t="array" ref="Y225">_xlfn.SWITCH(A225,201706,0.51,201707,0.509,201708,0.511)</f>
        <v>0.51</v>
      </c>
      <c r="Z225" s="6">
        <f>Call_Data!$L225/Call_Data!$G225</f>
        <v>0.52941176470588236</v>
      </c>
      <c r="AA225" s="6" cm="1">
        <f t="array" ref="AA225">_xlfn.SWITCH(A225,201706,0.2,201707,0.199,201708,0.198)</f>
        <v>0.2</v>
      </c>
      <c r="AB225" s="6">
        <f>Call_Data!$K225-Call_Data!$L225/Call_Data!$K225</f>
        <v>23.25</v>
      </c>
      <c r="AC225" s="6" cm="1">
        <f t="array" ref="AC225">_xlfn.SWITCH(A225,201706,0.17,201707,0.162,201708,0.159)</f>
        <v>0.17</v>
      </c>
      <c r="AD225" s="6">
        <f>Call_Data!$I225/Call_Data!$G225</f>
        <v>0.26470588235294118</v>
      </c>
    </row>
    <row r="226" spans="1:30" x14ac:dyDescent="0.2">
      <c r="A226">
        <v>201706</v>
      </c>
      <c r="B226" s="1">
        <v>42900</v>
      </c>
      <c r="C226">
        <v>12478</v>
      </c>
      <c r="D226" t="str">
        <f>VLOOKUP(Call_Data!$C226,Hierarchy!$A$1:$H$27,5,TRUE)</f>
        <v>Nichols, Nana</v>
      </c>
      <c r="E226" t="str">
        <f>VLOOKUP(Call_Data!$C226,Hierarchy!$A$2:$H$27,7,TRUE)</f>
        <v>Jimson, Bill</v>
      </c>
      <c r="F226" t="str">
        <f>VLOOKUP(C226,Hierarchy!$A$2:$H$27,8,TRUE)</f>
        <v>Williamburg</v>
      </c>
      <c r="G226">
        <v>34</v>
      </c>
      <c r="H226">
        <v>25650</v>
      </c>
      <c r="I226">
        <v>7</v>
      </c>
      <c r="J226">
        <v>29</v>
      </c>
      <c r="K226">
        <v>22</v>
      </c>
      <c r="L226">
        <v>18</v>
      </c>
      <c r="M226">
        <v>3</v>
      </c>
      <c r="N226">
        <f>SUMIF(Call_Data!$D$2:$D$1526,Call_Data!$D226,Call_Data!$G$2:$G$1526)</f>
        <v>1999</v>
      </c>
      <c r="O226">
        <f>SUMIFS(Call_Data!$G$2:$G$1526,Call_Data!$D$2:$D$1526,Call_Data!$D226,Call_Data!$A$2:$A$1526,Call_Data!$A226)</f>
        <v>699</v>
      </c>
      <c r="P226" s="3">
        <f>Call_Data!$H226/Call_Data!$G226</f>
        <v>754.41176470588232</v>
      </c>
      <c r="Q226" cm="1">
        <f t="array" ref="Q226">_xlfn.SWITCH(A226,201706,780,201707,783,201708,775)</f>
        <v>780</v>
      </c>
      <c r="R226" s="5" cm="1">
        <f t="array" ref="R226">_xlfn.SWITCH(A226,201706,0.08,201707,0.081,201708,0.075)</f>
        <v>0.08</v>
      </c>
      <c r="S226" s="2">
        <f>Call_Data!$M226/Call_Data!$G226*100</f>
        <v>8.8235294117647065</v>
      </c>
      <c r="T226" s="2">
        <f>Call_Data!$S226/Call_Data!$R226</f>
        <v>110.29411764705883</v>
      </c>
      <c r="U226" s="7">
        <f t="shared" si="6"/>
        <v>150</v>
      </c>
      <c r="V226" s="6">
        <f t="shared" si="7"/>
        <v>0.8529411764705882</v>
      </c>
      <c r="W226" s="6">
        <f>Call_Data!$K226/Call_Data!$J226</f>
        <v>0.75862068965517238</v>
      </c>
      <c r="X226" s="6">
        <f>Call_Data!$L226/Call_Data!$K226</f>
        <v>0.81818181818181823</v>
      </c>
      <c r="Y226" s="6" cm="1">
        <f t="array" ref="Y226">_xlfn.SWITCH(A226,201706,0.51,201707,0.509,201708,0.511)</f>
        <v>0.51</v>
      </c>
      <c r="Z226" s="6">
        <f>Call_Data!$L226/Call_Data!$G226</f>
        <v>0.52941176470588236</v>
      </c>
      <c r="AA226" s="6" cm="1">
        <f t="array" ref="AA226">_xlfn.SWITCH(A226,201706,0.2,201707,0.199,201708,0.198)</f>
        <v>0.2</v>
      </c>
      <c r="AB226" s="6">
        <f>Call_Data!$K226-Call_Data!$L226/Call_Data!$K226</f>
        <v>21.181818181818183</v>
      </c>
      <c r="AC226" s="6" cm="1">
        <f t="array" ref="AC226">_xlfn.SWITCH(A226,201706,0.17,201707,0.162,201708,0.159)</f>
        <v>0.17</v>
      </c>
      <c r="AD226" s="6">
        <f>Call_Data!$I226/Call_Data!$G226</f>
        <v>0.20588235294117646</v>
      </c>
    </row>
    <row r="227" spans="1:30" x14ac:dyDescent="0.2">
      <c r="A227">
        <v>201706</v>
      </c>
      <c r="B227" s="1">
        <v>42900</v>
      </c>
      <c r="C227">
        <v>12479</v>
      </c>
      <c r="D227" t="str">
        <f>VLOOKUP(Call_Data!$C227,Hierarchy!$A$1:$H$27,5,TRUE)</f>
        <v>Ohlson, Octavius</v>
      </c>
      <c r="E227" t="str">
        <f>VLOOKUP(Call_Data!$C227,Hierarchy!$A$2:$H$27,7,TRUE)</f>
        <v>Jimson, Bill</v>
      </c>
      <c r="F227" t="str">
        <f>VLOOKUP(C227,Hierarchy!$A$2:$H$27,8,TRUE)</f>
        <v>Williamburg</v>
      </c>
      <c r="G227">
        <v>31</v>
      </c>
      <c r="H227">
        <v>25379</v>
      </c>
      <c r="I227">
        <v>5</v>
      </c>
      <c r="J227">
        <v>29</v>
      </c>
      <c r="K227">
        <v>24</v>
      </c>
      <c r="L227">
        <v>15</v>
      </c>
      <c r="M227">
        <v>3</v>
      </c>
      <c r="N227">
        <f>SUMIF(Call_Data!$D$2:$D$1526,Call_Data!$D227,Call_Data!$G$2:$G$1526)</f>
        <v>1969</v>
      </c>
      <c r="O227">
        <f>SUMIFS(Call_Data!$G$2:$G$1526,Call_Data!$D$2:$D$1526,Call_Data!$D227,Call_Data!$A$2:$A$1526,Call_Data!$A227)</f>
        <v>680</v>
      </c>
      <c r="P227" s="3">
        <f>Call_Data!$H227/Call_Data!$G227</f>
        <v>818.67741935483866</v>
      </c>
      <c r="Q227" cm="1">
        <f t="array" ref="Q227">_xlfn.SWITCH(A227,201706,780,201707,783,201708,775)</f>
        <v>780</v>
      </c>
      <c r="R227" s="5" cm="1">
        <f t="array" ref="R227">_xlfn.SWITCH(A227,201706,0.08,201707,0.081,201708,0.075)</f>
        <v>0.08</v>
      </c>
      <c r="S227" s="2">
        <f>Call_Data!$M227/Call_Data!$G227*100</f>
        <v>9.67741935483871</v>
      </c>
      <c r="T227" s="2">
        <f>Call_Data!$S227/Call_Data!$R227</f>
        <v>120.96774193548387</v>
      </c>
      <c r="U227" s="7">
        <f t="shared" si="6"/>
        <v>250</v>
      </c>
      <c r="V227" s="6">
        <f t="shared" si="7"/>
        <v>0.93548387096774188</v>
      </c>
      <c r="W227" s="6">
        <f>Call_Data!$K227/Call_Data!$J227</f>
        <v>0.82758620689655171</v>
      </c>
      <c r="X227" s="6">
        <f>Call_Data!$L227/Call_Data!$K227</f>
        <v>0.625</v>
      </c>
      <c r="Y227" s="6" cm="1">
        <f t="array" ref="Y227">_xlfn.SWITCH(A227,201706,0.51,201707,0.509,201708,0.511)</f>
        <v>0.51</v>
      </c>
      <c r="Z227" s="6">
        <f>Call_Data!$L227/Call_Data!$G227</f>
        <v>0.4838709677419355</v>
      </c>
      <c r="AA227" s="6" cm="1">
        <f t="array" ref="AA227">_xlfn.SWITCH(A227,201706,0.2,201707,0.199,201708,0.198)</f>
        <v>0.2</v>
      </c>
      <c r="AB227" s="6">
        <f>Call_Data!$K227-Call_Data!$L227/Call_Data!$K227</f>
        <v>23.375</v>
      </c>
      <c r="AC227" s="6" cm="1">
        <f t="array" ref="AC227">_xlfn.SWITCH(A227,201706,0.17,201707,0.162,201708,0.159)</f>
        <v>0.17</v>
      </c>
      <c r="AD227" s="6">
        <f>Call_Data!$I227/Call_Data!$G227</f>
        <v>0.16129032258064516</v>
      </c>
    </row>
    <row r="228" spans="1:30" x14ac:dyDescent="0.2">
      <c r="A228">
        <v>201706</v>
      </c>
      <c r="B228" s="1">
        <v>42900</v>
      </c>
      <c r="C228">
        <v>12480</v>
      </c>
      <c r="D228" t="str">
        <f>VLOOKUP(Call_Data!$C228,Hierarchy!$A$1:$H$27,5,TRUE)</f>
        <v>Pulaski, Peter</v>
      </c>
      <c r="E228" t="str">
        <f>VLOOKUP(Call_Data!$C228,Hierarchy!$A$2:$H$27,7,TRUE)</f>
        <v>Jimson, Bill</v>
      </c>
      <c r="F228" t="str">
        <f>VLOOKUP(C228,Hierarchy!$A$2:$H$27,8,TRUE)</f>
        <v>Williamburg</v>
      </c>
      <c r="G228">
        <v>34</v>
      </c>
      <c r="H228">
        <v>25106</v>
      </c>
      <c r="I228">
        <v>5</v>
      </c>
      <c r="J228">
        <v>32</v>
      </c>
      <c r="K228">
        <v>24</v>
      </c>
      <c r="L228">
        <v>16</v>
      </c>
      <c r="M228">
        <v>3</v>
      </c>
      <c r="N228">
        <f>SUMIF(Call_Data!$D$2:$D$1526,Call_Data!$D228,Call_Data!$G$2:$G$1526)</f>
        <v>1507</v>
      </c>
      <c r="O228">
        <f>SUMIFS(Call_Data!$G$2:$G$1526,Call_Data!$D$2:$D$1526,Call_Data!$D228,Call_Data!$A$2:$A$1526,Call_Data!$A228)</f>
        <v>615</v>
      </c>
      <c r="P228" s="3">
        <f>Call_Data!$H228/Call_Data!$G228</f>
        <v>738.41176470588232</v>
      </c>
      <c r="Q228" cm="1">
        <f t="array" ref="Q228">_xlfn.SWITCH(A228,201706,780,201707,783,201708,775)</f>
        <v>780</v>
      </c>
      <c r="R228" s="5" cm="1">
        <f t="array" ref="R228">_xlfn.SWITCH(A228,201706,0.08,201707,0.081,201708,0.075)</f>
        <v>0.08</v>
      </c>
      <c r="S228" s="2">
        <f>Call_Data!$M228/Call_Data!$G228*100</f>
        <v>8.8235294117647065</v>
      </c>
      <c r="T228" s="2">
        <f>Call_Data!$S228/Call_Data!$R228</f>
        <v>110.29411764705883</v>
      </c>
      <c r="U228" s="7">
        <f t="shared" si="6"/>
        <v>150</v>
      </c>
      <c r="V228" s="6">
        <f t="shared" si="7"/>
        <v>0.94117647058823528</v>
      </c>
      <c r="W228" s="6">
        <f>Call_Data!$K228/Call_Data!$J228</f>
        <v>0.75</v>
      </c>
      <c r="X228" s="6">
        <f>Call_Data!$L228/Call_Data!$K228</f>
        <v>0.66666666666666663</v>
      </c>
      <c r="Y228" s="6" cm="1">
        <f t="array" ref="Y228">_xlfn.SWITCH(A228,201706,0.51,201707,0.509,201708,0.511)</f>
        <v>0.51</v>
      </c>
      <c r="Z228" s="6">
        <f>Call_Data!$L228/Call_Data!$G228</f>
        <v>0.47058823529411764</v>
      </c>
      <c r="AA228" s="6" cm="1">
        <f t="array" ref="AA228">_xlfn.SWITCH(A228,201706,0.2,201707,0.199,201708,0.198)</f>
        <v>0.2</v>
      </c>
      <c r="AB228" s="6">
        <f>Call_Data!$K228-Call_Data!$L228/Call_Data!$K228</f>
        <v>23.333333333333332</v>
      </c>
      <c r="AC228" s="6" cm="1">
        <f t="array" ref="AC228">_xlfn.SWITCH(A228,201706,0.17,201707,0.162,201708,0.159)</f>
        <v>0.17</v>
      </c>
      <c r="AD228" s="6">
        <f>Call_Data!$I228/Call_Data!$G228</f>
        <v>0.14705882352941177</v>
      </c>
    </row>
    <row r="229" spans="1:30" x14ac:dyDescent="0.2">
      <c r="A229">
        <v>201706</v>
      </c>
      <c r="B229" s="1">
        <v>42900</v>
      </c>
      <c r="C229">
        <v>12482</v>
      </c>
      <c r="D229" t="str">
        <f>VLOOKUP(Call_Data!$C229,Hierarchy!$A$1:$H$27,5,TRUE)</f>
        <v>Sanders, Sammi</v>
      </c>
      <c r="E229" t="str">
        <f>VLOOKUP(Call_Data!$C229,Hierarchy!$A$2:$H$27,7,TRUE)</f>
        <v>Oferten, Quinton</v>
      </c>
      <c r="F229" t="str">
        <f>VLOOKUP(C229,Hierarchy!$A$2:$H$27,8,TRUE)</f>
        <v>Williamburg</v>
      </c>
      <c r="G229">
        <v>29</v>
      </c>
      <c r="H229">
        <v>25780</v>
      </c>
      <c r="I229">
        <v>7</v>
      </c>
      <c r="J229">
        <v>26</v>
      </c>
      <c r="K229">
        <v>17</v>
      </c>
      <c r="L229">
        <v>11</v>
      </c>
      <c r="M229">
        <v>3</v>
      </c>
      <c r="N229">
        <f>SUMIF(Call_Data!$D$2:$D$1526,Call_Data!$D229,Call_Data!$G$2:$G$1526)</f>
        <v>1764</v>
      </c>
      <c r="O229">
        <f>SUMIFS(Call_Data!$G$2:$G$1526,Call_Data!$D$2:$D$1526,Call_Data!$D229,Call_Data!$A$2:$A$1526,Call_Data!$A229)</f>
        <v>577</v>
      </c>
      <c r="P229" s="3">
        <f>Call_Data!$H229/Call_Data!$G229</f>
        <v>888.9655172413793</v>
      </c>
      <c r="Q229" cm="1">
        <f t="array" ref="Q229">_xlfn.SWITCH(A229,201706,780,201707,783,201708,775)</f>
        <v>780</v>
      </c>
      <c r="R229" s="5" cm="1">
        <f t="array" ref="R229">_xlfn.SWITCH(A229,201706,0.08,201707,0.081,201708,0.075)</f>
        <v>0.08</v>
      </c>
      <c r="S229" s="2">
        <f>Call_Data!$M229/Call_Data!$G229*100</f>
        <v>10.344827586206897</v>
      </c>
      <c r="T229" s="2">
        <f>Call_Data!$S229/Call_Data!$R229</f>
        <v>129.31034482758622</v>
      </c>
      <c r="U229" s="7">
        <f t="shared" si="6"/>
        <v>250</v>
      </c>
      <c r="V229" s="6">
        <f t="shared" si="7"/>
        <v>0.89655172413793105</v>
      </c>
      <c r="W229" s="6">
        <f>Call_Data!$K229/Call_Data!$J229</f>
        <v>0.65384615384615385</v>
      </c>
      <c r="X229" s="6">
        <f>Call_Data!$L229/Call_Data!$K229</f>
        <v>0.6470588235294118</v>
      </c>
      <c r="Y229" s="6" cm="1">
        <f t="array" ref="Y229">_xlfn.SWITCH(A229,201706,0.51,201707,0.509,201708,0.511)</f>
        <v>0.51</v>
      </c>
      <c r="Z229" s="6">
        <f>Call_Data!$L229/Call_Data!$G229</f>
        <v>0.37931034482758619</v>
      </c>
      <c r="AA229" s="6" cm="1">
        <f t="array" ref="AA229">_xlfn.SWITCH(A229,201706,0.2,201707,0.199,201708,0.198)</f>
        <v>0.2</v>
      </c>
      <c r="AB229" s="6">
        <f>Call_Data!$K229-Call_Data!$L229/Call_Data!$K229</f>
        <v>16.352941176470587</v>
      </c>
      <c r="AC229" s="6" cm="1">
        <f t="array" ref="AC229">_xlfn.SWITCH(A229,201706,0.17,201707,0.162,201708,0.159)</f>
        <v>0.17</v>
      </c>
      <c r="AD229" s="6">
        <f>Call_Data!$I229/Call_Data!$G229</f>
        <v>0.2413793103448276</v>
      </c>
    </row>
    <row r="230" spans="1:30" x14ac:dyDescent="0.2">
      <c r="A230">
        <v>201706</v>
      </c>
      <c r="B230" s="1">
        <v>42900</v>
      </c>
      <c r="C230">
        <v>12483</v>
      </c>
      <c r="D230" t="str">
        <f>VLOOKUP(Call_Data!$C230,Hierarchy!$A$1:$H$27,5,TRUE)</f>
        <v>Thomas, Ted</v>
      </c>
      <c r="E230" t="str">
        <f>VLOOKUP(Call_Data!$C230,Hierarchy!$A$2:$H$27,7,TRUE)</f>
        <v>Oferten, Quinton</v>
      </c>
      <c r="F230" t="str">
        <f>VLOOKUP(C230,Hierarchy!$A$2:$H$27,8,TRUE)</f>
        <v>Williamburg</v>
      </c>
      <c r="G230">
        <v>32</v>
      </c>
      <c r="H230">
        <v>24071</v>
      </c>
      <c r="I230">
        <v>8</v>
      </c>
      <c r="J230">
        <v>28</v>
      </c>
      <c r="K230">
        <v>21</v>
      </c>
      <c r="L230">
        <v>8</v>
      </c>
      <c r="M230">
        <v>3</v>
      </c>
      <c r="N230">
        <f>SUMIF(Call_Data!$D$2:$D$1526,Call_Data!$D230,Call_Data!$G$2:$G$1526)</f>
        <v>1918</v>
      </c>
      <c r="O230">
        <f>SUMIFS(Call_Data!$G$2:$G$1526,Call_Data!$D$2:$D$1526,Call_Data!$D230,Call_Data!$A$2:$A$1526,Call_Data!$A230)</f>
        <v>652</v>
      </c>
      <c r="P230" s="3">
        <f>Call_Data!$H230/Call_Data!$G230</f>
        <v>752.21875</v>
      </c>
      <c r="Q230" cm="1">
        <f t="array" ref="Q230">_xlfn.SWITCH(A230,201706,780,201707,783,201708,775)</f>
        <v>780</v>
      </c>
      <c r="R230" s="5" cm="1">
        <f t="array" ref="R230">_xlfn.SWITCH(A230,201706,0.08,201707,0.081,201708,0.075)</f>
        <v>0.08</v>
      </c>
      <c r="S230" s="2">
        <f>Call_Data!$M230/Call_Data!$G230*100</f>
        <v>9.375</v>
      </c>
      <c r="T230" s="2">
        <f>Call_Data!$S230/Call_Data!$R230</f>
        <v>117.1875</v>
      </c>
      <c r="U230" s="7">
        <f t="shared" si="6"/>
        <v>150</v>
      </c>
      <c r="V230" s="6">
        <f t="shared" si="7"/>
        <v>0.875</v>
      </c>
      <c r="W230" s="6">
        <f>Call_Data!$K230/Call_Data!$J230</f>
        <v>0.75</v>
      </c>
      <c r="X230" s="6">
        <f>Call_Data!$L230/Call_Data!$K230</f>
        <v>0.38095238095238093</v>
      </c>
      <c r="Y230" s="6" cm="1">
        <f t="array" ref="Y230">_xlfn.SWITCH(A230,201706,0.51,201707,0.509,201708,0.511)</f>
        <v>0.51</v>
      </c>
      <c r="Z230" s="6">
        <f>Call_Data!$L230/Call_Data!$G230</f>
        <v>0.25</v>
      </c>
      <c r="AA230" s="6" cm="1">
        <f t="array" ref="AA230">_xlfn.SWITCH(A230,201706,0.2,201707,0.199,201708,0.198)</f>
        <v>0.2</v>
      </c>
      <c r="AB230" s="6">
        <f>Call_Data!$K230-Call_Data!$L230/Call_Data!$K230</f>
        <v>20.61904761904762</v>
      </c>
      <c r="AC230" s="6" cm="1">
        <f t="array" ref="AC230">_xlfn.SWITCH(A230,201706,0.17,201707,0.162,201708,0.159)</f>
        <v>0.17</v>
      </c>
      <c r="AD230" s="6">
        <f>Call_Data!$I230/Call_Data!$G230</f>
        <v>0.25</v>
      </c>
    </row>
    <row r="231" spans="1:30" x14ac:dyDescent="0.2">
      <c r="A231">
        <v>201706</v>
      </c>
      <c r="B231" s="1">
        <v>42900</v>
      </c>
      <c r="C231">
        <v>12484</v>
      </c>
      <c r="D231" t="str">
        <f>VLOOKUP(Call_Data!$C231,Hierarchy!$A$1:$H$27,5,TRUE)</f>
        <v>Uvaldon, Ursala</v>
      </c>
      <c r="E231" t="str">
        <f>VLOOKUP(Call_Data!$C231,Hierarchy!$A$2:$H$27,7,TRUE)</f>
        <v>Oferten, Quinton</v>
      </c>
      <c r="F231" t="str">
        <f>VLOOKUP(C231,Hierarchy!$A$2:$H$27,8,TRUE)</f>
        <v>Williamburg</v>
      </c>
      <c r="G231">
        <v>30</v>
      </c>
      <c r="H231">
        <v>25430</v>
      </c>
      <c r="I231">
        <v>6</v>
      </c>
      <c r="J231">
        <v>26</v>
      </c>
      <c r="K231">
        <v>21</v>
      </c>
      <c r="L231">
        <v>15</v>
      </c>
      <c r="M231">
        <v>4</v>
      </c>
      <c r="N231">
        <f>SUMIF(Call_Data!$D$2:$D$1526,Call_Data!$D231,Call_Data!$G$2:$G$1526)</f>
        <v>1913</v>
      </c>
      <c r="O231">
        <f>SUMIFS(Call_Data!$G$2:$G$1526,Call_Data!$D$2:$D$1526,Call_Data!$D231,Call_Data!$A$2:$A$1526,Call_Data!$A231)</f>
        <v>629</v>
      </c>
      <c r="P231" s="3">
        <f>Call_Data!$H231/Call_Data!$G231</f>
        <v>847.66666666666663</v>
      </c>
      <c r="Q231" cm="1">
        <f t="array" ref="Q231">_xlfn.SWITCH(A231,201706,780,201707,783,201708,775)</f>
        <v>780</v>
      </c>
      <c r="R231" s="5" cm="1">
        <f t="array" ref="R231">_xlfn.SWITCH(A231,201706,0.08,201707,0.081,201708,0.075)</f>
        <v>0.08</v>
      </c>
      <c r="S231" s="2">
        <f>Call_Data!$M231/Call_Data!$G231*100</f>
        <v>13.333333333333334</v>
      </c>
      <c r="T231" s="2">
        <f>Call_Data!$S231/Call_Data!$R231</f>
        <v>166.66666666666666</v>
      </c>
      <c r="U231" s="7">
        <f t="shared" si="6"/>
        <v>250</v>
      </c>
      <c r="V231" s="6">
        <f t="shared" si="7"/>
        <v>0.8666666666666667</v>
      </c>
      <c r="W231" s="6">
        <f>Call_Data!$K231/Call_Data!$J231</f>
        <v>0.80769230769230771</v>
      </c>
      <c r="X231" s="6">
        <f>Call_Data!$L231/Call_Data!$K231</f>
        <v>0.7142857142857143</v>
      </c>
      <c r="Y231" s="6" cm="1">
        <f t="array" ref="Y231">_xlfn.SWITCH(A231,201706,0.51,201707,0.509,201708,0.511)</f>
        <v>0.51</v>
      </c>
      <c r="Z231" s="6">
        <f>Call_Data!$L231/Call_Data!$G231</f>
        <v>0.5</v>
      </c>
      <c r="AA231" s="6" cm="1">
        <f t="array" ref="AA231">_xlfn.SWITCH(A231,201706,0.2,201707,0.199,201708,0.198)</f>
        <v>0.2</v>
      </c>
      <c r="AB231" s="6">
        <f>Call_Data!$K231-Call_Data!$L231/Call_Data!$K231</f>
        <v>20.285714285714285</v>
      </c>
      <c r="AC231" s="6" cm="1">
        <f t="array" ref="AC231">_xlfn.SWITCH(A231,201706,0.17,201707,0.162,201708,0.159)</f>
        <v>0.17</v>
      </c>
      <c r="AD231" s="6">
        <f>Call_Data!$I231/Call_Data!$G231</f>
        <v>0.2</v>
      </c>
    </row>
    <row r="232" spans="1:30" x14ac:dyDescent="0.2">
      <c r="A232">
        <v>201706</v>
      </c>
      <c r="B232" s="1">
        <v>42900</v>
      </c>
      <c r="C232">
        <v>12485</v>
      </c>
      <c r="D232" t="str">
        <f>VLOOKUP(Call_Data!$C232,Hierarchy!$A$1:$H$27,5,TRUE)</f>
        <v>Vindictive, Vinny</v>
      </c>
      <c r="E232" t="str">
        <f>VLOOKUP(Call_Data!$C232,Hierarchy!$A$2:$H$27,7,TRUE)</f>
        <v>Oferten, Quinton</v>
      </c>
      <c r="F232" t="str">
        <f>VLOOKUP(C232,Hierarchy!$A$2:$H$27,8,TRUE)</f>
        <v>Williamburg</v>
      </c>
      <c r="G232">
        <v>33</v>
      </c>
      <c r="H232">
        <v>24212</v>
      </c>
      <c r="I232">
        <v>7</v>
      </c>
      <c r="J232">
        <v>31</v>
      </c>
      <c r="K232">
        <v>20</v>
      </c>
      <c r="L232">
        <v>8</v>
      </c>
      <c r="M232">
        <v>3</v>
      </c>
      <c r="N232">
        <f>SUMIF(Call_Data!$D$2:$D$1526,Call_Data!$D232,Call_Data!$G$2:$G$1526)</f>
        <v>1894</v>
      </c>
      <c r="O232">
        <f>SUMIFS(Call_Data!$G$2:$G$1526,Call_Data!$D$2:$D$1526,Call_Data!$D232,Call_Data!$A$2:$A$1526,Call_Data!$A232)</f>
        <v>644</v>
      </c>
      <c r="P232" s="3">
        <f>Call_Data!$H232/Call_Data!$G232</f>
        <v>733.69696969696975</v>
      </c>
      <c r="Q232" cm="1">
        <f t="array" ref="Q232">_xlfn.SWITCH(A232,201706,780,201707,783,201708,775)</f>
        <v>780</v>
      </c>
      <c r="R232" s="5" cm="1">
        <f t="array" ref="R232">_xlfn.SWITCH(A232,201706,0.08,201707,0.081,201708,0.075)</f>
        <v>0.08</v>
      </c>
      <c r="S232" s="2">
        <f>Call_Data!$M232/Call_Data!$G232*100</f>
        <v>9.0909090909090917</v>
      </c>
      <c r="T232" s="2">
        <f>Call_Data!$S232/Call_Data!$R232</f>
        <v>113.63636363636364</v>
      </c>
      <c r="U232" s="7">
        <f t="shared" si="6"/>
        <v>150</v>
      </c>
      <c r="V232" s="6">
        <f t="shared" si="7"/>
        <v>0.93939393939393945</v>
      </c>
      <c r="W232" s="6">
        <f>Call_Data!$K232/Call_Data!$J232</f>
        <v>0.64516129032258063</v>
      </c>
      <c r="X232" s="6">
        <f>Call_Data!$L232/Call_Data!$K232</f>
        <v>0.4</v>
      </c>
      <c r="Y232" s="6" cm="1">
        <f t="array" ref="Y232">_xlfn.SWITCH(A232,201706,0.51,201707,0.509,201708,0.511)</f>
        <v>0.51</v>
      </c>
      <c r="Z232" s="6">
        <f>Call_Data!$L232/Call_Data!$G232</f>
        <v>0.24242424242424243</v>
      </c>
      <c r="AA232" s="6" cm="1">
        <f t="array" ref="AA232">_xlfn.SWITCH(A232,201706,0.2,201707,0.199,201708,0.198)</f>
        <v>0.2</v>
      </c>
      <c r="AB232" s="6">
        <f>Call_Data!$K232-Call_Data!$L232/Call_Data!$K232</f>
        <v>19.600000000000001</v>
      </c>
      <c r="AC232" s="6" cm="1">
        <f t="array" ref="AC232">_xlfn.SWITCH(A232,201706,0.17,201707,0.162,201708,0.159)</f>
        <v>0.17</v>
      </c>
      <c r="AD232" s="6">
        <f>Call_Data!$I232/Call_Data!$G232</f>
        <v>0.21212121212121213</v>
      </c>
    </row>
    <row r="233" spans="1:30" x14ac:dyDescent="0.2">
      <c r="A233">
        <v>201706</v>
      </c>
      <c r="B233" s="1">
        <v>42900</v>
      </c>
      <c r="C233">
        <v>12486</v>
      </c>
      <c r="D233" t="str">
        <f>VLOOKUP(Call_Data!$C233,Hierarchy!$A$1:$H$27,5,TRUE)</f>
        <v>Williamson, Wilma</v>
      </c>
      <c r="E233" t="str">
        <f>VLOOKUP(Call_Data!$C233,Hierarchy!$A$2:$H$27,7,TRUE)</f>
        <v>Oferten, Quinton</v>
      </c>
      <c r="F233" t="str">
        <f>VLOOKUP(C233,Hierarchy!$A$2:$H$27,8,TRUE)</f>
        <v>Williamburg</v>
      </c>
      <c r="G233">
        <v>32</v>
      </c>
      <c r="H233">
        <v>24195</v>
      </c>
      <c r="I233">
        <v>10</v>
      </c>
      <c r="J233">
        <v>28</v>
      </c>
      <c r="K233">
        <v>21</v>
      </c>
      <c r="L233">
        <v>8</v>
      </c>
      <c r="M233">
        <v>3</v>
      </c>
      <c r="N233">
        <f>SUMIF(Call_Data!$D$2:$D$1526,Call_Data!$D233,Call_Data!$G$2:$G$1526)</f>
        <v>1992</v>
      </c>
      <c r="O233">
        <f>SUMIFS(Call_Data!$G$2:$G$1526,Call_Data!$D$2:$D$1526,Call_Data!$D233,Call_Data!$A$2:$A$1526,Call_Data!$A233)</f>
        <v>649</v>
      </c>
      <c r="P233" s="3">
        <f>Call_Data!$H233/Call_Data!$G233</f>
        <v>756.09375</v>
      </c>
      <c r="Q233" cm="1">
        <f t="array" ref="Q233">_xlfn.SWITCH(A233,201706,780,201707,783,201708,775)</f>
        <v>780</v>
      </c>
      <c r="R233" s="5" cm="1">
        <f t="array" ref="R233">_xlfn.SWITCH(A233,201706,0.08,201707,0.081,201708,0.075)</f>
        <v>0.08</v>
      </c>
      <c r="S233" s="2">
        <f>Call_Data!$M233/Call_Data!$G233*100</f>
        <v>9.375</v>
      </c>
      <c r="T233" s="2">
        <f>Call_Data!$S233/Call_Data!$R233</f>
        <v>117.1875</v>
      </c>
      <c r="U233" s="7">
        <f t="shared" si="6"/>
        <v>150</v>
      </c>
      <c r="V233" s="6">
        <f t="shared" si="7"/>
        <v>0.875</v>
      </c>
      <c r="W233" s="6">
        <f>Call_Data!$K233/Call_Data!$J233</f>
        <v>0.75</v>
      </c>
      <c r="X233" s="6">
        <f>Call_Data!$L233/Call_Data!$K233</f>
        <v>0.38095238095238093</v>
      </c>
      <c r="Y233" s="6" cm="1">
        <f t="array" ref="Y233">_xlfn.SWITCH(A233,201706,0.51,201707,0.509,201708,0.511)</f>
        <v>0.51</v>
      </c>
      <c r="Z233" s="6">
        <f>Call_Data!$L233/Call_Data!$G233</f>
        <v>0.25</v>
      </c>
      <c r="AA233" s="6" cm="1">
        <f t="array" ref="AA233">_xlfn.SWITCH(A233,201706,0.2,201707,0.199,201708,0.198)</f>
        <v>0.2</v>
      </c>
      <c r="AB233" s="6">
        <f>Call_Data!$K233-Call_Data!$L233/Call_Data!$K233</f>
        <v>20.61904761904762</v>
      </c>
      <c r="AC233" s="6" cm="1">
        <f t="array" ref="AC233">_xlfn.SWITCH(A233,201706,0.17,201707,0.162,201708,0.159)</f>
        <v>0.17</v>
      </c>
      <c r="AD233" s="6">
        <f>Call_Data!$I233/Call_Data!$G233</f>
        <v>0.3125</v>
      </c>
    </row>
    <row r="234" spans="1:30" x14ac:dyDescent="0.2">
      <c r="A234">
        <v>201706</v>
      </c>
      <c r="B234" s="1">
        <v>42900</v>
      </c>
      <c r="C234">
        <v>12487</v>
      </c>
      <c r="D234" t="str">
        <f>VLOOKUP(Call_Data!$C234,Hierarchy!$A$1:$H$27,5,TRUE)</f>
        <v>Younger, Yeti</v>
      </c>
      <c r="E234" t="str">
        <f>VLOOKUP(Call_Data!$C234,Hierarchy!$A$2:$H$27,7,TRUE)</f>
        <v>Oferten, Quinton</v>
      </c>
      <c r="F234" t="str">
        <f>VLOOKUP(C234,Hierarchy!$A$2:$H$27,8,TRUE)</f>
        <v>Williamburg</v>
      </c>
      <c r="G234">
        <v>31</v>
      </c>
      <c r="H234">
        <v>24281</v>
      </c>
      <c r="I234">
        <v>7</v>
      </c>
      <c r="J234">
        <v>27</v>
      </c>
      <c r="K234">
        <v>18</v>
      </c>
      <c r="L234">
        <v>13</v>
      </c>
      <c r="M234">
        <v>3</v>
      </c>
      <c r="N234">
        <f>SUMIF(Call_Data!$D$2:$D$1526,Call_Data!$D234,Call_Data!$G$2:$G$1526)</f>
        <v>1939</v>
      </c>
      <c r="O234">
        <f>SUMIFS(Call_Data!$G$2:$G$1526,Call_Data!$D$2:$D$1526,Call_Data!$D234,Call_Data!$A$2:$A$1526,Call_Data!$A234)</f>
        <v>611</v>
      </c>
      <c r="P234" s="3">
        <f>Call_Data!$H234/Call_Data!$G234</f>
        <v>783.25806451612902</v>
      </c>
      <c r="Q234" cm="1">
        <f t="array" ref="Q234">_xlfn.SWITCH(A234,201706,780,201707,783,201708,775)</f>
        <v>780</v>
      </c>
      <c r="R234" s="5" cm="1">
        <f t="array" ref="R234">_xlfn.SWITCH(A234,201706,0.08,201707,0.081,201708,0.075)</f>
        <v>0.08</v>
      </c>
      <c r="S234" s="2">
        <f>Call_Data!$M234/Call_Data!$G234*100</f>
        <v>9.67741935483871</v>
      </c>
      <c r="T234" s="2">
        <f>Call_Data!$S234/Call_Data!$R234</f>
        <v>120.96774193548387</v>
      </c>
      <c r="U234" s="7">
        <f t="shared" si="6"/>
        <v>250</v>
      </c>
      <c r="V234" s="6">
        <f t="shared" si="7"/>
        <v>0.87096774193548387</v>
      </c>
      <c r="W234" s="6">
        <f>Call_Data!$K234/Call_Data!$J234</f>
        <v>0.66666666666666663</v>
      </c>
      <c r="X234" s="6">
        <f>Call_Data!$L234/Call_Data!$K234</f>
        <v>0.72222222222222221</v>
      </c>
      <c r="Y234" s="6" cm="1">
        <f t="array" ref="Y234">_xlfn.SWITCH(A234,201706,0.51,201707,0.509,201708,0.511)</f>
        <v>0.51</v>
      </c>
      <c r="Z234" s="6">
        <f>Call_Data!$L234/Call_Data!$G234</f>
        <v>0.41935483870967744</v>
      </c>
      <c r="AA234" s="6" cm="1">
        <f t="array" ref="AA234">_xlfn.SWITCH(A234,201706,0.2,201707,0.199,201708,0.198)</f>
        <v>0.2</v>
      </c>
      <c r="AB234" s="6">
        <f>Call_Data!$K234-Call_Data!$L234/Call_Data!$K234</f>
        <v>17.277777777777779</v>
      </c>
      <c r="AC234" s="6" cm="1">
        <f t="array" ref="AC234">_xlfn.SWITCH(A234,201706,0.17,201707,0.162,201708,0.159)</f>
        <v>0.17</v>
      </c>
      <c r="AD234" s="6">
        <f>Call_Data!$I234/Call_Data!$G234</f>
        <v>0.22580645161290322</v>
      </c>
    </row>
    <row r="235" spans="1:30" x14ac:dyDescent="0.2">
      <c r="A235">
        <v>201706</v>
      </c>
      <c r="B235" s="1">
        <v>42900</v>
      </c>
      <c r="C235">
        <v>12488</v>
      </c>
      <c r="D235" t="str">
        <f>VLOOKUP(Call_Data!$C235,Hierarchy!$A$1:$H$27,5,TRUE)</f>
        <v>Zwilowski, Zane</v>
      </c>
      <c r="E235" t="str">
        <f>VLOOKUP(Call_Data!$C235,Hierarchy!$A$2:$H$27,7,TRUE)</f>
        <v>Oferten, Quinton</v>
      </c>
      <c r="F235" t="str">
        <f>VLOOKUP(C235,Hierarchy!$A$2:$H$27,8,TRUE)</f>
        <v>Williamburg</v>
      </c>
      <c r="G235">
        <v>32</v>
      </c>
      <c r="H235">
        <v>24224</v>
      </c>
      <c r="I235">
        <v>10</v>
      </c>
      <c r="J235">
        <v>30</v>
      </c>
      <c r="K235">
        <v>23</v>
      </c>
      <c r="L235">
        <v>10</v>
      </c>
      <c r="M235">
        <v>4</v>
      </c>
      <c r="N235">
        <f>SUMIF(Call_Data!$D$2:$D$1526,Call_Data!$D235,Call_Data!$G$2:$G$1526)</f>
        <v>2000</v>
      </c>
      <c r="O235">
        <f>SUMIFS(Call_Data!$G$2:$G$1526,Call_Data!$D$2:$D$1526,Call_Data!$D235,Call_Data!$A$2:$A$1526,Call_Data!$A235)</f>
        <v>653</v>
      </c>
      <c r="P235" s="3">
        <f>Call_Data!$H235/Call_Data!$G235</f>
        <v>757</v>
      </c>
      <c r="Q235" cm="1">
        <f t="array" ref="Q235">_xlfn.SWITCH(A235,201706,780,201707,783,201708,775)</f>
        <v>780</v>
      </c>
      <c r="R235" s="5" cm="1">
        <f t="array" ref="R235">_xlfn.SWITCH(A235,201706,0.08,201707,0.081,201708,0.075)</f>
        <v>0.08</v>
      </c>
      <c r="S235" s="2">
        <f>Call_Data!$M235/Call_Data!$G235*100</f>
        <v>12.5</v>
      </c>
      <c r="T235" s="2">
        <f>Call_Data!$S235/Call_Data!$R235</f>
        <v>156.25</v>
      </c>
      <c r="U235" s="7">
        <f t="shared" si="6"/>
        <v>250</v>
      </c>
      <c r="V235" s="6">
        <f t="shared" si="7"/>
        <v>0.9375</v>
      </c>
      <c r="W235" s="6">
        <f>Call_Data!$K235/Call_Data!$J235</f>
        <v>0.76666666666666672</v>
      </c>
      <c r="X235" s="6">
        <f>Call_Data!$L235/Call_Data!$K235</f>
        <v>0.43478260869565216</v>
      </c>
      <c r="Y235" s="6" cm="1">
        <f t="array" ref="Y235">_xlfn.SWITCH(A235,201706,0.51,201707,0.509,201708,0.511)</f>
        <v>0.51</v>
      </c>
      <c r="Z235" s="6">
        <f>Call_Data!$L235/Call_Data!$G235</f>
        <v>0.3125</v>
      </c>
      <c r="AA235" s="6" cm="1">
        <f t="array" ref="AA235">_xlfn.SWITCH(A235,201706,0.2,201707,0.199,201708,0.198)</f>
        <v>0.2</v>
      </c>
      <c r="AB235" s="6">
        <f>Call_Data!$K235-Call_Data!$L235/Call_Data!$K235</f>
        <v>22.565217391304348</v>
      </c>
      <c r="AC235" s="6" cm="1">
        <f t="array" ref="AC235">_xlfn.SWITCH(A235,201706,0.17,201707,0.162,201708,0.159)</f>
        <v>0.17</v>
      </c>
      <c r="AD235" s="6">
        <f>Call_Data!$I235/Call_Data!$G235</f>
        <v>0.3125</v>
      </c>
    </row>
    <row r="236" spans="1:30" x14ac:dyDescent="0.2">
      <c r="A236">
        <v>201706</v>
      </c>
      <c r="B236" s="1">
        <v>42901</v>
      </c>
      <c r="C236">
        <v>12465</v>
      </c>
      <c r="D236" t="str">
        <f>VLOOKUP(Call_Data!$C236,Hierarchy!$A$1:$H$27,5,TRUE)</f>
        <v>Anderson, Albert</v>
      </c>
      <c r="E236" t="str">
        <f>VLOOKUP(Call_Data!$C236,Hierarchy!$A$2:$H$27,7,TRUE)</f>
        <v>Winnerson, Aceona</v>
      </c>
      <c r="F236" t="str">
        <f>VLOOKUP(C236,Hierarchy!$A$2:$H$27,8,TRUE)</f>
        <v>Williamburg</v>
      </c>
      <c r="G236">
        <v>37</v>
      </c>
      <c r="H236">
        <v>24964</v>
      </c>
      <c r="I236">
        <v>7</v>
      </c>
      <c r="J236">
        <v>36</v>
      </c>
      <c r="K236">
        <v>26</v>
      </c>
      <c r="L236">
        <v>20</v>
      </c>
      <c r="M236">
        <v>3</v>
      </c>
      <c r="N236">
        <f>SUMIF(Call_Data!$D$2:$D$1526,Call_Data!$D236,Call_Data!$G$2:$G$1526)</f>
        <v>2149</v>
      </c>
      <c r="O236">
        <f>SUMIFS(Call_Data!$G$2:$G$1526,Call_Data!$D$2:$D$1526,Call_Data!$D236,Call_Data!$A$2:$A$1526,Call_Data!$A236)</f>
        <v>797</v>
      </c>
      <c r="P236" s="3">
        <f>Call_Data!$H236/Call_Data!$G236</f>
        <v>674.70270270270271</v>
      </c>
      <c r="Q236" cm="1">
        <f t="array" ref="Q236">_xlfn.SWITCH(A236,201706,780,201707,783,201708,775)</f>
        <v>780</v>
      </c>
      <c r="R236" s="5" cm="1">
        <f t="array" ref="R236">_xlfn.SWITCH(A236,201706,0.08,201707,0.081,201708,0.075)</f>
        <v>0.08</v>
      </c>
      <c r="S236" s="2">
        <f>Call_Data!$M236/Call_Data!$G236*100</f>
        <v>8.1081081081081088</v>
      </c>
      <c r="T236" s="2">
        <f>Call_Data!$S236/Call_Data!$R236</f>
        <v>101.35135135135135</v>
      </c>
      <c r="U236" s="7">
        <f t="shared" si="6"/>
        <v>100</v>
      </c>
      <c r="V236" s="6">
        <f t="shared" si="7"/>
        <v>0.97297297297297303</v>
      </c>
      <c r="W236" s="6">
        <f>Call_Data!$K236/Call_Data!$J236</f>
        <v>0.72222222222222221</v>
      </c>
      <c r="X236" s="6">
        <f>Call_Data!$L236/Call_Data!$K236</f>
        <v>0.76923076923076927</v>
      </c>
      <c r="Y236" s="6" cm="1">
        <f t="array" ref="Y236">_xlfn.SWITCH(A236,201706,0.51,201707,0.509,201708,0.511)</f>
        <v>0.51</v>
      </c>
      <c r="Z236" s="6">
        <f>Call_Data!$L236/Call_Data!$G236</f>
        <v>0.54054054054054057</v>
      </c>
      <c r="AA236" s="6" cm="1">
        <f t="array" ref="AA236">_xlfn.SWITCH(A236,201706,0.2,201707,0.199,201708,0.198)</f>
        <v>0.2</v>
      </c>
      <c r="AB236" s="6">
        <f>Call_Data!$K236-Call_Data!$L236/Call_Data!$K236</f>
        <v>25.23076923076923</v>
      </c>
      <c r="AC236" s="6" cm="1">
        <f t="array" ref="AC236">_xlfn.SWITCH(A236,201706,0.17,201707,0.162,201708,0.159)</f>
        <v>0.17</v>
      </c>
      <c r="AD236" s="6">
        <f>Call_Data!$I236/Call_Data!$G236</f>
        <v>0.1891891891891892</v>
      </c>
    </row>
    <row r="237" spans="1:30" x14ac:dyDescent="0.2">
      <c r="A237">
        <v>201706</v>
      </c>
      <c r="B237" s="1">
        <v>42901</v>
      </c>
      <c r="C237">
        <v>12466</v>
      </c>
      <c r="D237" t="str">
        <f>VLOOKUP(Call_Data!$C237,Hierarchy!$A$1:$H$27,5,TRUE)</f>
        <v>Binning, Bart</v>
      </c>
      <c r="E237" t="str">
        <f>VLOOKUP(Call_Data!$C237,Hierarchy!$A$2:$H$27,7,TRUE)</f>
        <v>Winnerson, Aceona</v>
      </c>
      <c r="F237" t="str">
        <f>VLOOKUP(C237,Hierarchy!$A$2:$H$27,8,TRUE)</f>
        <v>Williamburg</v>
      </c>
      <c r="G237">
        <v>38</v>
      </c>
      <c r="H237">
        <v>24384</v>
      </c>
      <c r="I237">
        <v>5</v>
      </c>
      <c r="J237">
        <v>36</v>
      </c>
      <c r="K237">
        <v>27</v>
      </c>
      <c r="L237">
        <v>23</v>
      </c>
      <c r="M237">
        <v>2</v>
      </c>
      <c r="N237">
        <f>SUMIF(Call_Data!$D$2:$D$1526,Call_Data!$D237,Call_Data!$G$2:$G$1526)</f>
        <v>2347</v>
      </c>
      <c r="O237">
        <f>SUMIFS(Call_Data!$G$2:$G$1526,Call_Data!$D$2:$D$1526,Call_Data!$D237,Call_Data!$A$2:$A$1526,Call_Data!$A237)</f>
        <v>783</v>
      </c>
      <c r="P237" s="3">
        <f>Call_Data!$H237/Call_Data!$G237</f>
        <v>641.68421052631584</v>
      </c>
      <c r="Q237" cm="1">
        <f t="array" ref="Q237">_xlfn.SWITCH(A237,201706,780,201707,783,201708,775)</f>
        <v>780</v>
      </c>
      <c r="R237" s="5" cm="1">
        <f t="array" ref="R237">_xlfn.SWITCH(A237,201706,0.08,201707,0.081,201708,0.075)</f>
        <v>0.08</v>
      </c>
      <c r="S237" s="2">
        <f>Call_Data!$M237/Call_Data!$G237*100</f>
        <v>5.2631578947368416</v>
      </c>
      <c r="T237" s="2">
        <f>Call_Data!$S237/Call_Data!$R237</f>
        <v>65.78947368421052</v>
      </c>
      <c r="U237" s="7">
        <f t="shared" si="6"/>
        <v>0</v>
      </c>
      <c r="V237" s="6">
        <f t="shared" si="7"/>
        <v>0.94736842105263153</v>
      </c>
      <c r="W237" s="6">
        <f>Call_Data!$K237/Call_Data!$J237</f>
        <v>0.75</v>
      </c>
      <c r="X237" s="6">
        <f>Call_Data!$L237/Call_Data!$K237</f>
        <v>0.85185185185185186</v>
      </c>
      <c r="Y237" s="6" cm="1">
        <f t="array" ref="Y237">_xlfn.SWITCH(A237,201706,0.51,201707,0.509,201708,0.511)</f>
        <v>0.51</v>
      </c>
      <c r="Z237" s="6">
        <f>Call_Data!$L237/Call_Data!$G237</f>
        <v>0.60526315789473684</v>
      </c>
      <c r="AA237" s="6" cm="1">
        <f t="array" ref="AA237">_xlfn.SWITCH(A237,201706,0.2,201707,0.199,201708,0.198)</f>
        <v>0.2</v>
      </c>
      <c r="AB237" s="6">
        <f>Call_Data!$K237-Call_Data!$L237/Call_Data!$K237</f>
        <v>26.148148148148149</v>
      </c>
      <c r="AC237" s="6" cm="1">
        <f t="array" ref="AC237">_xlfn.SWITCH(A237,201706,0.17,201707,0.162,201708,0.159)</f>
        <v>0.17</v>
      </c>
      <c r="AD237" s="6">
        <f>Call_Data!$I237/Call_Data!$G237</f>
        <v>0.13157894736842105</v>
      </c>
    </row>
    <row r="238" spans="1:30" x14ac:dyDescent="0.2">
      <c r="A238">
        <v>201706</v>
      </c>
      <c r="B238" s="1">
        <v>42901</v>
      </c>
      <c r="C238">
        <v>12467</v>
      </c>
      <c r="D238" t="str">
        <f>VLOOKUP(Call_Data!$C238,Hierarchy!$A$1:$H$27,5,TRUE)</f>
        <v>Centerville, Cece</v>
      </c>
      <c r="E238" t="str">
        <f>VLOOKUP(Call_Data!$C238,Hierarchy!$A$2:$H$27,7,TRUE)</f>
        <v>Winnerson, Aceona</v>
      </c>
      <c r="F238" t="str">
        <f>VLOOKUP(C238,Hierarchy!$A$2:$H$27,8,TRUE)</f>
        <v>Williamburg</v>
      </c>
      <c r="G238">
        <v>33</v>
      </c>
      <c r="H238">
        <v>24242</v>
      </c>
      <c r="I238">
        <v>4</v>
      </c>
      <c r="J238">
        <v>31</v>
      </c>
      <c r="K238">
        <v>22</v>
      </c>
      <c r="L238">
        <v>17</v>
      </c>
      <c r="M238">
        <v>2</v>
      </c>
      <c r="N238">
        <f>SUMIF(Call_Data!$D$2:$D$1526,Call_Data!$D238,Call_Data!$G$2:$G$1526)</f>
        <v>2319</v>
      </c>
      <c r="O238">
        <f>SUMIFS(Call_Data!$G$2:$G$1526,Call_Data!$D$2:$D$1526,Call_Data!$D238,Call_Data!$A$2:$A$1526,Call_Data!$A238)</f>
        <v>784</v>
      </c>
      <c r="P238" s="3">
        <f>Call_Data!$H238/Call_Data!$G238</f>
        <v>734.60606060606062</v>
      </c>
      <c r="Q238" cm="1">
        <f t="array" ref="Q238">_xlfn.SWITCH(A238,201706,780,201707,783,201708,775)</f>
        <v>780</v>
      </c>
      <c r="R238" s="5" cm="1">
        <f t="array" ref="R238">_xlfn.SWITCH(A238,201706,0.08,201707,0.081,201708,0.075)</f>
        <v>0.08</v>
      </c>
      <c r="S238" s="2">
        <f>Call_Data!$M238/Call_Data!$G238*100</f>
        <v>6.0606060606060606</v>
      </c>
      <c r="T238" s="2">
        <f>Call_Data!$S238/Call_Data!$R238</f>
        <v>75.757575757575751</v>
      </c>
      <c r="U238" s="7">
        <f t="shared" si="6"/>
        <v>0</v>
      </c>
      <c r="V238" s="6">
        <f t="shared" si="7"/>
        <v>0.93939393939393945</v>
      </c>
      <c r="W238" s="6">
        <f>Call_Data!$K238/Call_Data!$J238</f>
        <v>0.70967741935483875</v>
      </c>
      <c r="X238" s="6">
        <f>Call_Data!$L238/Call_Data!$K238</f>
        <v>0.77272727272727271</v>
      </c>
      <c r="Y238" s="6" cm="1">
        <f t="array" ref="Y238">_xlfn.SWITCH(A238,201706,0.51,201707,0.509,201708,0.511)</f>
        <v>0.51</v>
      </c>
      <c r="Z238" s="6">
        <f>Call_Data!$L238/Call_Data!$G238</f>
        <v>0.51515151515151514</v>
      </c>
      <c r="AA238" s="6" cm="1">
        <f t="array" ref="AA238">_xlfn.SWITCH(A238,201706,0.2,201707,0.199,201708,0.198)</f>
        <v>0.2</v>
      </c>
      <c r="AB238" s="6">
        <f>Call_Data!$K238-Call_Data!$L238/Call_Data!$K238</f>
        <v>21.227272727272727</v>
      </c>
      <c r="AC238" s="6" cm="1">
        <f t="array" ref="AC238">_xlfn.SWITCH(A238,201706,0.17,201707,0.162,201708,0.159)</f>
        <v>0.17</v>
      </c>
      <c r="AD238" s="6">
        <f>Call_Data!$I238/Call_Data!$G238</f>
        <v>0.12121212121212122</v>
      </c>
    </row>
    <row r="239" spans="1:30" x14ac:dyDescent="0.2">
      <c r="A239">
        <v>201706</v>
      </c>
      <c r="B239" s="1">
        <v>42901</v>
      </c>
      <c r="C239">
        <v>12468</v>
      </c>
      <c r="D239" t="str">
        <f>VLOOKUP(Call_Data!$C239,Hierarchy!$A$1:$H$27,5,TRUE)</f>
        <v>Davenport, Davina</v>
      </c>
      <c r="E239" t="str">
        <f>VLOOKUP(Call_Data!$C239,Hierarchy!$A$2:$H$27,7,TRUE)</f>
        <v>Winnerson, Aceona</v>
      </c>
      <c r="F239" t="str">
        <f>VLOOKUP(C239,Hierarchy!$A$2:$H$27,8,TRUE)</f>
        <v>Williamburg</v>
      </c>
      <c r="G239">
        <v>37</v>
      </c>
      <c r="H239">
        <v>24532</v>
      </c>
      <c r="I239">
        <v>7</v>
      </c>
      <c r="J239">
        <v>34</v>
      </c>
      <c r="K239">
        <v>24</v>
      </c>
      <c r="L239">
        <v>21</v>
      </c>
      <c r="M239">
        <v>3</v>
      </c>
      <c r="N239">
        <f>SUMIF(Call_Data!$D$2:$D$1526,Call_Data!$D239,Call_Data!$G$2:$G$1526)</f>
        <v>2282</v>
      </c>
      <c r="O239">
        <f>SUMIFS(Call_Data!$G$2:$G$1526,Call_Data!$D$2:$D$1526,Call_Data!$D239,Call_Data!$A$2:$A$1526,Call_Data!$A239)</f>
        <v>730</v>
      </c>
      <c r="P239" s="3">
        <f>Call_Data!$H239/Call_Data!$G239</f>
        <v>663.02702702702697</v>
      </c>
      <c r="Q239" cm="1">
        <f t="array" ref="Q239">_xlfn.SWITCH(A239,201706,780,201707,783,201708,775)</f>
        <v>780</v>
      </c>
      <c r="R239" s="5" cm="1">
        <f t="array" ref="R239">_xlfn.SWITCH(A239,201706,0.08,201707,0.081,201708,0.075)</f>
        <v>0.08</v>
      </c>
      <c r="S239" s="2">
        <f>Call_Data!$M239/Call_Data!$G239*100</f>
        <v>8.1081081081081088</v>
      </c>
      <c r="T239" s="2">
        <f>Call_Data!$S239/Call_Data!$R239</f>
        <v>101.35135135135135</v>
      </c>
      <c r="U239" s="7">
        <f t="shared" si="6"/>
        <v>100</v>
      </c>
      <c r="V239" s="6">
        <f t="shared" si="7"/>
        <v>0.91891891891891897</v>
      </c>
      <c r="W239" s="6">
        <f>Call_Data!$K239/Call_Data!$J239</f>
        <v>0.70588235294117652</v>
      </c>
      <c r="X239" s="6">
        <f>Call_Data!$L239/Call_Data!$K239</f>
        <v>0.875</v>
      </c>
      <c r="Y239" s="6" cm="1">
        <f t="array" ref="Y239">_xlfn.SWITCH(A239,201706,0.51,201707,0.509,201708,0.511)</f>
        <v>0.51</v>
      </c>
      <c r="Z239" s="6">
        <f>Call_Data!$L239/Call_Data!$G239</f>
        <v>0.56756756756756754</v>
      </c>
      <c r="AA239" s="6" cm="1">
        <f t="array" ref="AA239">_xlfn.SWITCH(A239,201706,0.2,201707,0.199,201708,0.198)</f>
        <v>0.2</v>
      </c>
      <c r="AB239" s="6">
        <f>Call_Data!$K239-Call_Data!$L239/Call_Data!$K239</f>
        <v>23.125</v>
      </c>
      <c r="AC239" s="6" cm="1">
        <f t="array" ref="AC239">_xlfn.SWITCH(A239,201706,0.17,201707,0.162,201708,0.159)</f>
        <v>0.17</v>
      </c>
      <c r="AD239" s="6">
        <f>Call_Data!$I239/Call_Data!$G239</f>
        <v>0.1891891891891892</v>
      </c>
    </row>
    <row r="240" spans="1:30" x14ac:dyDescent="0.2">
      <c r="A240">
        <v>201706</v>
      </c>
      <c r="B240" s="1">
        <v>42901</v>
      </c>
      <c r="C240">
        <v>12469</v>
      </c>
      <c r="D240" t="str">
        <f>VLOOKUP(Call_Data!$C240,Hierarchy!$A$1:$H$27,5,TRUE)</f>
        <v>Edgerton, Ethan</v>
      </c>
      <c r="E240" t="str">
        <f>VLOOKUP(Call_Data!$C240,Hierarchy!$A$2:$H$27,7,TRUE)</f>
        <v>Winnerson, Aceona</v>
      </c>
      <c r="F240" t="str">
        <f>VLOOKUP(C240,Hierarchy!$A$2:$H$27,8,TRUE)</f>
        <v>Williamburg</v>
      </c>
      <c r="G240">
        <v>38</v>
      </c>
      <c r="H240">
        <v>25483</v>
      </c>
      <c r="I240">
        <v>6</v>
      </c>
      <c r="J240">
        <v>35</v>
      </c>
      <c r="K240">
        <v>25</v>
      </c>
      <c r="L240">
        <v>18</v>
      </c>
      <c r="M240">
        <v>2</v>
      </c>
      <c r="N240">
        <f>SUMIF(Call_Data!$D$2:$D$1526,Call_Data!$D240,Call_Data!$G$2:$G$1526)</f>
        <v>2288</v>
      </c>
      <c r="O240">
        <f>SUMIFS(Call_Data!$G$2:$G$1526,Call_Data!$D$2:$D$1526,Call_Data!$D240,Call_Data!$A$2:$A$1526,Call_Data!$A240)</f>
        <v>777</v>
      </c>
      <c r="P240" s="3">
        <f>Call_Data!$H240/Call_Data!$G240</f>
        <v>670.60526315789468</v>
      </c>
      <c r="Q240" cm="1">
        <f t="array" ref="Q240">_xlfn.SWITCH(A240,201706,780,201707,783,201708,775)</f>
        <v>780</v>
      </c>
      <c r="R240" s="5" cm="1">
        <f t="array" ref="R240">_xlfn.SWITCH(A240,201706,0.08,201707,0.081,201708,0.075)</f>
        <v>0.08</v>
      </c>
      <c r="S240" s="2">
        <f>Call_Data!$M240/Call_Data!$G240*100</f>
        <v>5.2631578947368416</v>
      </c>
      <c r="T240" s="2">
        <f>Call_Data!$S240/Call_Data!$R240</f>
        <v>65.78947368421052</v>
      </c>
      <c r="U240" s="7">
        <f t="shared" si="6"/>
        <v>0</v>
      </c>
      <c r="V240" s="6">
        <f t="shared" si="7"/>
        <v>0.92105263157894735</v>
      </c>
      <c r="W240" s="6">
        <f>Call_Data!$K240/Call_Data!$J240</f>
        <v>0.7142857142857143</v>
      </c>
      <c r="X240" s="6">
        <f>Call_Data!$L240/Call_Data!$K240</f>
        <v>0.72</v>
      </c>
      <c r="Y240" s="6" cm="1">
        <f t="array" ref="Y240">_xlfn.SWITCH(A240,201706,0.51,201707,0.509,201708,0.511)</f>
        <v>0.51</v>
      </c>
      <c r="Z240" s="6">
        <f>Call_Data!$L240/Call_Data!$G240</f>
        <v>0.47368421052631576</v>
      </c>
      <c r="AA240" s="6" cm="1">
        <f t="array" ref="AA240">_xlfn.SWITCH(A240,201706,0.2,201707,0.199,201708,0.198)</f>
        <v>0.2</v>
      </c>
      <c r="AB240" s="6">
        <f>Call_Data!$K240-Call_Data!$L240/Call_Data!$K240</f>
        <v>24.28</v>
      </c>
      <c r="AC240" s="6" cm="1">
        <f t="array" ref="AC240">_xlfn.SWITCH(A240,201706,0.17,201707,0.162,201708,0.159)</f>
        <v>0.17</v>
      </c>
      <c r="AD240" s="6">
        <f>Call_Data!$I240/Call_Data!$G240</f>
        <v>0.15789473684210525</v>
      </c>
    </row>
    <row r="241" spans="1:30" x14ac:dyDescent="0.2">
      <c r="A241">
        <v>201706</v>
      </c>
      <c r="B241" s="1">
        <v>42901</v>
      </c>
      <c r="C241">
        <v>12470</v>
      </c>
      <c r="D241" t="str">
        <f>VLOOKUP(Call_Data!$C241,Hierarchy!$A$1:$H$27,5,TRUE)</f>
        <v>Filipsano, Fiona</v>
      </c>
      <c r="E241" t="str">
        <f>VLOOKUP(Call_Data!$C241,Hierarchy!$A$2:$H$27,7,TRUE)</f>
        <v>Winnerson, Aceona</v>
      </c>
      <c r="F241" t="str">
        <f>VLOOKUP(C241,Hierarchy!$A$2:$H$27,8,TRUE)</f>
        <v>Williamburg</v>
      </c>
      <c r="G241">
        <v>39</v>
      </c>
      <c r="H241">
        <v>24309</v>
      </c>
      <c r="I241">
        <v>4</v>
      </c>
      <c r="J241">
        <v>38</v>
      </c>
      <c r="K241">
        <v>33</v>
      </c>
      <c r="L241">
        <v>29</v>
      </c>
      <c r="M241">
        <v>3</v>
      </c>
      <c r="N241">
        <f>SUMIF(Call_Data!$D$2:$D$1526,Call_Data!$D241,Call_Data!$G$2:$G$1526)</f>
        <v>2312</v>
      </c>
      <c r="O241">
        <f>SUMIFS(Call_Data!$G$2:$G$1526,Call_Data!$D$2:$D$1526,Call_Data!$D241,Call_Data!$A$2:$A$1526,Call_Data!$A241)</f>
        <v>736</v>
      </c>
      <c r="P241" s="3">
        <f>Call_Data!$H241/Call_Data!$G241</f>
        <v>623.30769230769226</v>
      </c>
      <c r="Q241" cm="1">
        <f t="array" ref="Q241">_xlfn.SWITCH(A241,201706,780,201707,783,201708,775)</f>
        <v>780</v>
      </c>
      <c r="R241" s="5" cm="1">
        <f t="array" ref="R241">_xlfn.SWITCH(A241,201706,0.08,201707,0.081,201708,0.075)</f>
        <v>0.08</v>
      </c>
      <c r="S241" s="2">
        <f>Call_Data!$M241/Call_Data!$G241*100</f>
        <v>7.6923076923076925</v>
      </c>
      <c r="T241" s="2">
        <f>Call_Data!$S241/Call_Data!$R241</f>
        <v>96.15384615384616</v>
      </c>
      <c r="U241" s="7">
        <f t="shared" si="6"/>
        <v>50</v>
      </c>
      <c r="V241" s="6">
        <f t="shared" si="7"/>
        <v>0.97435897435897434</v>
      </c>
      <c r="W241" s="6">
        <f>Call_Data!$K241/Call_Data!$J241</f>
        <v>0.86842105263157898</v>
      </c>
      <c r="X241" s="6">
        <f>Call_Data!$L241/Call_Data!$K241</f>
        <v>0.87878787878787878</v>
      </c>
      <c r="Y241" s="6" cm="1">
        <f t="array" ref="Y241">_xlfn.SWITCH(A241,201706,0.51,201707,0.509,201708,0.511)</f>
        <v>0.51</v>
      </c>
      <c r="Z241" s="6">
        <f>Call_Data!$L241/Call_Data!$G241</f>
        <v>0.74358974358974361</v>
      </c>
      <c r="AA241" s="6" cm="1">
        <f t="array" ref="AA241">_xlfn.SWITCH(A241,201706,0.2,201707,0.199,201708,0.198)</f>
        <v>0.2</v>
      </c>
      <c r="AB241" s="6">
        <f>Call_Data!$K241-Call_Data!$L241/Call_Data!$K241</f>
        <v>32.121212121212125</v>
      </c>
      <c r="AC241" s="6" cm="1">
        <f t="array" ref="AC241">_xlfn.SWITCH(A241,201706,0.17,201707,0.162,201708,0.159)</f>
        <v>0.17</v>
      </c>
      <c r="AD241" s="6">
        <f>Call_Data!$I241/Call_Data!$G241</f>
        <v>0.10256410256410256</v>
      </c>
    </row>
    <row r="242" spans="1:30" x14ac:dyDescent="0.2">
      <c r="A242">
        <v>201706</v>
      </c>
      <c r="B242" s="1">
        <v>42901</v>
      </c>
      <c r="C242">
        <v>12471</v>
      </c>
      <c r="D242" t="str">
        <f>VLOOKUP(Call_Data!$C242,Hierarchy!$A$1:$H$27,5,TRUE)</f>
        <v>Gee, Garry</v>
      </c>
      <c r="E242" t="str">
        <f>VLOOKUP(Call_Data!$C242,Hierarchy!$A$2:$H$27,7,TRUE)</f>
        <v>Winnerson, Aceona</v>
      </c>
      <c r="F242" t="str">
        <f>VLOOKUP(C242,Hierarchy!$A$2:$H$27,8,TRUE)</f>
        <v>Williamburg</v>
      </c>
      <c r="G242">
        <v>36</v>
      </c>
      <c r="H242">
        <v>24525</v>
      </c>
      <c r="I242">
        <v>7</v>
      </c>
      <c r="J242">
        <v>36</v>
      </c>
      <c r="K242">
        <v>30</v>
      </c>
      <c r="L242">
        <v>26</v>
      </c>
      <c r="M242">
        <v>2</v>
      </c>
      <c r="N242">
        <f>SUMIF(Call_Data!$D$2:$D$1526,Call_Data!$D242,Call_Data!$G$2:$G$1526)</f>
        <v>2402</v>
      </c>
      <c r="O242">
        <f>SUMIFS(Call_Data!$G$2:$G$1526,Call_Data!$D$2:$D$1526,Call_Data!$D242,Call_Data!$A$2:$A$1526,Call_Data!$A242)</f>
        <v>798</v>
      </c>
      <c r="P242" s="3">
        <f>Call_Data!$H242/Call_Data!$G242</f>
        <v>681.25</v>
      </c>
      <c r="Q242" cm="1">
        <f t="array" ref="Q242">_xlfn.SWITCH(A242,201706,780,201707,783,201708,775)</f>
        <v>780</v>
      </c>
      <c r="R242" s="5" cm="1">
        <f t="array" ref="R242">_xlfn.SWITCH(A242,201706,0.08,201707,0.081,201708,0.075)</f>
        <v>0.08</v>
      </c>
      <c r="S242" s="2">
        <f>Call_Data!$M242/Call_Data!$G242*100</f>
        <v>5.5555555555555554</v>
      </c>
      <c r="T242" s="2">
        <f>Call_Data!$S242/Call_Data!$R242</f>
        <v>69.444444444444443</v>
      </c>
      <c r="U242" s="7">
        <f t="shared" si="6"/>
        <v>0</v>
      </c>
      <c r="V242" s="6">
        <f t="shared" si="7"/>
        <v>1</v>
      </c>
      <c r="W242" s="6">
        <f>Call_Data!$K242/Call_Data!$J242</f>
        <v>0.83333333333333337</v>
      </c>
      <c r="X242" s="6">
        <f>Call_Data!$L242/Call_Data!$K242</f>
        <v>0.8666666666666667</v>
      </c>
      <c r="Y242" s="6" cm="1">
        <f t="array" ref="Y242">_xlfn.SWITCH(A242,201706,0.51,201707,0.509,201708,0.511)</f>
        <v>0.51</v>
      </c>
      <c r="Z242" s="6">
        <f>Call_Data!$L242/Call_Data!$G242</f>
        <v>0.72222222222222221</v>
      </c>
      <c r="AA242" s="6" cm="1">
        <f t="array" ref="AA242">_xlfn.SWITCH(A242,201706,0.2,201707,0.199,201708,0.198)</f>
        <v>0.2</v>
      </c>
      <c r="AB242" s="6">
        <f>Call_Data!$K242-Call_Data!$L242/Call_Data!$K242</f>
        <v>29.133333333333333</v>
      </c>
      <c r="AC242" s="6" cm="1">
        <f t="array" ref="AC242">_xlfn.SWITCH(A242,201706,0.17,201707,0.162,201708,0.159)</f>
        <v>0.17</v>
      </c>
      <c r="AD242" s="6">
        <f>Call_Data!$I242/Call_Data!$G242</f>
        <v>0.19444444444444445</v>
      </c>
    </row>
    <row r="243" spans="1:30" x14ac:dyDescent="0.2">
      <c r="A243">
        <v>201706</v>
      </c>
      <c r="B243" s="1">
        <v>42901</v>
      </c>
      <c r="C243">
        <v>12472</v>
      </c>
      <c r="D243" t="str">
        <f>VLOOKUP(Call_Data!$C243,Hierarchy!$A$1:$H$27,5,TRUE)</f>
        <v>Harrison, Harold</v>
      </c>
      <c r="E243" t="str">
        <f>VLOOKUP(Call_Data!$C243,Hierarchy!$A$2:$H$27,7,TRUE)</f>
        <v>Winnerson, Aceona</v>
      </c>
      <c r="F243" t="str">
        <f>VLOOKUP(C243,Hierarchy!$A$2:$H$27,8,TRUE)</f>
        <v>Williamburg</v>
      </c>
      <c r="G243">
        <v>34</v>
      </c>
      <c r="H243">
        <v>25618</v>
      </c>
      <c r="I243">
        <v>6</v>
      </c>
      <c r="J243">
        <v>33</v>
      </c>
      <c r="K243">
        <v>25</v>
      </c>
      <c r="L243">
        <v>22</v>
      </c>
      <c r="M243">
        <v>2</v>
      </c>
      <c r="N243">
        <f>SUMIF(Call_Data!$D$2:$D$1526,Call_Data!$D243,Call_Data!$G$2:$G$1526)</f>
        <v>2134</v>
      </c>
      <c r="O243">
        <f>SUMIFS(Call_Data!$G$2:$G$1526,Call_Data!$D$2:$D$1526,Call_Data!$D243,Call_Data!$A$2:$A$1526,Call_Data!$A243)</f>
        <v>707</v>
      </c>
      <c r="P243" s="3">
        <f>Call_Data!$H243/Call_Data!$G243</f>
        <v>753.47058823529414</v>
      </c>
      <c r="Q243" cm="1">
        <f t="array" ref="Q243">_xlfn.SWITCH(A243,201706,780,201707,783,201708,775)</f>
        <v>780</v>
      </c>
      <c r="R243" s="5" cm="1">
        <f t="array" ref="R243">_xlfn.SWITCH(A243,201706,0.08,201707,0.081,201708,0.075)</f>
        <v>0.08</v>
      </c>
      <c r="S243" s="2">
        <f>Call_Data!$M243/Call_Data!$G243*100</f>
        <v>5.8823529411764701</v>
      </c>
      <c r="T243" s="2">
        <f>Call_Data!$S243/Call_Data!$R243</f>
        <v>73.52941176470587</v>
      </c>
      <c r="U243" s="7">
        <f t="shared" si="6"/>
        <v>0</v>
      </c>
      <c r="V243" s="6">
        <f t="shared" si="7"/>
        <v>0.97058823529411764</v>
      </c>
      <c r="W243" s="6">
        <f>Call_Data!$K243/Call_Data!$J243</f>
        <v>0.75757575757575757</v>
      </c>
      <c r="X243" s="6">
        <f>Call_Data!$L243/Call_Data!$K243</f>
        <v>0.88</v>
      </c>
      <c r="Y243" s="6" cm="1">
        <f t="array" ref="Y243">_xlfn.SWITCH(A243,201706,0.51,201707,0.509,201708,0.511)</f>
        <v>0.51</v>
      </c>
      <c r="Z243" s="6">
        <f>Call_Data!$L243/Call_Data!$G243</f>
        <v>0.6470588235294118</v>
      </c>
      <c r="AA243" s="6" cm="1">
        <f t="array" ref="AA243">_xlfn.SWITCH(A243,201706,0.2,201707,0.199,201708,0.198)</f>
        <v>0.2</v>
      </c>
      <c r="AB243" s="6">
        <f>Call_Data!$K243-Call_Data!$L243/Call_Data!$K243</f>
        <v>24.12</v>
      </c>
      <c r="AC243" s="6" cm="1">
        <f t="array" ref="AC243">_xlfn.SWITCH(A243,201706,0.17,201707,0.162,201708,0.159)</f>
        <v>0.17</v>
      </c>
      <c r="AD243" s="6">
        <f>Call_Data!$I243/Call_Data!$G243</f>
        <v>0.17647058823529413</v>
      </c>
    </row>
    <row r="244" spans="1:30" x14ac:dyDescent="0.2">
      <c r="A244">
        <v>201706</v>
      </c>
      <c r="B244" s="1">
        <v>42901</v>
      </c>
      <c r="C244">
        <v>12482</v>
      </c>
      <c r="D244" t="str">
        <f>VLOOKUP(Call_Data!$C244,Hierarchy!$A$1:$H$27,5,TRUE)</f>
        <v>Sanders, Sammi</v>
      </c>
      <c r="E244" t="str">
        <f>VLOOKUP(Call_Data!$C244,Hierarchy!$A$2:$H$27,7,TRUE)</f>
        <v>Oferten, Quinton</v>
      </c>
      <c r="F244" t="str">
        <f>VLOOKUP(C244,Hierarchy!$A$2:$H$27,8,TRUE)</f>
        <v>Williamburg</v>
      </c>
      <c r="G244">
        <v>30</v>
      </c>
      <c r="H244">
        <v>24928</v>
      </c>
      <c r="I244">
        <v>6</v>
      </c>
      <c r="J244">
        <v>27</v>
      </c>
      <c r="K244">
        <v>18</v>
      </c>
      <c r="L244">
        <v>10</v>
      </c>
      <c r="M244">
        <v>4</v>
      </c>
      <c r="N244">
        <f>SUMIF(Call_Data!$D$2:$D$1526,Call_Data!$D244,Call_Data!$G$2:$G$1526)</f>
        <v>1764</v>
      </c>
      <c r="O244">
        <f>SUMIFS(Call_Data!$G$2:$G$1526,Call_Data!$D$2:$D$1526,Call_Data!$D244,Call_Data!$A$2:$A$1526,Call_Data!$A244)</f>
        <v>577</v>
      </c>
      <c r="P244" s="3">
        <f>Call_Data!$H244/Call_Data!$G244</f>
        <v>830.93333333333328</v>
      </c>
      <c r="Q244" cm="1">
        <f t="array" ref="Q244">_xlfn.SWITCH(A244,201706,780,201707,783,201708,775)</f>
        <v>780</v>
      </c>
      <c r="R244" s="5" cm="1">
        <f t="array" ref="R244">_xlfn.SWITCH(A244,201706,0.08,201707,0.081,201708,0.075)</f>
        <v>0.08</v>
      </c>
      <c r="S244" s="2">
        <f>Call_Data!$M244/Call_Data!$G244*100</f>
        <v>13.333333333333334</v>
      </c>
      <c r="T244" s="2">
        <f>Call_Data!$S244/Call_Data!$R244</f>
        <v>166.66666666666666</v>
      </c>
      <c r="U244" s="7">
        <f t="shared" si="6"/>
        <v>250</v>
      </c>
      <c r="V244" s="6">
        <f t="shared" si="7"/>
        <v>0.9</v>
      </c>
      <c r="W244" s="6">
        <f>Call_Data!$K244/Call_Data!$J244</f>
        <v>0.66666666666666663</v>
      </c>
      <c r="X244" s="6">
        <f>Call_Data!$L244/Call_Data!$K244</f>
        <v>0.55555555555555558</v>
      </c>
      <c r="Y244" s="6" cm="1">
        <f t="array" ref="Y244">_xlfn.SWITCH(A244,201706,0.51,201707,0.509,201708,0.511)</f>
        <v>0.51</v>
      </c>
      <c r="Z244" s="6">
        <f>Call_Data!$L244/Call_Data!$G244</f>
        <v>0.33333333333333331</v>
      </c>
      <c r="AA244" s="6" cm="1">
        <f t="array" ref="AA244">_xlfn.SWITCH(A244,201706,0.2,201707,0.199,201708,0.198)</f>
        <v>0.2</v>
      </c>
      <c r="AB244" s="6">
        <f>Call_Data!$K244-Call_Data!$L244/Call_Data!$K244</f>
        <v>17.444444444444443</v>
      </c>
      <c r="AC244" s="6" cm="1">
        <f t="array" ref="AC244">_xlfn.SWITCH(A244,201706,0.17,201707,0.162,201708,0.159)</f>
        <v>0.17</v>
      </c>
      <c r="AD244" s="6">
        <f>Call_Data!$I244/Call_Data!$G244</f>
        <v>0.2</v>
      </c>
    </row>
    <row r="245" spans="1:30" x14ac:dyDescent="0.2">
      <c r="A245">
        <v>201706</v>
      </c>
      <c r="B245" s="1">
        <v>42901</v>
      </c>
      <c r="C245">
        <v>12483</v>
      </c>
      <c r="D245" t="str">
        <f>VLOOKUP(Call_Data!$C245,Hierarchy!$A$1:$H$27,5,TRUE)</f>
        <v>Thomas, Ted</v>
      </c>
      <c r="E245" t="str">
        <f>VLOOKUP(Call_Data!$C245,Hierarchy!$A$2:$H$27,7,TRUE)</f>
        <v>Oferten, Quinton</v>
      </c>
      <c r="F245" t="str">
        <f>VLOOKUP(C245,Hierarchy!$A$2:$H$27,8,TRUE)</f>
        <v>Williamburg</v>
      </c>
      <c r="G245">
        <v>30</v>
      </c>
      <c r="H245">
        <v>25292</v>
      </c>
      <c r="I245">
        <v>7</v>
      </c>
      <c r="J245">
        <v>27</v>
      </c>
      <c r="K245">
        <v>21</v>
      </c>
      <c r="L245">
        <v>10</v>
      </c>
      <c r="M245">
        <v>3</v>
      </c>
      <c r="N245">
        <f>SUMIF(Call_Data!$D$2:$D$1526,Call_Data!$D245,Call_Data!$G$2:$G$1526)</f>
        <v>1918</v>
      </c>
      <c r="O245">
        <f>SUMIFS(Call_Data!$G$2:$G$1526,Call_Data!$D$2:$D$1526,Call_Data!$D245,Call_Data!$A$2:$A$1526,Call_Data!$A245)</f>
        <v>652</v>
      </c>
      <c r="P245" s="3">
        <f>Call_Data!$H245/Call_Data!$G245</f>
        <v>843.06666666666672</v>
      </c>
      <c r="Q245" cm="1">
        <f t="array" ref="Q245">_xlfn.SWITCH(A245,201706,780,201707,783,201708,775)</f>
        <v>780</v>
      </c>
      <c r="R245" s="5" cm="1">
        <f t="array" ref="R245">_xlfn.SWITCH(A245,201706,0.08,201707,0.081,201708,0.075)</f>
        <v>0.08</v>
      </c>
      <c r="S245" s="2">
        <f>Call_Data!$M245/Call_Data!$G245*100</f>
        <v>10</v>
      </c>
      <c r="T245" s="2">
        <f>Call_Data!$S245/Call_Data!$R245</f>
        <v>125</v>
      </c>
      <c r="U245" s="7">
        <f t="shared" si="6"/>
        <v>250</v>
      </c>
      <c r="V245" s="6">
        <f t="shared" si="7"/>
        <v>0.9</v>
      </c>
      <c r="W245" s="6">
        <f>Call_Data!$K245/Call_Data!$J245</f>
        <v>0.77777777777777779</v>
      </c>
      <c r="X245" s="6">
        <f>Call_Data!$L245/Call_Data!$K245</f>
        <v>0.47619047619047616</v>
      </c>
      <c r="Y245" s="6" cm="1">
        <f t="array" ref="Y245">_xlfn.SWITCH(A245,201706,0.51,201707,0.509,201708,0.511)</f>
        <v>0.51</v>
      </c>
      <c r="Z245" s="6">
        <f>Call_Data!$L245/Call_Data!$G245</f>
        <v>0.33333333333333331</v>
      </c>
      <c r="AA245" s="6" cm="1">
        <f t="array" ref="AA245">_xlfn.SWITCH(A245,201706,0.2,201707,0.199,201708,0.198)</f>
        <v>0.2</v>
      </c>
      <c r="AB245" s="6">
        <f>Call_Data!$K245-Call_Data!$L245/Call_Data!$K245</f>
        <v>20.523809523809526</v>
      </c>
      <c r="AC245" s="6" cm="1">
        <f t="array" ref="AC245">_xlfn.SWITCH(A245,201706,0.17,201707,0.162,201708,0.159)</f>
        <v>0.17</v>
      </c>
      <c r="AD245" s="6">
        <f>Call_Data!$I245/Call_Data!$G245</f>
        <v>0.23333333333333334</v>
      </c>
    </row>
    <row r="246" spans="1:30" x14ac:dyDescent="0.2">
      <c r="A246">
        <v>201706</v>
      </c>
      <c r="B246" s="1">
        <v>42901</v>
      </c>
      <c r="C246">
        <v>12484</v>
      </c>
      <c r="D246" t="str">
        <f>VLOOKUP(Call_Data!$C246,Hierarchy!$A$1:$H$27,5,TRUE)</f>
        <v>Uvaldon, Ursala</v>
      </c>
      <c r="E246" t="str">
        <f>VLOOKUP(Call_Data!$C246,Hierarchy!$A$2:$H$27,7,TRUE)</f>
        <v>Oferten, Quinton</v>
      </c>
      <c r="F246" t="str">
        <f>VLOOKUP(C246,Hierarchy!$A$2:$H$27,8,TRUE)</f>
        <v>Williamburg</v>
      </c>
      <c r="G246">
        <v>30</v>
      </c>
      <c r="H246">
        <v>24578</v>
      </c>
      <c r="I246">
        <v>8</v>
      </c>
      <c r="J246">
        <v>27</v>
      </c>
      <c r="K246">
        <v>20</v>
      </c>
      <c r="L246">
        <v>13</v>
      </c>
      <c r="M246">
        <v>4</v>
      </c>
      <c r="N246">
        <f>SUMIF(Call_Data!$D$2:$D$1526,Call_Data!$D246,Call_Data!$G$2:$G$1526)</f>
        <v>1913</v>
      </c>
      <c r="O246">
        <f>SUMIFS(Call_Data!$G$2:$G$1526,Call_Data!$D$2:$D$1526,Call_Data!$D246,Call_Data!$A$2:$A$1526,Call_Data!$A246)</f>
        <v>629</v>
      </c>
      <c r="P246" s="3">
        <f>Call_Data!$H246/Call_Data!$G246</f>
        <v>819.26666666666665</v>
      </c>
      <c r="Q246" cm="1">
        <f t="array" ref="Q246">_xlfn.SWITCH(A246,201706,780,201707,783,201708,775)</f>
        <v>780</v>
      </c>
      <c r="R246" s="5" cm="1">
        <f t="array" ref="R246">_xlfn.SWITCH(A246,201706,0.08,201707,0.081,201708,0.075)</f>
        <v>0.08</v>
      </c>
      <c r="S246" s="2">
        <f>Call_Data!$M246/Call_Data!$G246*100</f>
        <v>13.333333333333334</v>
      </c>
      <c r="T246" s="2">
        <f>Call_Data!$S246/Call_Data!$R246</f>
        <v>166.66666666666666</v>
      </c>
      <c r="U246" s="7">
        <f t="shared" si="6"/>
        <v>250</v>
      </c>
      <c r="V246" s="6">
        <f t="shared" si="7"/>
        <v>0.9</v>
      </c>
      <c r="W246" s="6">
        <f>Call_Data!$K246/Call_Data!$J246</f>
        <v>0.7407407407407407</v>
      </c>
      <c r="X246" s="6">
        <f>Call_Data!$L246/Call_Data!$K246</f>
        <v>0.65</v>
      </c>
      <c r="Y246" s="6" cm="1">
        <f t="array" ref="Y246">_xlfn.SWITCH(A246,201706,0.51,201707,0.509,201708,0.511)</f>
        <v>0.51</v>
      </c>
      <c r="Z246" s="6">
        <f>Call_Data!$L246/Call_Data!$G246</f>
        <v>0.43333333333333335</v>
      </c>
      <c r="AA246" s="6" cm="1">
        <f t="array" ref="AA246">_xlfn.SWITCH(A246,201706,0.2,201707,0.199,201708,0.198)</f>
        <v>0.2</v>
      </c>
      <c r="AB246" s="6">
        <f>Call_Data!$K246-Call_Data!$L246/Call_Data!$K246</f>
        <v>19.350000000000001</v>
      </c>
      <c r="AC246" s="6" cm="1">
        <f t="array" ref="AC246">_xlfn.SWITCH(A246,201706,0.17,201707,0.162,201708,0.159)</f>
        <v>0.17</v>
      </c>
      <c r="AD246" s="6">
        <f>Call_Data!$I246/Call_Data!$G246</f>
        <v>0.26666666666666666</v>
      </c>
    </row>
    <row r="247" spans="1:30" x14ac:dyDescent="0.2">
      <c r="A247">
        <v>201706</v>
      </c>
      <c r="B247" s="1">
        <v>42901</v>
      </c>
      <c r="C247">
        <v>12485</v>
      </c>
      <c r="D247" t="str">
        <f>VLOOKUP(Call_Data!$C247,Hierarchy!$A$1:$H$27,5,TRUE)</f>
        <v>Vindictive, Vinny</v>
      </c>
      <c r="E247" t="str">
        <f>VLOOKUP(Call_Data!$C247,Hierarchy!$A$2:$H$27,7,TRUE)</f>
        <v>Oferten, Quinton</v>
      </c>
      <c r="F247" t="str">
        <f>VLOOKUP(C247,Hierarchy!$A$2:$H$27,8,TRUE)</f>
        <v>Williamburg</v>
      </c>
      <c r="G247">
        <v>31</v>
      </c>
      <c r="H247">
        <v>25076</v>
      </c>
      <c r="I247">
        <v>7</v>
      </c>
      <c r="J247">
        <v>29</v>
      </c>
      <c r="K247">
        <v>18</v>
      </c>
      <c r="L247">
        <v>8</v>
      </c>
      <c r="M247">
        <v>3</v>
      </c>
      <c r="N247">
        <f>SUMIF(Call_Data!$D$2:$D$1526,Call_Data!$D247,Call_Data!$G$2:$G$1526)</f>
        <v>1894</v>
      </c>
      <c r="O247">
        <f>SUMIFS(Call_Data!$G$2:$G$1526,Call_Data!$D$2:$D$1526,Call_Data!$D247,Call_Data!$A$2:$A$1526,Call_Data!$A247)</f>
        <v>644</v>
      </c>
      <c r="P247" s="3">
        <f>Call_Data!$H247/Call_Data!$G247</f>
        <v>808.90322580645159</v>
      </c>
      <c r="Q247" cm="1">
        <f t="array" ref="Q247">_xlfn.SWITCH(A247,201706,780,201707,783,201708,775)</f>
        <v>780</v>
      </c>
      <c r="R247" s="5" cm="1">
        <f t="array" ref="R247">_xlfn.SWITCH(A247,201706,0.08,201707,0.081,201708,0.075)</f>
        <v>0.08</v>
      </c>
      <c r="S247" s="2">
        <f>Call_Data!$M247/Call_Data!$G247*100</f>
        <v>9.67741935483871</v>
      </c>
      <c r="T247" s="2">
        <f>Call_Data!$S247/Call_Data!$R247</f>
        <v>120.96774193548387</v>
      </c>
      <c r="U247" s="7">
        <f t="shared" si="6"/>
        <v>250</v>
      </c>
      <c r="V247" s="6">
        <f t="shared" si="7"/>
        <v>0.93548387096774188</v>
      </c>
      <c r="W247" s="6">
        <f>Call_Data!$K247/Call_Data!$J247</f>
        <v>0.62068965517241381</v>
      </c>
      <c r="X247" s="6">
        <f>Call_Data!$L247/Call_Data!$K247</f>
        <v>0.44444444444444442</v>
      </c>
      <c r="Y247" s="6" cm="1">
        <f t="array" ref="Y247">_xlfn.SWITCH(A247,201706,0.51,201707,0.509,201708,0.511)</f>
        <v>0.51</v>
      </c>
      <c r="Z247" s="6">
        <f>Call_Data!$L247/Call_Data!$G247</f>
        <v>0.25806451612903225</v>
      </c>
      <c r="AA247" s="6" cm="1">
        <f t="array" ref="AA247">_xlfn.SWITCH(A247,201706,0.2,201707,0.199,201708,0.198)</f>
        <v>0.2</v>
      </c>
      <c r="AB247" s="6">
        <f>Call_Data!$K247-Call_Data!$L247/Call_Data!$K247</f>
        <v>17.555555555555557</v>
      </c>
      <c r="AC247" s="6" cm="1">
        <f t="array" ref="AC247">_xlfn.SWITCH(A247,201706,0.17,201707,0.162,201708,0.159)</f>
        <v>0.17</v>
      </c>
      <c r="AD247" s="6">
        <f>Call_Data!$I247/Call_Data!$G247</f>
        <v>0.22580645161290322</v>
      </c>
    </row>
    <row r="248" spans="1:30" x14ac:dyDescent="0.2">
      <c r="A248">
        <v>201706</v>
      </c>
      <c r="B248" s="1">
        <v>42901</v>
      </c>
      <c r="C248">
        <v>12486</v>
      </c>
      <c r="D248" t="str">
        <f>VLOOKUP(Call_Data!$C248,Hierarchy!$A$1:$H$27,5,TRUE)</f>
        <v>Williamson, Wilma</v>
      </c>
      <c r="E248" t="str">
        <f>VLOOKUP(Call_Data!$C248,Hierarchy!$A$2:$H$27,7,TRUE)</f>
        <v>Oferten, Quinton</v>
      </c>
      <c r="F248" t="str">
        <f>VLOOKUP(C248,Hierarchy!$A$2:$H$27,8,TRUE)</f>
        <v>Williamburg</v>
      </c>
      <c r="G248">
        <v>33</v>
      </c>
      <c r="H248">
        <v>24411</v>
      </c>
      <c r="I248">
        <v>9</v>
      </c>
      <c r="J248">
        <v>31</v>
      </c>
      <c r="K248">
        <v>20</v>
      </c>
      <c r="L248">
        <v>11</v>
      </c>
      <c r="M248">
        <v>3</v>
      </c>
      <c r="N248">
        <f>SUMIF(Call_Data!$D$2:$D$1526,Call_Data!$D248,Call_Data!$G$2:$G$1526)</f>
        <v>1992</v>
      </c>
      <c r="O248">
        <f>SUMIFS(Call_Data!$G$2:$G$1526,Call_Data!$D$2:$D$1526,Call_Data!$D248,Call_Data!$A$2:$A$1526,Call_Data!$A248)</f>
        <v>649</v>
      </c>
      <c r="P248" s="3">
        <f>Call_Data!$H248/Call_Data!$G248</f>
        <v>739.72727272727275</v>
      </c>
      <c r="Q248" cm="1">
        <f t="array" ref="Q248">_xlfn.SWITCH(A248,201706,780,201707,783,201708,775)</f>
        <v>780</v>
      </c>
      <c r="R248" s="5" cm="1">
        <f t="array" ref="R248">_xlfn.SWITCH(A248,201706,0.08,201707,0.081,201708,0.075)</f>
        <v>0.08</v>
      </c>
      <c r="S248" s="2">
        <f>Call_Data!$M248/Call_Data!$G248*100</f>
        <v>9.0909090909090917</v>
      </c>
      <c r="T248" s="2">
        <f>Call_Data!$S248/Call_Data!$R248</f>
        <v>113.63636363636364</v>
      </c>
      <c r="U248" s="7">
        <f t="shared" si="6"/>
        <v>150</v>
      </c>
      <c r="V248" s="6">
        <f t="shared" si="7"/>
        <v>0.93939393939393945</v>
      </c>
      <c r="W248" s="6">
        <f>Call_Data!$K248/Call_Data!$J248</f>
        <v>0.64516129032258063</v>
      </c>
      <c r="X248" s="6">
        <f>Call_Data!$L248/Call_Data!$K248</f>
        <v>0.55000000000000004</v>
      </c>
      <c r="Y248" s="6" cm="1">
        <f t="array" ref="Y248">_xlfn.SWITCH(A248,201706,0.51,201707,0.509,201708,0.511)</f>
        <v>0.51</v>
      </c>
      <c r="Z248" s="6">
        <f>Call_Data!$L248/Call_Data!$G248</f>
        <v>0.33333333333333331</v>
      </c>
      <c r="AA248" s="6" cm="1">
        <f t="array" ref="AA248">_xlfn.SWITCH(A248,201706,0.2,201707,0.199,201708,0.198)</f>
        <v>0.2</v>
      </c>
      <c r="AB248" s="6">
        <f>Call_Data!$K248-Call_Data!$L248/Call_Data!$K248</f>
        <v>19.45</v>
      </c>
      <c r="AC248" s="6" cm="1">
        <f t="array" ref="AC248">_xlfn.SWITCH(A248,201706,0.17,201707,0.162,201708,0.159)</f>
        <v>0.17</v>
      </c>
      <c r="AD248" s="6">
        <f>Call_Data!$I248/Call_Data!$G248</f>
        <v>0.27272727272727271</v>
      </c>
    </row>
    <row r="249" spans="1:30" x14ac:dyDescent="0.2">
      <c r="A249">
        <v>201706</v>
      </c>
      <c r="B249" s="1">
        <v>42901</v>
      </c>
      <c r="C249">
        <v>12487</v>
      </c>
      <c r="D249" t="str">
        <f>VLOOKUP(Call_Data!$C249,Hierarchy!$A$1:$H$27,5,TRUE)</f>
        <v>Younger, Yeti</v>
      </c>
      <c r="E249" t="str">
        <f>VLOOKUP(Call_Data!$C249,Hierarchy!$A$2:$H$27,7,TRUE)</f>
        <v>Oferten, Quinton</v>
      </c>
      <c r="F249" t="str">
        <f>VLOOKUP(C249,Hierarchy!$A$2:$H$27,8,TRUE)</f>
        <v>Williamburg</v>
      </c>
      <c r="G249">
        <v>31</v>
      </c>
      <c r="H249">
        <v>25027</v>
      </c>
      <c r="I249">
        <v>7</v>
      </c>
      <c r="J249">
        <v>29</v>
      </c>
      <c r="K249">
        <v>21</v>
      </c>
      <c r="L249">
        <v>11</v>
      </c>
      <c r="M249">
        <v>4</v>
      </c>
      <c r="N249">
        <f>SUMIF(Call_Data!$D$2:$D$1526,Call_Data!$D249,Call_Data!$G$2:$G$1526)</f>
        <v>1939</v>
      </c>
      <c r="O249">
        <f>SUMIFS(Call_Data!$G$2:$G$1526,Call_Data!$D$2:$D$1526,Call_Data!$D249,Call_Data!$A$2:$A$1526,Call_Data!$A249)</f>
        <v>611</v>
      </c>
      <c r="P249" s="3">
        <f>Call_Data!$H249/Call_Data!$G249</f>
        <v>807.32258064516134</v>
      </c>
      <c r="Q249" cm="1">
        <f t="array" ref="Q249">_xlfn.SWITCH(A249,201706,780,201707,783,201708,775)</f>
        <v>780</v>
      </c>
      <c r="R249" s="5" cm="1">
        <f t="array" ref="R249">_xlfn.SWITCH(A249,201706,0.08,201707,0.081,201708,0.075)</f>
        <v>0.08</v>
      </c>
      <c r="S249" s="2">
        <f>Call_Data!$M249/Call_Data!$G249*100</f>
        <v>12.903225806451612</v>
      </c>
      <c r="T249" s="2">
        <f>Call_Data!$S249/Call_Data!$R249</f>
        <v>161.29032258064515</v>
      </c>
      <c r="U249" s="7">
        <f t="shared" si="6"/>
        <v>250</v>
      </c>
      <c r="V249" s="6">
        <f t="shared" si="7"/>
        <v>0.93548387096774188</v>
      </c>
      <c r="W249" s="6">
        <f>Call_Data!$K249/Call_Data!$J249</f>
        <v>0.72413793103448276</v>
      </c>
      <c r="X249" s="6">
        <f>Call_Data!$L249/Call_Data!$K249</f>
        <v>0.52380952380952384</v>
      </c>
      <c r="Y249" s="6" cm="1">
        <f t="array" ref="Y249">_xlfn.SWITCH(A249,201706,0.51,201707,0.509,201708,0.511)</f>
        <v>0.51</v>
      </c>
      <c r="Z249" s="6">
        <f>Call_Data!$L249/Call_Data!$G249</f>
        <v>0.35483870967741937</v>
      </c>
      <c r="AA249" s="6" cm="1">
        <f t="array" ref="AA249">_xlfn.SWITCH(A249,201706,0.2,201707,0.199,201708,0.198)</f>
        <v>0.2</v>
      </c>
      <c r="AB249" s="6">
        <f>Call_Data!$K249-Call_Data!$L249/Call_Data!$K249</f>
        <v>20.476190476190474</v>
      </c>
      <c r="AC249" s="6" cm="1">
        <f t="array" ref="AC249">_xlfn.SWITCH(A249,201706,0.17,201707,0.162,201708,0.159)</f>
        <v>0.17</v>
      </c>
      <c r="AD249" s="6">
        <f>Call_Data!$I249/Call_Data!$G249</f>
        <v>0.22580645161290322</v>
      </c>
    </row>
    <row r="250" spans="1:30" x14ac:dyDescent="0.2">
      <c r="A250">
        <v>201706</v>
      </c>
      <c r="B250" s="1">
        <v>42901</v>
      </c>
      <c r="C250">
        <v>12488</v>
      </c>
      <c r="D250" t="str">
        <f>VLOOKUP(Call_Data!$C250,Hierarchy!$A$1:$H$27,5,TRUE)</f>
        <v>Zwilowski, Zane</v>
      </c>
      <c r="E250" t="str">
        <f>VLOOKUP(Call_Data!$C250,Hierarchy!$A$2:$H$27,7,TRUE)</f>
        <v>Oferten, Quinton</v>
      </c>
      <c r="F250" t="str">
        <f>VLOOKUP(C250,Hierarchy!$A$2:$H$27,8,TRUE)</f>
        <v>Williamburg</v>
      </c>
      <c r="G250">
        <v>32</v>
      </c>
      <c r="H250">
        <v>25279</v>
      </c>
      <c r="I250">
        <v>8</v>
      </c>
      <c r="J250">
        <v>28</v>
      </c>
      <c r="K250">
        <v>22</v>
      </c>
      <c r="L250">
        <v>10</v>
      </c>
      <c r="M250">
        <v>3</v>
      </c>
      <c r="N250">
        <f>SUMIF(Call_Data!$D$2:$D$1526,Call_Data!$D250,Call_Data!$G$2:$G$1526)</f>
        <v>2000</v>
      </c>
      <c r="O250">
        <f>SUMIFS(Call_Data!$G$2:$G$1526,Call_Data!$D$2:$D$1526,Call_Data!$D250,Call_Data!$A$2:$A$1526,Call_Data!$A250)</f>
        <v>653</v>
      </c>
      <c r="P250" s="3">
        <f>Call_Data!$H250/Call_Data!$G250</f>
        <v>789.96875</v>
      </c>
      <c r="Q250" cm="1">
        <f t="array" ref="Q250">_xlfn.SWITCH(A250,201706,780,201707,783,201708,775)</f>
        <v>780</v>
      </c>
      <c r="R250" s="5" cm="1">
        <f t="array" ref="R250">_xlfn.SWITCH(A250,201706,0.08,201707,0.081,201708,0.075)</f>
        <v>0.08</v>
      </c>
      <c r="S250" s="2">
        <f>Call_Data!$M250/Call_Data!$G250*100</f>
        <v>9.375</v>
      </c>
      <c r="T250" s="2">
        <f>Call_Data!$S250/Call_Data!$R250</f>
        <v>117.1875</v>
      </c>
      <c r="U250" s="7">
        <f t="shared" si="6"/>
        <v>150</v>
      </c>
      <c r="V250" s="6">
        <f t="shared" si="7"/>
        <v>0.875</v>
      </c>
      <c r="W250" s="6">
        <f>Call_Data!$K250/Call_Data!$J250</f>
        <v>0.7857142857142857</v>
      </c>
      <c r="X250" s="6">
        <f>Call_Data!$L250/Call_Data!$K250</f>
        <v>0.45454545454545453</v>
      </c>
      <c r="Y250" s="6" cm="1">
        <f t="array" ref="Y250">_xlfn.SWITCH(A250,201706,0.51,201707,0.509,201708,0.511)</f>
        <v>0.51</v>
      </c>
      <c r="Z250" s="6">
        <f>Call_Data!$L250/Call_Data!$G250</f>
        <v>0.3125</v>
      </c>
      <c r="AA250" s="6" cm="1">
        <f t="array" ref="AA250">_xlfn.SWITCH(A250,201706,0.2,201707,0.199,201708,0.198)</f>
        <v>0.2</v>
      </c>
      <c r="AB250" s="6">
        <f>Call_Data!$K250-Call_Data!$L250/Call_Data!$K250</f>
        <v>21.545454545454547</v>
      </c>
      <c r="AC250" s="6" cm="1">
        <f t="array" ref="AC250">_xlfn.SWITCH(A250,201706,0.17,201707,0.162,201708,0.159)</f>
        <v>0.17</v>
      </c>
      <c r="AD250" s="6">
        <f>Call_Data!$I250/Call_Data!$G250</f>
        <v>0.25</v>
      </c>
    </row>
    <row r="251" spans="1:30" x14ac:dyDescent="0.2">
      <c r="A251">
        <v>201706</v>
      </c>
      <c r="B251" s="1">
        <v>42901</v>
      </c>
      <c r="C251">
        <v>12489</v>
      </c>
      <c r="D251" t="str">
        <f>VLOOKUP(Call_Data!$C251,Hierarchy!$A$1:$H$27,5,TRUE)</f>
        <v>Abacus, Aaron</v>
      </c>
      <c r="E251" t="str">
        <f>VLOOKUP(Call_Data!$C251,Hierarchy!$A$2:$H$27,7,TRUE)</f>
        <v>Oferten, Quinton</v>
      </c>
      <c r="F251" t="str">
        <f>VLOOKUP(C251,Hierarchy!$A$2:$H$27,8,TRUE)</f>
        <v>Williamburg</v>
      </c>
      <c r="G251">
        <v>31</v>
      </c>
      <c r="H251">
        <v>24755</v>
      </c>
      <c r="I251">
        <v>9</v>
      </c>
      <c r="J251">
        <v>27</v>
      </c>
      <c r="K251">
        <v>19</v>
      </c>
      <c r="L251">
        <v>13</v>
      </c>
      <c r="M251">
        <v>3</v>
      </c>
      <c r="N251">
        <f>SUMIF(Call_Data!$D$2:$D$1526,Call_Data!$D251,Call_Data!$G$2:$G$1526)</f>
        <v>1858</v>
      </c>
      <c r="O251">
        <f>SUMIFS(Call_Data!$G$2:$G$1526,Call_Data!$D$2:$D$1526,Call_Data!$D251,Call_Data!$A$2:$A$1526,Call_Data!$A251)</f>
        <v>490</v>
      </c>
      <c r="P251" s="3">
        <f>Call_Data!$H251/Call_Data!$G251</f>
        <v>798.54838709677415</v>
      </c>
      <c r="Q251" cm="1">
        <f t="array" ref="Q251">_xlfn.SWITCH(A251,201706,780,201707,783,201708,775)</f>
        <v>780</v>
      </c>
      <c r="R251" s="5" cm="1">
        <f t="array" ref="R251">_xlfn.SWITCH(A251,201706,0.08,201707,0.081,201708,0.075)</f>
        <v>0.08</v>
      </c>
      <c r="S251" s="2">
        <f>Call_Data!$M251/Call_Data!$G251*100</f>
        <v>9.67741935483871</v>
      </c>
      <c r="T251" s="2">
        <f>Call_Data!$S251/Call_Data!$R251</f>
        <v>120.96774193548387</v>
      </c>
      <c r="U251" s="7">
        <f t="shared" si="6"/>
        <v>250</v>
      </c>
      <c r="V251" s="6">
        <f t="shared" si="7"/>
        <v>0.87096774193548387</v>
      </c>
      <c r="W251" s="6">
        <f>Call_Data!$K251/Call_Data!$J251</f>
        <v>0.70370370370370372</v>
      </c>
      <c r="X251" s="6">
        <f>Call_Data!$L251/Call_Data!$K251</f>
        <v>0.68421052631578949</v>
      </c>
      <c r="Y251" s="6" cm="1">
        <f t="array" ref="Y251">_xlfn.SWITCH(A251,201706,0.51,201707,0.509,201708,0.511)</f>
        <v>0.51</v>
      </c>
      <c r="Z251" s="6">
        <f>Call_Data!$L251/Call_Data!$G251</f>
        <v>0.41935483870967744</v>
      </c>
      <c r="AA251" s="6" cm="1">
        <f t="array" ref="AA251">_xlfn.SWITCH(A251,201706,0.2,201707,0.199,201708,0.198)</f>
        <v>0.2</v>
      </c>
      <c r="AB251" s="6">
        <f>Call_Data!$K251-Call_Data!$L251/Call_Data!$K251</f>
        <v>18.315789473684209</v>
      </c>
      <c r="AC251" s="6" cm="1">
        <f t="array" ref="AC251">_xlfn.SWITCH(A251,201706,0.17,201707,0.162,201708,0.159)</f>
        <v>0.17</v>
      </c>
      <c r="AD251" s="6">
        <f>Call_Data!$I251/Call_Data!$G251</f>
        <v>0.29032258064516131</v>
      </c>
    </row>
    <row r="252" spans="1:30" x14ac:dyDescent="0.2">
      <c r="A252">
        <v>201706</v>
      </c>
      <c r="B252" s="1">
        <v>42902</v>
      </c>
      <c r="C252">
        <v>12465</v>
      </c>
      <c r="D252" t="str">
        <f>VLOOKUP(Call_Data!$C252,Hierarchy!$A$1:$H$27,5,TRUE)</f>
        <v>Anderson, Albert</v>
      </c>
      <c r="E252" t="str">
        <f>VLOOKUP(Call_Data!$C252,Hierarchy!$A$2:$H$27,7,TRUE)</f>
        <v>Winnerson, Aceona</v>
      </c>
      <c r="F252" t="str">
        <f>VLOOKUP(C252,Hierarchy!$A$2:$H$27,8,TRUE)</f>
        <v>Williamburg</v>
      </c>
      <c r="G252">
        <v>34</v>
      </c>
      <c r="H252">
        <v>24992</v>
      </c>
      <c r="I252">
        <v>6</v>
      </c>
      <c r="J252">
        <v>33</v>
      </c>
      <c r="K252">
        <v>30</v>
      </c>
      <c r="L252">
        <v>22</v>
      </c>
      <c r="M252">
        <v>2</v>
      </c>
      <c r="N252">
        <f>SUMIF(Call_Data!$D$2:$D$1526,Call_Data!$D252,Call_Data!$G$2:$G$1526)</f>
        <v>2149</v>
      </c>
      <c r="O252">
        <f>SUMIFS(Call_Data!$G$2:$G$1526,Call_Data!$D$2:$D$1526,Call_Data!$D252,Call_Data!$A$2:$A$1526,Call_Data!$A252)</f>
        <v>797</v>
      </c>
      <c r="P252" s="3">
        <f>Call_Data!$H252/Call_Data!$G252</f>
        <v>735.05882352941171</v>
      </c>
      <c r="Q252" cm="1">
        <f t="array" ref="Q252">_xlfn.SWITCH(A252,201706,780,201707,783,201708,775)</f>
        <v>780</v>
      </c>
      <c r="R252" s="5" cm="1">
        <f t="array" ref="R252">_xlfn.SWITCH(A252,201706,0.08,201707,0.081,201708,0.075)</f>
        <v>0.08</v>
      </c>
      <c r="S252" s="2">
        <f>Call_Data!$M252/Call_Data!$G252*100</f>
        <v>5.8823529411764701</v>
      </c>
      <c r="T252" s="2">
        <f>Call_Data!$S252/Call_Data!$R252</f>
        <v>73.52941176470587</v>
      </c>
      <c r="U252" s="7">
        <f t="shared" si="6"/>
        <v>0</v>
      </c>
      <c r="V252" s="6">
        <f t="shared" si="7"/>
        <v>0.97058823529411764</v>
      </c>
      <c r="W252" s="6">
        <f>Call_Data!$K252/Call_Data!$J252</f>
        <v>0.90909090909090906</v>
      </c>
      <c r="X252" s="6">
        <f>Call_Data!$L252/Call_Data!$K252</f>
        <v>0.73333333333333328</v>
      </c>
      <c r="Y252" s="6" cm="1">
        <f t="array" ref="Y252">_xlfn.SWITCH(A252,201706,0.51,201707,0.509,201708,0.511)</f>
        <v>0.51</v>
      </c>
      <c r="Z252" s="6">
        <f>Call_Data!$L252/Call_Data!$G252</f>
        <v>0.6470588235294118</v>
      </c>
      <c r="AA252" s="6" cm="1">
        <f t="array" ref="AA252">_xlfn.SWITCH(A252,201706,0.2,201707,0.199,201708,0.198)</f>
        <v>0.2</v>
      </c>
      <c r="AB252" s="6">
        <f>Call_Data!$K252-Call_Data!$L252/Call_Data!$K252</f>
        <v>29.266666666666666</v>
      </c>
      <c r="AC252" s="6" cm="1">
        <f t="array" ref="AC252">_xlfn.SWITCH(A252,201706,0.17,201707,0.162,201708,0.159)</f>
        <v>0.17</v>
      </c>
      <c r="AD252" s="6">
        <f>Call_Data!$I252/Call_Data!$G252</f>
        <v>0.17647058823529413</v>
      </c>
    </row>
    <row r="253" spans="1:30" x14ac:dyDescent="0.2">
      <c r="A253">
        <v>201706</v>
      </c>
      <c r="B253" s="1">
        <v>42902</v>
      </c>
      <c r="C253">
        <v>12466</v>
      </c>
      <c r="D253" t="str">
        <f>VLOOKUP(Call_Data!$C253,Hierarchy!$A$1:$H$27,5,TRUE)</f>
        <v>Binning, Bart</v>
      </c>
      <c r="E253" t="str">
        <f>VLOOKUP(Call_Data!$C253,Hierarchy!$A$2:$H$27,7,TRUE)</f>
        <v>Winnerson, Aceona</v>
      </c>
      <c r="F253" t="str">
        <f>VLOOKUP(C253,Hierarchy!$A$2:$H$27,8,TRUE)</f>
        <v>Williamburg</v>
      </c>
      <c r="G253">
        <v>37</v>
      </c>
      <c r="H253">
        <v>24072</v>
      </c>
      <c r="I253">
        <v>6</v>
      </c>
      <c r="J253">
        <v>36</v>
      </c>
      <c r="K253">
        <v>31</v>
      </c>
      <c r="L253">
        <v>23</v>
      </c>
      <c r="M253">
        <v>2</v>
      </c>
      <c r="N253">
        <f>SUMIF(Call_Data!$D$2:$D$1526,Call_Data!$D253,Call_Data!$G$2:$G$1526)</f>
        <v>2347</v>
      </c>
      <c r="O253">
        <f>SUMIFS(Call_Data!$G$2:$G$1526,Call_Data!$D$2:$D$1526,Call_Data!$D253,Call_Data!$A$2:$A$1526,Call_Data!$A253)</f>
        <v>783</v>
      </c>
      <c r="P253" s="3">
        <f>Call_Data!$H253/Call_Data!$G253</f>
        <v>650.59459459459458</v>
      </c>
      <c r="Q253" cm="1">
        <f t="array" ref="Q253">_xlfn.SWITCH(A253,201706,780,201707,783,201708,775)</f>
        <v>780</v>
      </c>
      <c r="R253" s="5" cm="1">
        <f t="array" ref="R253">_xlfn.SWITCH(A253,201706,0.08,201707,0.081,201708,0.075)</f>
        <v>0.08</v>
      </c>
      <c r="S253" s="2">
        <f>Call_Data!$M253/Call_Data!$G253*100</f>
        <v>5.4054054054054053</v>
      </c>
      <c r="T253" s="2">
        <f>Call_Data!$S253/Call_Data!$R253</f>
        <v>67.567567567567565</v>
      </c>
      <c r="U253" s="7">
        <f t="shared" si="6"/>
        <v>0</v>
      </c>
      <c r="V253" s="6">
        <f t="shared" si="7"/>
        <v>0.97297297297297303</v>
      </c>
      <c r="W253" s="6">
        <f>Call_Data!$K253/Call_Data!$J253</f>
        <v>0.86111111111111116</v>
      </c>
      <c r="X253" s="6">
        <f>Call_Data!$L253/Call_Data!$K253</f>
        <v>0.74193548387096775</v>
      </c>
      <c r="Y253" s="6" cm="1">
        <f t="array" ref="Y253">_xlfn.SWITCH(A253,201706,0.51,201707,0.509,201708,0.511)</f>
        <v>0.51</v>
      </c>
      <c r="Z253" s="6">
        <f>Call_Data!$L253/Call_Data!$G253</f>
        <v>0.6216216216216216</v>
      </c>
      <c r="AA253" s="6" cm="1">
        <f t="array" ref="AA253">_xlfn.SWITCH(A253,201706,0.2,201707,0.199,201708,0.198)</f>
        <v>0.2</v>
      </c>
      <c r="AB253" s="6">
        <f>Call_Data!$K253-Call_Data!$L253/Call_Data!$K253</f>
        <v>30.258064516129032</v>
      </c>
      <c r="AC253" s="6" cm="1">
        <f t="array" ref="AC253">_xlfn.SWITCH(A253,201706,0.17,201707,0.162,201708,0.159)</f>
        <v>0.17</v>
      </c>
      <c r="AD253" s="6">
        <f>Call_Data!$I253/Call_Data!$G253</f>
        <v>0.16216216216216217</v>
      </c>
    </row>
    <row r="254" spans="1:30" x14ac:dyDescent="0.2">
      <c r="A254">
        <v>201706</v>
      </c>
      <c r="B254" s="1">
        <v>42902</v>
      </c>
      <c r="C254">
        <v>12467</v>
      </c>
      <c r="D254" t="str">
        <f>VLOOKUP(Call_Data!$C254,Hierarchy!$A$1:$H$27,5,TRUE)</f>
        <v>Centerville, Cece</v>
      </c>
      <c r="E254" t="str">
        <f>VLOOKUP(Call_Data!$C254,Hierarchy!$A$2:$H$27,7,TRUE)</f>
        <v>Winnerson, Aceona</v>
      </c>
      <c r="F254" t="str">
        <f>VLOOKUP(C254,Hierarchy!$A$2:$H$27,8,TRUE)</f>
        <v>Williamburg</v>
      </c>
      <c r="G254">
        <v>33</v>
      </c>
      <c r="H254">
        <v>24745</v>
      </c>
      <c r="I254">
        <v>6</v>
      </c>
      <c r="J254">
        <v>33</v>
      </c>
      <c r="K254">
        <v>29</v>
      </c>
      <c r="L254">
        <v>23</v>
      </c>
      <c r="M254">
        <v>2</v>
      </c>
      <c r="N254">
        <f>SUMIF(Call_Data!$D$2:$D$1526,Call_Data!$D254,Call_Data!$G$2:$G$1526)</f>
        <v>2319</v>
      </c>
      <c r="O254">
        <f>SUMIFS(Call_Data!$G$2:$G$1526,Call_Data!$D$2:$D$1526,Call_Data!$D254,Call_Data!$A$2:$A$1526,Call_Data!$A254)</f>
        <v>784</v>
      </c>
      <c r="P254" s="3">
        <f>Call_Data!$H254/Call_Data!$G254</f>
        <v>749.84848484848487</v>
      </c>
      <c r="Q254" cm="1">
        <f t="array" ref="Q254">_xlfn.SWITCH(A254,201706,780,201707,783,201708,775)</f>
        <v>780</v>
      </c>
      <c r="R254" s="5" cm="1">
        <f t="array" ref="R254">_xlfn.SWITCH(A254,201706,0.08,201707,0.081,201708,0.075)</f>
        <v>0.08</v>
      </c>
      <c r="S254" s="2">
        <f>Call_Data!$M254/Call_Data!$G254*100</f>
        <v>6.0606060606060606</v>
      </c>
      <c r="T254" s="2">
        <f>Call_Data!$S254/Call_Data!$R254</f>
        <v>75.757575757575751</v>
      </c>
      <c r="U254" s="7">
        <f t="shared" si="6"/>
        <v>0</v>
      </c>
      <c r="V254" s="6">
        <f t="shared" si="7"/>
        <v>1</v>
      </c>
      <c r="W254" s="6">
        <f>Call_Data!$K254/Call_Data!$J254</f>
        <v>0.87878787878787878</v>
      </c>
      <c r="X254" s="6">
        <f>Call_Data!$L254/Call_Data!$K254</f>
        <v>0.7931034482758621</v>
      </c>
      <c r="Y254" s="6" cm="1">
        <f t="array" ref="Y254">_xlfn.SWITCH(A254,201706,0.51,201707,0.509,201708,0.511)</f>
        <v>0.51</v>
      </c>
      <c r="Z254" s="6">
        <f>Call_Data!$L254/Call_Data!$G254</f>
        <v>0.69696969696969702</v>
      </c>
      <c r="AA254" s="6" cm="1">
        <f t="array" ref="AA254">_xlfn.SWITCH(A254,201706,0.2,201707,0.199,201708,0.198)</f>
        <v>0.2</v>
      </c>
      <c r="AB254" s="6">
        <f>Call_Data!$K254-Call_Data!$L254/Call_Data!$K254</f>
        <v>28.206896551724139</v>
      </c>
      <c r="AC254" s="6" cm="1">
        <f t="array" ref="AC254">_xlfn.SWITCH(A254,201706,0.17,201707,0.162,201708,0.159)</f>
        <v>0.17</v>
      </c>
      <c r="AD254" s="6">
        <f>Call_Data!$I254/Call_Data!$G254</f>
        <v>0.18181818181818182</v>
      </c>
    </row>
    <row r="255" spans="1:30" x14ac:dyDescent="0.2">
      <c r="A255">
        <v>201706</v>
      </c>
      <c r="B255" s="1">
        <v>42902</v>
      </c>
      <c r="C255">
        <v>12468</v>
      </c>
      <c r="D255" t="str">
        <f>VLOOKUP(Call_Data!$C255,Hierarchy!$A$1:$H$27,5,TRUE)</f>
        <v>Davenport, Davina</v>
      </c>
      <c r="E255" t="str">
        <f>VLOOKUP(Call_Data!$C255,Hierarchy!$A$2:$H$27,7,TRUE)</f>
        <v>Winnerson, Aceona</v>
      </c>
      <c r="F255" t="str">
        <f>VLOOKUP(C255,Hierarchy!$A$2:$H$27,8,TRUE)</f>
        <v>Williamburg</v>
      </c>
      <c r="G255">
        <v>39</v>
      </c>
      <c r="H255">
        <v>24109</v>
      </c>
      <c r="I255">
        <v>7</v>
      </c>
      <c r="J255">
        <v>35</v>
      </c>
      <c r="K255">
        <v>25</v>
      </c>
      <c r="L255">
        <v>20</v>
      </c>
      <c r="M255">
        <v>2</v>
      </c>
      <c r="N255">
        <f>SUMIF(Call_Data!$D$2:$D$1526,Call_Data!$D255,Call_Data!$G$2:$G$1526)</f>
        <v>2282</v>
      </c>
      <c r="O255">
        <f>SUMIFS(Call_Data!$G$2:$G$1526,Call_Data!$D$2:$D$1526,Call_Data!$D255,Call_Data!$A$2:$A$1526,Call_Data!$A255)</f>
        <v>730</v>
      </c>
      <c r="P255" s="3">
        <f>Call_Data!$H255/Call_Data!$G255</f>
        <v>618.17948717948718</v>
      </c>
      <c r="Q255" cm="1">
        <f t="array" ref="Q255">_xlfn.SWITCH(A255,201706,780,201707,783,201708,775)</f>
        <v>780</v>
      </c>
      <c r="R255" s="5" cm="1">
        <f t="array" ref="R255">_xlfn.SWITCH(A255,201706,0.08,201707,0.081,201708,0.075)</f>
        <v>0.08</v>
      </c>
      <c r="S255" s="2">
        <f>Call_Data!$M255/Call_Data!$G255*100</f>
        <v>5.1282051282051277</v>
      </c>
      <c r="T255" s="2">
        <f>Call_Data!$S255/Call_Data!$R255</f>
        <v>64.102564102564102</v>
      </c>
      <c r="U255" s="7">
        <f t="shared" si="6"/>
        <v>0</v>
      </c>
      <c r="V255" s="6">
        <f t="shared" si="7"/>
        <v>0.89743589743589747</v>
      </c>
      <c r="W255" s="6">
        <f>Call_Data!$K255/Call_Data!$J255</f>
        <v>0.7142857142857143</v>
      </c>
      <c r="X255" s="6">
        <f>Call_Data!$L255/Call_Data!$K255</f>
        <v>0.8</v>
      </c>
      <c r="Y255" s="6" cm="1">
        <f t="array" ref="Y255">_xlfn.SWITCH(A255,201706,0.51,201707,0.509,201708,0.511)</f>
        <v>0.51</v>
      </c>
      <c r="Z255" s="6">
        <f>Call_Data!$L255/Call_Data!$G255</f>
        <v>0.51282051282051277</v>
      </c>
      <c r="AA255" s="6" cm="1">
        <f t="array" ref="AA255">_xlfn.SWITCH(A255,201706,0.2,201707,0.199,201708,0.198)</f>
        <v>0.2</v>
      </c>
      <c r="AB255" s="6">
        <f>Call_Data!$K255-Call_Data!$L255/Call_Data!$K255</f>
        <v>24.2</v>
      </c>
      <c r="AC255" s="6" cm="1">
        <f t="array" ref="AC255">_xlfn.SWITCH(A255,201706,0.17,201707,0.162,201708,0.159)</f>
        <v>0.17</v>
      </c>
      <c r="AD255" s="6">
        <f>Call_Data!$I255/Call_Data!$G255</f>
        <v>0.17948717948717949</v>
      </c>
    </row>
    <row r="256" spans="1:30" x14ac:dyDescent="0.2">
      <c r="A256">
        <v>201706</v>
      </c>
      <c r="B256" s="1">
        <v>42902</v>
      </c>
      <c r="C256">
        <v>12469</v>
      </c>
      <c r="D256" t="str">
        <f>VLOOKUP(Call_Data!$C256,Hierarchy!$A$1:$H$27,5,TRUE)</f>
        <v>Edgerton, Ethan</v>
      </c>
      <c r="E256" t="str">
        <f>VLOOKUP(Call_Data!$C256,Hierarchy!$A$2:$H$27,7,TRUE)</f>
        <v>Winnerson, Aceona</v>
      </c>
      <c r="F256" t="str">
        <f>VLOOKUP(C256,Hierarchy!$A$2:$H$27,8,TRUE)</f>
        <v>Williamburg</v>
      </c>
      <c r="G256">
        <v>38</v>
      </c>
      <c r="H256">
        <v>25170</v>
      </c>
      <c r="I256">
        <v>4</v>
      </c>
      <c r="J256">
        <v>34</v>
      </c>
      <c r="K256">
        <v>28</v>
      </c>
      <c r="L256">
        <v>25</v>
      </c>
      <c r="M256">
        <v>3</v>
      </c>
      <c r="N256">
        <f>SUMIF(Call_Data!$D$2:$D$1526,Call_Data!$D256,Call_Data!$G$2:$G$1526)</f>
        <v>2288</v>
      </c>
      <c r="O256">
        <f>SUMIFS(Call_Data!$G$2:$G$1526,Call_Data!$D$2:$D$1526,Call_Data!$D256,Call_Data!$A$2:$A$1526,Call_Data!$A256)</f>
        <v>777</v>
      </c>
      <c r="P256" s="3">
        <f>Call_Data!$H256/Call_Data!$G256</f>
        <v>662.36842105263156</v>
      </c>
      <c r="Q256" cm="1">
        <f t="array" ref="Q256">_xlfn.SWITCH(A256,201706,780,201707,783,201708,775)</f>
        <v>780</v>
      </c>
      <c r="R256" s="5" cm="1">
        <f t="array" ref="R256">_xlfn.SWITCH(A256,201706,0.08,201707,0.081,201708,0.075)</f>
        <v>0.08</v>
      </c>
      <c r="S256" s="2">
        <f>Call_Data!$M256/Call_Data!$G256*100</f>
        <v>7.8947368421052628</v>
      </c>
      <c r="T256" s="2">
        <f>Call_Data!$S256/Call_Data!$R256</f>
        <v>98.68421052631578</v>
      </c>
      <c r="U256" s="7">
        <f t="shared" si="6"/>
        <v>50</v>
      </c>
      <c r="V256" s="6">
        <f t="shared" si="7"/>
        <v>0.89473684210526316</v>
      </c>
      <c r="W256" s="6">
        <f>Call_Data!$K256/Call_Data!$J256</f>
        <v>0.82352941176470584</v>
      </c>
      <c r="X256" s="6">
        <f>Call_Data!$L256/Call_Data!$K256</f>
        <v>0.8928571428571429</v>
      </c>
      <c r="Y256" s="6" cm="1">
        <f t="array" ref="Y256">_xlfn.SWITCH(A256,201706,0.51,201707,0.509,201708,0.511)</f>
        <v>0.51</v>
      </c>
      <c r="Z256" s="6">
        <f>Call_Data!$L256/Call_Data!$G256</f>
        <v>0.65789473684210531</v>
      </c>
      <c r="AA256" s="6" cm="1">
        <f t="array" ref="AA256">_xlfn.SWITCH(A256,201706,0.2,201707,0.199,201708,0.198)</f>
        <v>0.2</v>
      </c>
      <c r="AB256" s="6">
        <f>Call_Data!$K256-Call_Data!$L256/Call_Data!$K256</f>
        <v>27.107142857142858</v>
      </c>
      <c r="AC256" s="6" cm="1">
        <f t="array" ref="AC256">_xlfn.SWITCH(A256,201706,0.17,201707,0.162,201708,0.159)</f>
        <v>0.17</v>
      </c>
      <c r="AD256" s="6">
        <f>Call_Data!$I256/Call_Data!$G256</f>
        <v>0.10526315789473684</v>
      </c>
    </row>
    <row r="257" spans="1:30" x14ac:dyDescent="0.2">
      <c r="A257">
        <v>201706</v>
      </c>
      <c r="B257" s="1">
        <v>42902</v>
      </c>
      <c r="C257">
        <v>12470</v>
      </c>
      <c r="D257" t="str">
        <f>VLOOKUP(Call_Data!$C257,Hierarchy!$A$1:$H$27,5,TRUE)</f>
        <v>Filipsano, Fiona</v>
      </c>
      <c r="E257" t="str">
        <f>VLOOKUP(Call_Data!$C257,Hierarchy!$A$2:$H$27,7,TRUE)</f>
        <v>Winnerson, Aceona</v>
      </c>
      <c r="F257" t="str">
        <f>VLOOKUP(C257,Hierarchy!$A$2:$H$27,8,TRUE)</f>
        <v>Williamburg</v>
      </c>
      <c r="G257">
        <v>32</v>
      </c>
      <c r="H257">
        <v>24063</v>
      </c>
      <c r="I257">
        <v>5</v>
      </c>
      <c r="J257">
        <v>32</v>
      </c>
      <c r="K257">
        <v>28</v>
      </c>
      <c r="L257">
        <v>22</v>
      </c>
      <c r="M257">
        <v>2</v>
      </c>
      <c r="N257">
        <f>SUMIF(Call_Data!$D$2:$D$1526,Call_Data!$D257,Call_Data!$G$2:$G$1526)</f>
        <v>2312</v>
      </c>
      <c r="O257">
        <f>SUMIFS(Call_Data!$G$2:$G$1526,Call_Data!$D$2:$D$1526,Call_Data!$D257,Call_Data!$A$2:$A$1526,Call_Data!$A257)</f>
        <v>736</v>
      </c>
      <c r="P257" s="3">
        <f>Call_Data!$H257/Call_Data!$G257</f>
        <v>751.96875</v>
      </c>
      <c r="Q257" cm="1">
        <f t="array" ref="Q257">_xlfn.SWITCH(A257,201706,780,201707,783,201708,775)</f>
        <v>780</v>
      </c>
      <c r="R257" s="5" cm="1">
        <f t="array" ref="R257">_xlfn.SWITCH(A257,201706,0.08,201707,0.081,201708,0.075)</f>
        <v>0.08</v>
      </c>
      <c r="S257" s="2">
        <f>Call_Data!$M257/Call_Data!$G257*100</f>
        <v>6.25</v>
      </c>
      <c r="T257" s="2">
        <f>Call_Data!$S257/Call_Data!$R257</f>
        <v>78.125</v>
      </c>
      <c r="U257" s="7">
        <f t="shared" si="6"/>
        <v>0</v>
      </c>
      <c r="V257" s="6">
        <f t="shared" si="7"/>
        <v>1</v>
      </c>
      <c r="W257" s="6">
        <f>Call_Data!$K257/Call_Data!$J257</f>
        <v>0.875</v>
      </c>
      <c r="X257" s="6">
        <f>Call_Data!$L257/Call_Data!$K257</f>
        <v>0.7857142857142857</v>
      </c>
      <c r="Y257" s="6" cm="1">
        <f t="array" ref="Y257">_xlfn.SWITCH(A257,201706,0.51,201707,0.509,201708,0.511)</f>
        <v>0.51</v>
      </c>
      <c r="Z257" s="6">
        <f>Call_Data!$L257/Call_Data!$G257</f>
        <v>0.6875</v>
      </c>
      <c r="AA257" s="6" cm="1">
        <f t="array" ref="AA257">_xlfn.SWITCH(A257,201706,0.2,201707,0.199,201708,0.198)</f>
        <v>0.2</v>
      </c>
      <c r="AB257" s="6">
        <f>Call_Data!$K257-Call_Data!$L257/Call_Data!$K257</f>
        <v>27.214285714285715</v>
      </c>
      <c r="AC257" s="6" cm="1">
        <f t="array" ref="AC257">_xlfn.SWITCH(A257,201706,0.17,201707,0.162,201708,0.159)</f>
        <v>0.17</v>
      </c>
      <c r="AD257" s="6">
        <f>Call_Data!$I257/Call_Data!$G257</f>
        <v>0.15625</v>
      </c>
    </row>
    <row r="258" spans="1:30" x14ac:dyDescent="0.2">
      <c r="A258">
        <v>201706</v>
      </c>
      <c r="B258" s="1">
        <v>42902</v>
      </c>
      <c r="C258">
        <v>12471</v>
      </c>
      <c r="D258" t="str">
        <f>VLOOKUP(Call_Data!$C258,Hierarchy!$A$1:$H$27,5,TRUE)</f>
        <v>Gee, Garry</v>
      </c>
      <c r="E258" t="str">
        <f>VLOOKUP(Call_Data!$C258,Hierarchy!$A$2:$H$27,7,TRUE)</f>
        <v>Winnerson, Aceona</v>
      </c>
      <c r="F258" t="str">
        <f>VLOOKUP(C258,Hierarchy!$A$2:$H$27,8,TRUE)</f>
        <v>Williamburg</v>
      </c>
      <c r="G258">
        <v>39</v>
      </c>
      <c r="H258">
        <v>24461</v>
      </c>
      <c r="I258">
        <v>7</v>
      </c>
      <c r="J258">
        <v>37</v>
      </c>
      <c r="K258">
        <v>29</v>
      </c>
      <c r="L258">
        <v>21</v>
      </c>
      <c r="M258">
        <v>2</v>
      </c>
      <c r="N258">
        <f>SUMIF(Call_Data!$D$2:$D$1526,Call_Data!$D258,Call_Data!$G$2:$G$1526)</f>
        <v>2402</v>
      </c>
      <c r="O258">
        <f>SUMIFS(Call_Data!$G$2:$G$1526,Call_Data!$D$2:$D$1526,Call_Data!$D258,Call_Data!$A$2:$A$1526,Call_Data!$A258)</f>
        <v>798</v>
      </c>
      <c r="P258" s="3">
        <f>Call_Data!$H258/Call_Data!$G258</f>
        <v>627.20512820512818</v>
      </c>
      <c r="Q258" cm="1">
        <f t="array" ref="Q258">_xlfn.SWITCH(A258,201706,780,201707,783,201708,775)</f>
        <v>780</v>
      </c>
      <c r="R258" s="5" cm="1">
        <f t="array" ref="R258">_xlfn.SWITCH(A258,201706,0.08,201707,0.081,201708,0.075)</f>
        <v>0.08</v>
      </c>
      <c r="S258" s="2">
        <f>Call_Data!$M258/Call_Data!$G258*100</f>
        <v>5.1282051282051277</v>
      </c>
      <c r="T258" s="2">
        <f>Call_Data!$S258/Call_Data!$R258</f>
        <v>64.102564102564102</v>
      </c>
      <c r="U258" s="7">
        <f t="shared" ref="U258:U321" si="8">IF(T258&gt;120,250,IF(T258&gt;110,150,IF(T258&gt;100,100,IF(T258&gt;90,50,0))))</f>
        <v>0</v>
      </c>
      <c r="V258" s="6">
        <f t="shared" ref="V258:V321" si="9">J258/G258</f>
        <v>0.94871794871794868</v>
      </c>
      <c r="W258" s="6">
        <f>Call_Data!$K258/Call_Data!$J258</f>
        <v>0.78378378378378377</v>
      </c>
      <c r="X258" s="6">
        <f>Call_Data!$L258/Call_Data!$K258</f>
        <v>0.72413793103448276</v>
      </c>
      <c r="Y258" s="6" cm="1">
        <f t="array" ref="Y258">_xlfn.SWITCH(A258,201706,0.51,201707,0.509,201708,0.511)</f>
        <v>0.51</v>
      </c>
      <c r="Z258" s="6">
        <f>Call_Data!$L258/Call_Data!$G258</f>
        <v>0.53846153846153844</v>
      </c>
      <c r="AA258" s="6" cm="1">
        <f t="array" ref="AA258">_xlfn.SWITCH(A258,201706,0.2,201707,0.199,201708,0.198)</f>
        <v>0.2</v>
      </c>
      <c r="AB258" s="6">
        <f>Call_Data!$K258-Call_Data!$L258/Call_Data!$K258</f>
        <v>28.275862068965516</v>
      </c>
      <c r="AC258" s="6" cm="1">
        <f t="array" ref="AC258">_xlfn.SWITCH(A258,201706,0.17,201707,0.162,201708,0.159)</f>
        <v>0.17</v>
      </c>
      <c r="AD258" s="6">
        <f>Call_Data!$I258/Call_Data!$G258</f>
        <v>0.17948717948717949</v>
      </c>
    </row>
    <row r="259" spans="1:30" x14ac:dyDescent="0.2">
      <c r="A259">
        <v>201706</v>
      </c>
      <c r="B259" s="1">
        <v>42902</v>
      </c>
      <c r="C259">
        <v>12472</v>
      </c>
      <c r="D259" t="str">
        <f>VLOOKUP(Call_Data!$C259,Hierarchy!$A$1:$H$27,5,TRUE)</f>
        <v>Harrison, Harold</v>
      </c>
      <c r="E259" t="str">
        <f>VLOOKUP(Call_Data!$C259,Hierarchy!$A$2:$H$27,7,TRUE)</f>
        <v>Winnerson, Aceona</v>
      </c>
      <c r="F259" t="str">
        <f>VLOOKUP(C259,Hierarchy!$A$2:$H$27,8,TRUE)</f>
        <v>Williamburg</v>
      </c>
      <c r="G259">
        <v>37</v>
      </c>
      <c r="H259">
        <v>25013</v>
      </c>
      <c r="I259">
        <v>5</v>
      </c>
      <c r="J259">
        <v>37</v>
      </c>
      <c r="K259">
        <v>28</v>
      </c>
      <c r="L259">
        <v>25</v>
      </c>
      <c r="M259">
        <v>3</v>
      </c>
      <c r="N259">
        <f>SUMIF(Call_Data!$D$2:$D$1526,Call_Data!$D259,Call_Data!$G$2:$G$1526)</f>
        <v>2134</v>
      </c>
      <c r="O259">
        <f>SUMIFS(Call_Data!$G$2:$G$1526,Call_Data!$D$2:$D$1526,Call_Data!$D259,Call_Data!$A$2:$A$1526,Call_Data!$A259)</f>
        <v>707</v>
      </c>
      <c r="P259" s="3">
        <f>Call_Data!$H259/Call_Data!$G259</f>
        <v>676.02702702702697</v>
      </c>
      <c r="Q259" cm="1">
        <f t="array" ref="Q259">_xlfn.SWITCH(A259,201706,780,201707,783,201708,775)</f>
        <v>780</v>
      </c>
      <c r="R259" s="5" cm="1">
        <f t="array" ref="R259">_xlfn.SWITCH(A259,201706,0.08,201707,0.081,201708,0.075)</f>
        <v>0.08</v>
      </c>
      <c r="S259" s="2">
        <f>Call_Data!$M259/Call_Data!$G259*100</f>
        <v>8.1081081081081088</v>
      </c>
      <c r="T259" s="2">
        <f>Call_Data!$S259/Call_Data!$R259</f>
        <v>101.35135135135135</v>
      </c>
      <c r="U259" s="7">
        <f t="shared" si="8"/>
        <v>100</v>
      </c>
      <c r="V259" s="6">
        <f t="shared" si="9"/>
        <v>1</v>
      </c>
      <c r="W259" s="6">
        <f>Call_Data!$K259/Call_Data!$J259</f>
        <v>0.7567567567567568</v>
      </c>
      <c r="X259" s="6">
        <f>Call_Data!$L259/Call_Data!$K259</f>
        <v>0.8928571428571429</v>
      </c>
      <c r="Y259" s="6" cm="1">
        <f t="array" ref="Y259">_xlfn.SWITCH(A259,201706,0.51,201707,0.509,201708,0.511)</f>
        <v>0.51</v>
      </c>
      <c r="Z259" s="6">
        <f>Call_Data!$L259/Call_Data!$G259</f>
        <v>0.67567567567567566</v>
      </c>
      <c r="AA259" s="6" cm="1">
        <f t="array" ref="AA259">_xlfn.SWITCH(A259,201706,0.2,201707,0.199,201708,0.198)</f>
        <v>0.2</v>
      </c>
      <c r="AB259" s="6">
        <f>Call_Data!$K259-Call_Data!$L259/Call_Data!$K259</f>
        <v>27.107142857142858</v>
      </c>
      <c r="AC259" s="6" cm="1">
        <f t="array" ref="AC259">_xlfn.SWITCH(A259,201706,0.17,201707,0.162,201708,0.159)</f>
        <v>0.17</v>
      </c>
      <c r="AD259" s="6">
        <f>Call_Data!$I259/Call_Data!$G259</f>
        <v>0.13513513513513514</v>
      </c>
    </row>
    <row r="260" spans="1:30" x14ac:dyDescent="0.2">
      <c r="A260">
        <v>201706</v>
      </c>
      <c r="B260" s="1">
        <v>42902</v>
      </c>
      <c r="C260">
        <v>12473</v>
      </c>
      <c r="D260" t="str">
        <f>VLOOKUP(Call_Data!$C260,Hierarchy!$A$1:$H$27,5,TRUE)</f>
        <v>Ivanski, Igor</v>
      </c>
      <c r="E260" t="str">
        <f>VLOOKUP(Call_Data!$C260,Hierarchy!$A$2:$H$27,7,TRUE)</f>
        <v>Jimson, Bill</v>
      </c>
      <c r="F260" t="str">
        <f>VLOOKUP(C260,Hierarchy!$A$2:$H$27,8,TRUE)</f>
        <v>Williamburg</v>
      </c>
      <c r="G260">
        <v>35</v>
      </c>
      <c r="H260">
        <v>24466</v>
      </c>
      <c r="I260">
        <v>7</v>
      </c>
      <c r="J260">
        <v>32</v>
      </c>
      <c r="K260">
        <v>25</v>
      </c>
      <c r="L260">
        <v>17</v>
      </c>
      <c r="M260">
        <v>4</v>
      </c>
      <c r="N260">
        <f>SUMIF(Call_Data!$D$2:$D$1526,Call_Data!$D260,Call_Data!$G$2:$G$1526)</f>
        <v>2093</v>
      </c>
      <c r="O260">
        <f>SUMIFS(Call_Data!$G$2:$G$1526,Call_Data!$D$2:$D$1526,Call_Data!$D260,Call_Data!$A$2:$A$1526,Call_Data!$A260)</f>
        <v>697</v>
      </c>
      <c r="P260" s="3">
        <f>Call_Data!$H260/Call_Data!$G260</f>
        <v>699.02857142857147</v>
      </c>
      <c r="Q260" cm="1">
        <f t="array" ref="Q260">_xlfn.SWITCH(A260,201706,780,201707,783,201708,775)</f>
        <v>780</v>
      </c>
      <c r="R260" s="5" cm="1">
        <f t="array" ref="R260">_xlfn.SWITCH(A260,201706,0.08,201707,0.081,201708,0.075)</f>
        <v>0.08</v>
      </c>
      <c r="S260" s="2">
        <f>Call_Data!$M260/Call_Data!$G260*100</f>
        <v>11.428571428571429</v>
      </c>
      <c r="T260" s="2">
        <f>Call_Data!$S260/Call_Data!$R260</f>
        <v>142.85714285714286</v>
      </c>
      <c r="U260" s="7">
        <f t="shared" si="8"/>
        <v>250</v>
      </c>
      <c r="V260" s="6">
        <f t="shared" si="9"/>
        <v>0.91428571428571426</v>
      </c>
      <c r="W260" s="6">
        <f>Call_Data!$K260/Call_Data!$J260</f>
        <v>0.78125</v>
      </c>
      <c r="X260" s="6">
        <f>Call_Data!$L260/Call_Data!$K260</f>
        <v>0.68</v>
      </c>
      <c r="Y260" s="6" cm="1">
        <f t="array" ref="Y260">_xlfn.SWITCH(A260,201706,0.51,201707,0.509,201708,0.511)</f>
        <v>0.51</v>
      </c>
      <c r="Z260" s="6">
        <f>Call_Data!$L260/Call_Data!$G260</f>
        <v>0.48571428571428571</v>
      </c>
      <c r="AA260" s="6" cm="1">
        <f t="array" ref="AA260">_xlfn.SWITCH(A260,201706,0.2,201707,0.199,201708,0.198)</f>
        <v>0.2</v>
      </c>
      <c r="AB260" s="6">
        <f>Call_Data!$K260-Call_Data!$L260/Call_Data!$K260</f>
        <v>24.32</v>
      </c>
      <c r="AC260" s="6" cm="1">
        <f t="array" ref="AC260">_xlfn.SWITCH(A260,201706,0.17,201707,0.162,201708,0.159)</f>
        <v>0.17</v>
      </c>
      <c r="AD260" s="6">
        <f>Call_Data!$I260/Call_Data!$G260</f>
        <v>0.2</v>
      </c>
    </row>
    <row r="261" spans="1:30" x14ac:dyDescent="0.2">
      <c r="A261">
        <v>201706</v>
      </c>
      <c r="B261" s="1">
        <v>42902</v>
      </c>
      <c r="C261">
        <v>12474</v>
      </c>
      <c r="D261" t="str">
        <f>VLOOKUP(Call_Data!$C261,Hierarchy!$A$1:$H$27,5,TRUE)</f>
        <v>Jeffries, Johnna</v>
      </c>
      <c r="E261" t="str">
        <f>VLOOKUP(Call_Data!$C261,Hierarchy!$A$2:$H$27,7,TRUE)</f>
        <v>Jimson, Bill</v>
      </c>
      <c r="F261" t="str">
        <f>VLOOKUP(C261,Hierarchy!$A$2:$H$27,8,TRUE)</f>
        <v>Williamburg</v>
      </c>
      <c r="G261">
        <v>35</v>
      </c>
      <c r="H261">
        <v>25235</v>
      </c>
      <c r="I261">
        <v>9</v>
      </c>
      <c r="J261">
        <v>32</v>
      </c>
      <c r="K261">
        <v>23</v>
      </c>
      <c r="L261">
        <v>18</v>
      </c>
      <c r="M261">
        <v>3</v>
      </c>
      <c r="N261">
        <f>SUMIF(Call_Data!$D$2:$D$1526,Call_Data!$D261,Call_Data!$G$2:$G$1526)</f>
        <v>2135</v>
      </c>
      <c r="O261">
        <f>SUMIFS(Call_Data!$G$2:$G$1526,Call_Data!$D$2:$D$1526,Call_Data!$D261,Call_Data!$A$2:$A$1526,Call_Data!$A261)</f>
        <v>697</v>
      </c>
      <c r="P261" s="3">
        <f>Call_Data!$H261/Call_Data!$G261</f>
        <v>721</v>
      </c>
      <c r="Q261" cm="1">
        <f t="array" ref="Q261">_xlfn.SWITCH(A261,201706,780,201707,783,201708,775)</f>
        <v>780</v>
      </c>
      <c r="R261" s="5" cm="1">
        <f t="array" ref="R261">_xlfn.SWITCH(A261,201706,0.08,201707,0.081,201708,0.075)</f>
        <v>0.08</v>
      </c>
      <c r="S261" s="2">
        <f>Call_Data!$M261/Call_Data!$G261*100</f>
        <v>8.5714285714285712</v>
      </c>
      <c r="T261" s="2">
        <f>Call_Data!$S261/Call_Data!$R261</f>
        <v>107.14285714285714</v>
      </c>
      <c r="U261" s="7">
        <f t="shared" si="8"/>
        <v>100</v>
      </c>
      <c r="V261" s="6">
        <f t="shared" si="9"/>
        <v>0.91428571428571426</v>
      </c>
      <c r="W261" s="6">
        <f>Call_Data!$K261/Call_Data!$J261</f>
        <v>0.71875</v>
      </c>
      <c r="X261" s="6">
        <f>Call_Data!$L261/Call_Data!$K261</f>
        <v>0.78260869565217395</v>
      </c>
      <c r="Y261" s="6" cm="1">
        <f t="array" ref="Y261">_xlfn.SWITCH(A261,201706,0.51,201707,0.509,201708,0.511)</f>
        <v>0.51</v>
      </c>
      <c r="Z261" s="6">
        <f>Call_Data!$L261/Call_Data!$G261</f>
        <v>0.51428571428571423</v>
      </c>
      <c r="AA261" s="6" cm="1">
        <f t="array" ref="AA261">_xlfn.SWITCH(A261,201706,0.2,201707,0.199,201708,0.198)</f>
        <v>0.2</v>
      </c>
      <c r="AB261" s="6">
        <f>Call_Data!$K261-Call_Data!$L261/Call_Data!$K261</f>
        <v>22.217391304347824</v>
      </c>
      <c r="AC261" s="6" cm="1">
        <f t="array" ref="AC261">_xlfn.SWITCH(A261,201706,0.17,201707,0.162,201708,0.159)</f>
        <v>0.17</v>
      </c>
      <c r="AD261" s="6">
        <f>Call_Data!$I261/Call_Data!$G261</f>
        <v>0.25714285714285712</v>
      </c>
    </row>
    <row r="262" spans="1:30" x14ac:dyDescent="0.2">
      <c r="A262">
        <v>201706</v>
      </c>
      <c r="B262" s="1">
        <v>42902</v>
      </c>
      <c r="C262">
        <v>12475</v>
      </c>
      <c r="D262" t="str">
        <f>VLOOKUP(Call_Data!$C262,Hierarchy!$A$1:$H$27,5,TRUE)</f>
        <v>Kippers, Kat</v>
      </c>
      <c r="E262" t="str">
        <f>VLOOKUP(Call_Data!$C262,Hierarchy!$A$2:$H$27,7,TRUE)</f>
        <v>Jimson, Bill</v>
      </c>
      <c r="F262" t="str">
        <f>VLOOKUP(C262,Hierarchy!$A$2:$H$27,8,TRUE)</f>
        <v>Williamburg</v>
      </c>
      <c r="G262">
        <v>35</v>
      </c>
      <c r="H262">
        <v>24522</v>
      </c>
      <c r="I262">
        <v>7</v>
      </c>
      <c r="J262">
        <v>34</v>
      </c>
      <c r="K262">
        <v>28</v>
      </c>
      <c r="L262">
        <v>17</v>
      </c>
      <c r="M262">
        <v>2</v>
      </c>
      <c r="N262">
        <f>SUMIF(Call_Data!$D$2:$D$1526,Call_Data!$D262,Call_Data!$G$2:$G$1526)</f>
        <v>2135</v>
      </c>
      <c r="O262">
        <f>SUMIFS(Call_Data!$G$2:$G$1526,Call_Data!$D$2:$D$1526,Call_Data!$D262,Call_Data!$A$2:$A$1526,Call_Data!$A262)</f>
        <v>688</v>
      </c>
      <c r="P262" s="3">
        <f>Call_Data!$H262/Call_Data!$G262</f>
        <v>700.62857142857138</v>
      </c>
      <c r="Q262" cm="1">
        <f t="array" ref="Q262">_xlfn.SWITCH(A262,201706,780,201707,783,201708,775)</f>
        <v>780</v>
      </c>
      <c r="R262" s="5" cm="1">
        <f t="array" ref="R262">_xlfn.SWITCH(A262,201706,0.08,201707,0.081,201708,0.075)</f>
        <v>0.08</v>
      </c>
      <c r="S262" s="2">
        <f>Call_Data!$M262/Call_Data!$G262*100</f>
        <v>5.7142857142857144</v>
      </c>
      <c r="T262" s="2">
        <f>Call_Data!$S262/Call_Data!$R262</f>
        <v>71.428571428571431</v>
      </c>
      <c r="U262" s="7">
        <f t="shared" si="8"/>
        <v>0</v>
      </c>
      <c r="V262" s="6">
        <f t="shared" si="9"/>
        <v>0.97142857142857142</v>
      </c>
      <c r="W262" s="6">
        <f>Call_Data!$K262/Call_Data!$J262</f>
        <v>0.82352941176470584</v>
      </c>
      <c r="X262" s="6">
        <f>Call_Data!$L262/Call_Data!$K262</f>
        <v>0.6071428571428571</v>
      </c>
      <c r="Y262" s="6" cm="1">
        <f t="array" ref="Y262">_xlfn.SWITCH(A262,201706,0.51,201707,0.509,201708,0.511)</f>
        <v>0.51</v>
      </c>
      <c r="Z262" s="6">
        <f>Call_Data!$L262/Call_Data!$G262</f>
        <v>0.48571428571428571</v>
      </c>
      <c r="AA262" s="6" cm="1">
        <f t="array" ref="AA262">_xlfn.SWITCH(A262,201706,0.2,201707,0.199,201708,0.198)</f>
        <v>0.2</v>
      </c>
      <c r="AB262" s="6">
        <f>Call_Data!$K262-Call_Data!$L262/Call_Data!$K262</f>
        <v>27.392857142857142</v>
      </c>
      <c r="AC262" s="6" cm="1">
        <f t="array" ref="AC262">_xlfn.SWITCH(A262,201706,0.17,201707,0.162,201708,0.159)</f>
        <v>0.17</v>
      </c>
      <c r="AD262" s="6">
        <f>Call_Data!$I262/Call_Data!$G262</f>
        <v>0.2</v>
      </c>
    </row>
    <row r="263" spans="1:30" x14ac:dyDescent="0.2">
      <c r="A263">
        <v>201706</v>
      </c>
      <c r="B263" s="1">
        <v>42902</v>
      </c>
      <c r="C263">
        <v>12476</v>
      </c>
      <c r="D263" t="str">
        <f>VLOOKUP(Call_Data!$C263,Hierarchy!$A$1:$H$27,5,TRUE)</f>
        <v>Lipp, Larry</v>
      </c>
      <c r="E263" t="str">
        <f>VLOOKUP(Call_Data!$C263,Hierarchy!$A$2:$H$27,7,TRUE)</f>
        <v>Jimson, Bill</v>
      </c>
      <c r="F263" t="str">
        <f>VLOOKUP(C263,Hierarchy!$A$2:$H$27,8,TRUE)</f>
        <v>Williamburg</v>
      </c>
      <c r="G263">
        <v>31</v>
      </c>
      <c r="H263">
        <v>24278</v>
      </c>
      <c r="I263">
        <v>7</v>
      </c>
      <c r="J263">
        <v>29</v>
      </c>
      <c r="K263">
        <v>23</v>
      </c>
      <c r="L263">
        <v>16</v>
      </c>
      <c r="M263">
        <v>3</v>
      </c>
      <c r="N263">
        <f>SUMIF(Call_Data!$D$2:$D$1526,Call_Data!$D263,Call_Data!$G$2:$G$1526)</f>
        <v>2065</v>
      </c>
      <c r="O263">
        <f>SUMIFS(Call_Data!$G$2:$G$1526,Call_Data!$D$2:$D$1526,Call_Data!$D263,Call_Data!$A$2:$A$1526,Call_Data!$A263)</f>
        <v>697</v>
      </c>
      <c r="P263" s="3">
        <f>Call_Data!$H263/Call_Data!$G263</f>
        <v>783.16129032258061</v>
      </c>
      <c r="Q263" cm="1">
        <f t="array" ref="Q263">_xlfn.SWITCH(A263,201706,780,201707,783,201708,775)</f>
        <v>780</v>
      </c>
      <c r="R263" s="5" cm="1">
        <f t="array" ref="R263">_xlfn.SWITCH(A263,201706,0.08,201707,0.081,201708,0.075)</f>
        <v>0.08</v>
      </c>
      <c r="S263" s="2">
        <f>Call_Data!$M263/Call_Data!$G263*100</f>
        <v>9.67741935483871</v>
      </c>
      <c r="T263" s="2">
        <f>Call_Data!$S263/Call_Data!$R263</f>
        <v>120.96774193548387</v>
      </c>
      <c r="U263" s="7">
        <f t="shared" si="8"/>
        <v>250</v>
      </c>
      <c r="V263" s="6">
        <f t="shared" si="9"/>
        <v>0.93548387096774188</v>
      </c>
      <c r="W263" s="6">
        <f>Call_Data!$K263/Call_Data!$J263</f>
        <v>0.7931034482758621</v>
      </c>
      <c r="X263" s="6">
        <f>Call_Data!$L263/Call_Data!$K263</f>
        <v>0.69565217391304346</v>
      </c>
      <c r="Y263" s="6" cm="1">
        <f t="array" ref="Y263">_xlfn.SWITCH(A263,201706,0.51,201707,0.509,201708,0.511)</f>
        <v>0.51</v>
      </c>
      <c r="Z263" s="6">
        <f>Call_Data!$L263/Call_Data!$G263</f>
        <v>0.5161290322580645</v>
      </c>
      <c r="AA263" s="6" cm="1">
        <f t="array" ref="AA263">_xlfn.SWITCH(A263,201706,0.2,201707,0.199,201708,0.198)</f>
        <v>0.2</v>
      </c>
      <c r="AB263" s="6">
        <f>Call_Data!$K263-Call_Data!$L263/Call_Data!$K263</f>
        <v>22.304347826086957</v>
      </c>
      <c r="AC263" s="6" cm="1">
        <f t="array" ref="AC263">_xlfn.SWITCH(A263,201706,0.17,201707,0.162,201708,0.159)</f>
        <v>0.17</v>
      </c>
      <c r="AD263" s="6">
        <f>Call_Data!$I263/Call_Data!$G263</f>
        <v>0.22580645161290322</v>
      </c>
    </row>
    <row r="264" spans="1:30" x14ac:dyDescent="0.2">
      <c r="A264">
        <v>201706</v>
      </c>
      <c r="B264" s="1">
        <v>42902</v>
      </c>
      <c r="C264">
        <v>12477</v>
      </c>
      <c r="D264" t="str">
        <f>VLOOKUP(Call_Data!$C264,Hierarchy!$A$1:$H$27,5,TRUE)</f>
        <v>Myers, Matt</v>
      </c>
      <c r="E264" t="str">
        <f>VLOOKUP(Call_Data!$C264,Hierarchy!$A$2:$H$27,7,TRUE)</f>
        <v>Jimson, Bill</v>
      </c>
      <c r="F264" t="str">
        <f>VLOOKUP(C264,Hierarchy!$A$2:$H$27,8,TRUE)</f>
        <v>Williamburg</v>
      </c>
      <c r="G264">
        <v>36</v>
      </c>
      <c r="H264">
        <v>25556</v>
      </c>
      <c r="I264">
        <v>6</v>
      </c>
      <c r="J264">
        <v>36</v>
      </c>
      <c r="K264">
        <v>27</v>
      </c>
      <c r="L264">
        <v>22</v>
      </c>
      <c r="M264">
        <v>4</v>
      </c>
      <c r="N264">
        <f>SUMIF(Call_Data!$D$2:$D$1526,Call_Data!$D264,Call_Data!$G$2:$G$1526)</f>
        <v>1978</v>
      </c>
      <c r="O264">
        <f>SUMIFS(Call_Data!$G$2:$G$1526,Call_Data!$D$2:$D$1526,Call_Data!$D264,Call_Data!$A$2:$A$1526,Call_Data!$A264)</f>
        <v>701</v>
      </c>
      <c r="P264" s="3">
        <f>Call_Data!$H264/Call_Data!$G264</f>
        <v>709.88888888888891</v>
      </c>
      <c r="Q264" cm="1">
        <f t="array" ref="Q264">_xlfn.SWITCH(A264,201706,780,201707,783,201708,775)</f>
        <v>780</v>
      </c>
      <c r="R264" s="5" cm="1">
        <f t="array" ref="R264">_xlfn.SWITCH(A264,201706,0.08,201707,0.081,201708,0.075)</f>
        <v>0.08</v>
      </c>
      <c r="S264" s="2">
        <f>Call_Data!$M264/Call_Data!$G264*100</f>
        <v>11.111111111111111</v>
      </c>
      <c r="T264" s="2">
        <f>Call_Data!$S264/Call_Data!$R264</f>
        <v>138.88888888888889</v>
      </c>
      <c r="U264" s="7">
        <f t="shared" si="8"/>
        <v>250</v>
      </c>
      <c r="V264" s="6">
        <f t="shared" si="9"/>
        <v>1</v>
      </c>
      <c r="W264" s="6">
        <f>Call_Data!$K264/Call_Data!$J264</f>
        <v>0.75</v>
      </c>
      <c r="X264" s="6">
        <f>Call_Data!$L264/Call_Data!$K264</f>
        <v>0.81481481481481477</v>
      </c>
      <c r="Y264" s="6" cm="1">
        <f t="array" ref="Y264">_xlfn.SWITCH(A264,201706,0.51,201707,0.509,201708,0.511)</f>
        <v>0.51</v>
      </c>
      <c r="Z264" s="6">
        <f>Call_Data!$L264/Call_Data!$G264</f>
        <v>0.61111111111111116</v>
      </c>
      <c r="AA264" s="6" cm="1">
        <f t="array" ref="AA264">_xlfn.SWITCH(A264,201706,0.2,201707,0.199,201708,0.198)</f>
        <v>0.2</v>
      </c>
      <c r="AB264" s="6">
        <f>Call_Data!$K264-Call_Data!$L264/Call_Data!$K264</f>
        <v>26.185185185185187</v>
      </c>
      <c r="AC264" s="6" cm="1">
        <f t="array" ref="AC264">_xlfn.SWITCH(A264,201706,0.17,201707,0.162,201708,0.159)</f>
        <v>0.17</v>
      </c>
      <c r="AD264" s="6">
        <f>Call_Data!$I264/Call_Data!$G264</f>
        <v>0.16666666666666666</v>
      </c>
    </row>
    <row r="265" spans="1:30" x14ac:dyDescent="0.2">
      <c r="A265">
        <v>201706</v>
      </c>
      <c r="B265" s="1">
        <v>42902</v>
      </c>
      <c r="C265">
        <v>12478</v>
      </c>
      <c r="D265" t="str">
        <f>VLOOKUP(Call_Data!$C265,Hierarchy!$A$1:$H$27,5,TRUE)</f>
        <v>Nichols, Nana</v>
      </c>
      <c r="E265" t="str">
        <f>VLOOKUP(Call_Data!$C265,Hierarchy!$A$2:$H$27,7,TRUE)</f>
        <v>Jimson, Bill</v>
      </c>
      <c r="F265" t="str">
        <f>VLOOKUP(C265,Hierarchy!$A$2:$H$27,8,TRUE)</f>
        <v>Williamburg</v>
      </c>
      <c r="G265">
        <v>36</v>
      </c>
      <c r="H265">
        <v>25345</v>
      </c>
      <c r="I265">
        <v>6</v>
      </c>
      <c r="J265">
        <v>32</v>
      </c>
      <c r="K265">
        <v>24</v>
      </c>
      <c r="L265">
        <v>16</v>
      </c>
      <c r="M265">
        <v>3</v>
      </c>
      <c r="N265">
        <f>SUMIF(Call_Data!$D$2:$D$1526,Call_Data!$D265,Call_Data!$G$2:$G$1526)</f>
        <v>1999</v>
      </c>
      <c r="O265">
        <f>SUMIFS(Call_Data!$G$2:$G$1526,Call_Data!$D$2:$D$1526,Call_Data!$D265,Call_Data!$A$2:$A$1526,Call_Data!$A265)</f>
        <v>699</v>
      </c>
      <c r="P265" s="3">
        <f>Call_Data!$H265/Call_Data!$G265</f>
        <v>704.02777777777783</v>
      </c>
      <c r="Q265" cm="1">
        <f t="array" ref="Q265">_xlfn.SWITCH(A265,201706,780,201707,783,201708,775)</f>
        <v>780</v>
      </c>
      <c r="R265" s="5" cm="1">
        <f t="array" ref="R265">_xlfn.SWITCH(A265,201706,0.08,201707,0.081,201708,0.075)</f>
        <v>0.08</v>
      </c>
      <c r="S265" s="2">
        <f>Call_Data!$M265/Call_Data!$G265*100</f>
        <v>8.3333333333333321</v>
      </c>
      <c r="T265" s="2">
        <f>Call_Data!$S265/Call_Data!$R265</f>
        <v>104.16666666666664</v>
      </c>
      <c r="U265" s="7">
        <f t="shared" si="8"/>
        <v>100</v>
      </c>
      <c r="V265" s="6">
        <f t="shared" si="9"/>
        <v>0.88888888888888884</v>
      </c>
      <c r="W265" s="6">
        <f>Call_Data!$K265/Call_Data!$J265</f>
        <v>0.75</v>
      </c>
      <c r="X265" s="6">
        <f>Call_Data!$L265/Call_Data!$K265</f>
        <v>0.66666666666666663</v>
      </c>
      <c r="Y265" s="6" cm="1">
        <f t="array" ref="Y265">_xlfn.SWITCH(A265,201706,0.51,201707,0.509,201708,0.511)</f>
        <v>0.51</v>
      </c>
      <c r="Z265" s="6">
        <f>Call_Data!$L265/Call_Data!$G265</f>
        <v>0.44444444444444442</v>
      </c>
      <c r="AA265" s="6" cm="1">
        <f t="array" ref="AA265">_xlfn.SWITCH(A265,201706,0.2,201707,0.199,201708,0.198)</f>
        <v>0.2</v>
      </c>
      <c r="AB265" s="6">
        <f>Call_Data!$K265-Call_Data!$L265/Call_Data!$K265</f>
        <v>23.333333333333332</v>
      </c>
      <c r="AC265" s="6" cm="1">
        <f t="array" ref="AC265">_xlfn.SWITCH(A265,201706,0.17,201707,0.162,201708,0.159)</f>
        <v>0.17</v>
      </c>
      <c r="AD265" s="6">
        <f>Call_Data!$I265/Call_Data!$G265</f>
        <v>0.16666666666666666</v>
      </c>
    </row>
    <row r="266" spans="1:30" x14ac:dyDescent="0.2">
      <c r="A266">
        <v>201706</v>
      </c>
      <c r="B266" s="1">
        <v>42902</v>
      </c>
      <c r="C266">
        <v>12479</v>
      </c>
      <c r="D266" t="str">
        <f>VLOOKUP(Call_Data!$C266,Hierarchy!$A$1:$H$27,5,TRUE)</f>
        <v>Ohlson, Octavius</v>
      </c>
      <c r="E266" t="str">
        <f>VLOOKUP(Call_Data!$C266,Hierarchy!$A$2:$H$27,7,TRUE)</f>
        <v>Jimson, Bill</v>
      </c>
      <c r="F266" t="str">
        <f>VLOOKUP(C266,Hierarchy!$A$2:$H$27,8,TRUE)</f>
        <v>Williamburg</v>
      </c>
      <c r="G266">
        <v>35</v>
      </c>
      <c r="H266">
        <v>24439</v>
      </c>
      <c r="I266">
        <v>7</v>
      </c>
      <c r="J266">
        <v>31</v>
      </c>
      <c r="K266">
        <v>24</v>
      </c>
      <c r="L266">
        <v>19</v>
      </c>
      <c r="M266">
        <v>2</v>
      </c>
      <c r="N266">
        <f>SUMIF(Call_Data!$D$2:$D$1526,Call_Data!$D266,Call_Data!$G$2:$G$1526)</f>
        <v>1969</v>
      </c>
      <c r="O266">
        <f>SUMIFS(Call_Data!$G$2:$G$1526,Call_Data!$D$2:$D$1526,Call_Data!$D266,Call_Data!$A$2:$A$1526,Call_Data!$A266)</f>
        <v>680</v>
      </c>
      <c r="P266" s="3">
        <f>Call_Data!$H266/Call_Data!$G266</f>
        <v>698.25714285714287</v>
      </c>
      <c r="Q266" cm="1">
        <f t="array" ref="Q266">_xlfn.SWITCH(A266,201706,780,201707,783,201708,775)</f>
        <v>780</v>
      </c>
      <c r="R266" s="5" cm="1">
        <f t="array" ref="R266">_xlfn.SWITCH(A266,201706,0.08,201707,0.081,201708,0.075)</f>
        <v>0.08</v>
      </c>
      <c r="S266" s="2">
        <f>Call_Data!$M266/Call_Data!$G266*100</f>
        <v>5.7142857142857144</v>
      </c>
      <c r="T266" s="2">
        <f>Call_Data!$S266/Call_Data!$R266</f>
        <v>71.428571428571431</v>
      </c>
      <c r="U266" s="7">
        <f t="shared" si="8"/>
        <v>0</v>
      </c>
      <c r="V266" s="6">
        <f t="shared" si="9"/>
        <v>0.88571428571428568</v>
      </c>
      <c r="W266" s="6">
        <f>Call_Data!$K266/Call_Data!$J266</f>
        <v>0.77419354838709675</v>
      </c>
      <c r="X266" s="6">
        <f>Call_Data!$L266/Call_Data!$K266</f>
        <v>0.79166666666666663</v>
      </c>
      <c r="Y266" s="6" cm="1">
        <f t="array" ref="Y266">_xlfn.SWITCH(A266,201706,0.51,201707,0.509,201708,0.511)</f>
        <v>0.51</v>
      </c>
      <c r="Z266" s="6">
        <f>Call_Data!$L266/Call_Data!$G266</f>
        <v>0.54285714285714282</v>
      </c>
      <c r="AA266" s="6" cm="1">
        <f t="array" ref="AA266">_xlfn.SWITCH(A266,201706,0.2,201707,0.199,201708,0.198)</f>
        <v>0.2</v>
      </c>
      <c r="AB266" s="6">
        <f>Call_Data!$K266-Call_Data!$L266/Call_Data!$K266</f>
        <v>23.208333333333332</v>
      </c>
      <c r="AC266" s="6" cm="1">
        <f t="array" ref="AC266">_xlfn.SWITCH(A266,201706,0.17,201707,0.162,201708,0.159)</f>
        <v>0.17</v>
      </c>
      <c r="AD266" s="6">
        <f>Call_Data!$I266/Call_Data!$G266</f>
        <v>0.2</v>
      </c>
    </row>
    <row r="267" spans="1:30" x14ac:dyDescent="0.2">
      <c r="A267">
        <v>201706</v>
      </c>
      <c r="B267" s="1">
        <v>42902</v>
      </c>
      <c r="C267">
        <v>12480</v>
      </c>
      <c r="D267" t="str">
        <f>VLOOKUP(Call_Data!$C267,Hierarchy!$A$1:$H$27,5,TRUE)</f>
        <v>Pulaski, Peter</v>
      </c>
      <c r="E267" t="str">
        <f>VLOOKUP(Call_Data!$C267,Hierarchy!$A$2:$H$27,7,TRUE)</f>
        <v>Jimson, Bill</v>
      </c>
      <c r="F267" t="str">
        <f>VLOOKUP(C267,Hierarchy!$A$2:$H$27,8,TRUE)</f>
        <v>Williamburg</v>
      </c>
      <c r="G267">
        <v>36</v>
      </c>
      <c r="H267">
        <v>24333</v>
      </c>
      <c r="I267">
        <v>8</v>
      </c>
      <c r="J267">
        <v>35</v>
      </c>
      <c r="K267">
        <v>30</v>
      </c>
      <c r="L267">
        <v>23</v>
      </c>
      <c r="M267">
        <v>3</v>
      </c>
      <c r="N267">
        <f>SUMIF(Call_Data!$D$2:$D$1526,Call_Data!$D267,Call_Data!$G$2:$G$1526)</f>
        <v>1507</v>
      </c>
      <c r="O267">
        <f>SUMIFS(Call_Data!$G$2:$G$1526,Call_Data!$D$2:$D$1526,Call_Data!$D267,Call_Data!$A$2:$A$1526,Call_Data!$A267)</f>
        <v>615</v>
      </c>
      <c r="P267" s="3">
        <f>Call_Data!$H267/Call_Data!$G267</f>
        <v>675.91666666666663</v>
      </c>
      <c r="Q267" cm="1">
        <f t="array" ref="Q267">_xlfn.SWITCH(A267,201706,780,201707,783,201708,775)</f>
        <v>780</v>
      </c>
      <c r="R267" s="5" cm="1">
        <f t="array" ref="R267">_xlfn.SWITCH(A267,201706,0.08,201707,0.081,201708,0.075)</f>
        <v>0.08</v>
      </c>
      <c r="S267" s="2">
        <f>Call_Data!$M267/Call_Data!$G267*100</f>
        <v>8.3333333333333321</v>
      </c>
      <c r="T267" s="2">
        <f>Call_Data!$S267/Call_Data!$R267</f>
        <v>104.16666666666664</v>
      </c>
      <c r="U267" s="7">
        <f t="shared" si="8"/>
        <v>100</v>
      </c>
      <c r="V267" s="6">
        <f t="shared" si="9"/>
        <v>0.97222222222222221</v>
      </c>
      <c r="W267" s="6">
        <f>Call_Data!$K267/Call_Data!$J267</f>
        <v>0.8571428571428571</v>
      </c>
      <c r="X267" s="6">
        <f>Call_Data!$L267/Call_Data!$K267</f>
        <v>0.76666666666666672</v>
      </c>
      <c r="Y267" s="6" cm="1">
        <f t="array" ref="Y267">_xlfn.SWITCH(A267,201706,0.51,201707,0.509,201708,0.511)</f>
        <v>0.51</v>
      </c>
      <c r="Z267" s="6">
        <f>Call_Data!$L267/Call_Data!$G267</f>
        <v>0.63888888888888884</v>
      </c>
      <c r="AA267" s="6" cm="1">
        <f t="array" ref="AA267">_xlfn.SWITCH(A267,201706,0.2,201707,0.199,201708,0.198)</f>
        <v>0.2</v>
      </c>
      <c r="AB267" s="6">
        <f>Call_Data!$K267-Call_Data!$L267/Call_Data!$K267</f>
        <v>29.233333333333334</v>
      </c>
      <c r="AC267" s="6" cm="1">
        <f t="array" ref="AC267">_xlfn.SWITCH(A267,201706,0.17,201707,0.162,201708,0.159)</f>
        <v>0.17</v>
      </c>
      <c r="AD267" s="6">
        <f>Call_Data!$I267/Call_Data!$G267</f>
        <v>0.22222222222222221</v>
      </c>
    </row>
    <row r="268" spans="1:30" x14ac:dyDescent="0.2">
      <c r="A268">
        <v>201706</v>
      </c>
      <c r="B268" s="1">
        <v>42903</v>
      </c>
      <c r="C268">
        <v>12473</v>
      </c>
      <c r="D268" t="str">
        <f>VLOOKUP(Call_Data!$C268,Hierarchy!$A$1:$H$27,5,TRUE)</f>
        <v>Ivanski, Igor</v>
      </c>
      <c r="E268" t="str">
        <f>VLOOKUP(Call_Data!$C268,Hierarchy!$A$2:$H$27,7,TRUE)</f>
        <v>Jimson, Bill</v>
      </c>
      <c r="F268" t="str">
        <f>VLOOKUP(C268,Hierarchy!$A$2:$H$27,8,TRUE)</f>
        <v>Williamburg</v>
      </c>
      <c r="G268">
        <v>36</v>
      </c>
      <c r="H268">
        <v>24686</v>
      </c>
      <c r="I268">
        <v>9</v>
      </c>
      <c r="J268">
        <v>33</v>
      </c>
      <c r="K268">
        <v>24</v>
      </c>
      <c r="L268">
        <v>14</v>
      </c>
      <c r="M268">
        <v>3</v>
      </c>
      <c r="N268">
        <f>SUMIF(Call_Data!$D$2:$D$1526,Call_Data!$D268,Call_Data!$G$2:$G$1526)</f>
        <v>2093</v>
      </c>
      <c r="O268">
        <f>SUMIFS(Call_Data!$G$2:$G$1526,Call_Data!$D$2:$D$1526,Call_Data!$D268,Call_Data!$A$2:$A$1526,Call_Data!$A268)</f>
        <v>697</v>
      </c>
      <c r="P268" s="3">
        <f>Call_Data!$H268/Call_Data!$G268</f>
        <v>685.72222222222217</v>
      </c>
      <c r="Q268" cm="1">
        <f t="array" ref="Q268">_xlfn.SWITCH(A268,201706,780,201707,783,201708,775)</f>
        <v>780</v>
      </c>
      <c r="R268" s="5" cm="1">
        <f t="array" ref="R268">_xlfn.SWITCH(A268,201706,0.08,201707,0.081,201708,0.075)</f>
        <v>0.08</v>
      </c>
      <c r="S268" s="2">
        <f>Call_Data!$M268/Call_Data!$G268*100</f>
        <v>8.3333333333333321</v>
      </c>
      <c r="T268" s="2">
        <f>Call_Data!$S268/Call_Data!$R268</f>
        <v>104.16666666666664</v>
      </c>
      <c r="U268" s="7">
        <f t="shared" si="8"/>
        <v>100</v>
      </c>
      <c r="V268" s="6">
        <f t="shared" si="9"/>
        <v>0.91666666666666663</v>
      </c>
      <c r="W268" s="6">
        <f>Call_Data!$K268/Call_Data!$J268</f>
        <v>0.72727272727272729</v>
      </c>
      <c r="X268" s="6">
        <f>Call_Data!$L268/Call_Data!$K268</f>
        <v>0.58333333333333337</v>
      </c>
      <c r="Y268" s="6" cm="1">
        <f t="array" ref="Y268">_xlfn.SWITCH(A268,201706,0.51,201707,0.509,201708,0.511)</f>
        <v>0.51</v>
      </c>
      <c r="Z268" s="6">
        <f>Call_Data!$L268/Call_Data!$G268</f>
        <v>0.3888888888888889</v>
      </c>
      <c r="AA268" s="6" cm="1">
        <f t="array" ref="AA268">_xlfn.SWITCH(A268,201706,0.2,201707,0.199,201708,0.198)</f>
        <v>0.2</v>
      </c>
      <c r="AB268" s="6">
        <f>Call_Data!$K268-Call_Data!$L268/Call_Data!$K268</f>
        <v>23.416666666666668</v>
      </c>
      <c r="AC268" s="6" cm="1">
        <f t="array" ref="AC268">_xlfn.SWITCH(A268,201706,0.17,201707,0.162,201708,0.159)</f>
        <v>0.17</v>
      </c>
      <c r="AD268" s="6">
        <f>Call_Data!$I268/Call_Data!$G268</f>
        <v>0.25</v>
      </c>
    </row>
    <row r="269" spans="1:30" x14ac:dyDescent="0.2">
      <c r="A269">
        <v>201706</v>
      </c>
      <c r="B269" s="1">
        <v>42903</v>
      </c>
      <c r="C269">
        <v>12474</v>
      </c>
      <c r="D269" t="str">
        <f>VLOOKUP(Call_Data!$C269,Hierarchy!$A$1:$H$27,5,TRUE)</f>
        <v>Jeffries, Johnna</v>
      </c>
      <c r="E269" t="str">
        <f>VLOOKUP(Call_Data!$C269,Hierarchy!$A$2:$H$27,7,TRUE)</f>
        <v>Jimson, Bill</v>
      </c>
      <c r="F269" t="str">
        <f>VLOOKUP(C269,Hierarchy!$A$2:$H$27,8,TRUE)</f>
        <v>Williamburg</v>
      </c>
      <c r="G269">
        <v>36</v>
      </c>
      <c r="H269">
        <v>25762</v>
      </c>
      <c r="I269">
        <v>8</v>
      </c>
      <c r="J269">
        <v>32</v>
      </c>
      <c r="K269">
        <v>21</v>
      </c>
      <c r="L269">
        <v>14</v>
      </c>
      <c r="M269">
        <v>3</v>
      </c>
      <c r="N269">
        <f>SUMIF(Call_Data!$D$2:$D$1526,Call_Data!$D269,Call_Data!$G$2:$G$1526)</f>
        <v>2135</v>
      </c>
      <c r="O269">
        <f>SUMIFS(Call_Data!$G$2:$G$1526,Call_Data!$D$2:$D$1526,Call_Data!$D269,Call_Data!$A$2:$A$1526,Call_Data!$A269)</f>
        <v>697</v>
      </c>
      <c r="P269" s="3">
        <f>Call_Data!$H269/Call_Data!$G269</f>
        <v>715.61111111111109</v>
      </c>
      <c r="Q269" cm="1">
        <f t="array" ref="Q269">_xlfn.SWITCH(A269,201706,780,201707,783,201708,775)</f>
        <v>780</v>
      </c>
      <c r="R269" s="5" cm="1">
        <f t="array" ref="R269">_xlfn.SWITCH(A269,201706,0.08,201707,0.081,201708,0.075)</f>
        <v>0.08</v>
      </c>
      <c r="S269" s="2">
        <f>Call_Data!$M269/Call_Data!$G269*100</f>
        <v>8.3333333333333321</v>
      </c>
      <c r="T269" s="2">
        <f>Call_Data!$S269/Call_Data!$R269</f>
        <v>104.16666666666664</v>
      </c>
      <c r="U269" s="7">
        <f t="shared" si="8"/>
        <v>100</v>
      </c>
      <c r="V269" s="6">
        <f t="shared" si="9"/>
        <v>0.88888888888888884</v>
      </c>
      <c r="W269" s="6">
        <f>Call_Data!$K269/Call_Data!$J269</f>
        <v>0.65625</v>
      </c>
      <c r="X269" s="6">
        <f>Call_Data!$L269/Call_Data!$K269</f>
        <v>0.66666666666666663</v>
      </c>
      <c r="Y269" s="6" cm="1">
        <f t="array" ref="Y269">_xlfn.SWITCH(A269,201706,0.51,201707,0.509,201708,0.511)</f>
        <v>0.51</v>
      </c>
      <c r="Z269" s="6">
        <f>Call_Data!$L269/Call_Data!$G269</f>
        <v>0.3888888888888889</v>
      </c>
      <c r="AA269" s="6" cm="1">
        <f t="array" ref="AA269">_xlfn.SWITCH(A269,201706,0.2,201707,0.199,201708,0.198)</f>
        <v>0.2</v>
      </c>
      <c r="AB269" s="6">
        <f>Call_Data!$K269-Call_Data!$L269/Call_Data!$K269</f>
        <v>20.333333333333332</v>
      </c>
      <c r="AC269" s="6" cm="1">
        <f t="array" ref="AC269">_xlfn.SWITCH(A269,201706,0.17,201707,0.162,201708,0.159)</f>
        <v>0.17</v>
      </c>
      <c r="AD269" s="6">
        <f>Call_Data!$I269/Call_Data!$G269</f>
        <v>0.22222222222222221</v>
      </c>
    </row>
    <row r="270" spans="1:30" x14ac:dyDescent="0.2">
      <c r="A270">
        <v>201706</v>
      </c>
      <c r="B270" s="1">
        <v>42903</v>
      </c>
      <c r="C270">
        <v>12475</v>
      </c>
      <c r="D270" t="str">
        <f>VLOOKUP(Call_Data!$C270,Hierarchy!$A$1:$H$27,5,TRUE)</f>
        <v>Kippers, Kat</v>
      </c>
      <c r="E270" t="str">
        <f>VLOOKUP(Call_Data!$C270,Hierarchy!$A$2:$H$27,7,TRUE)</f>
        <v>Jimson, Bill</v>
      </c>
      <c r="F270" t="str">
        <f>VLOOKUP(C270,Hierarchy!$A$2:$H$27,8,TRUE)</f>
        <v>Williamburg</v>
      </c>
      <c r="G270">
        <v>30</v>
      </c>
      <c r="H270">
        <v>24547</v>
      </c>
      <c r="I270">
        <v>5</v>
      </c>
      <c r="J270">
        <v>30</v>
      </c>
      <c r="K270">
        <v>24</v>
      </c>
      <c r="L270">
        <v>17</v>
      </c>
      <c r="M270">
        <v>3</v>
      </c>
      <c r="N270">
        <f>SUMIF(Call_Data!$D$2:$D$1526,Call_Data!$D270,Call_Data!$G$2:$G$1526)</f>
        <v>2135</v>
      </c>
      <c r="O270">
        <f>SUMIFS(Call_Data!$G$2:$G$1526,Call_Data!$D$2:$D$1526,Call_Data!$D270,Call_Data!$A$2:$A$1526,Call_Data!$A270)</f>
        <v>688</v>
      </c>
      <c r="P270" s="3">
        <f>Call_Data!$H270/Call_Data!$G270</f>
        <v>818.23333333333335</v>
      </c>
      <c r="Q270" cm="1">
        <f t="array" ref="Q270">_xlfn.SWITCH(A270,201706,780,201707,783,201708,775)</f>
        <v>780</v>
      </c>
      <c r="R270" s="5" cm="1">
        <f t="array" ref="R270">_xlfn.SWITCH(A270,201706,0.08,201707,0.081,201708,0.075)</f>
        <v>0.08</v>
      </c>
      <c r="S270" s="2">
        <f>Call_Data!$M270/Call_Data!$G270*100</f>
        <v>10</v>
      </c>
      <c r="T270" s="2">
        <f>Call_Data!$S270/Call_Data!$R270</f>
        <v>125</v>
      </c>
      <c r="U270" s="7">
        <f t="shared" si="8"/>
        <v>250</v>
      </c>
      <c r="V270" s="6">
        <f t="shared" si="9"/>
        <v>1</v>
      </c>
      <c r="W270" s="6">
        <f>Call_Data!$K270/Call_Data!$J270</f>
        <v>0.8</v>
      </c>
      <c r="X270" s="6">
        <f>Call_Data!$L270/Call_Data!$K270</f>
        <v>0.70833333333333337</v>
      </c>
      <c r="Y270" s="6" cm="1">
        <f t="array" ref="Y270">_xlfn.SWITCH(A270,201706,0.51,201707,0.509,201708,0.511)</f>
        <v>0.51</v>
      </c>
      <c r="Z270" s="6">
        <f>Call_Data!$L270/Call_Data!$G270</f>
        <v>0.56666666666666665</v>
      </c>
      <c r="AA270" s="6" cm="1">
        <f t="array" ref="AA270">_xlfn.SWITCH(A270,201706,0.2,201707,0.199,201708,0.198)</f>
        <v>0.2</v>
      </c>
      <c r="AB270" s="6">
        <f>Call_Data!$K270-Call_Data!$L270/Call_Data!$K270</f>
        <v>23.291666666666668</v>
      </c>
      <c r="AC270" s="6" cm="1">
        <f t="array" ref="AC270">_xlfn.SWITCH(A270,201706,0.17,201707,0.162,201708,0.159)</f>
        <v>0.17</v>
      </c>
      <c r="AD270" s="6">
        <f>Call_Data!$I270/Call_Data!$G270</f>
        <v>0.16666666666666666</v>
      </c>
    </row>
    <row r="271" spans="1:30" x14ac:dyDescent="0.2">
      <c r="A271">
        <v>201706</v>
      </c>
      <c r="B271" s="1">
        <v>42903</v>
      </c>
      <c r="C271">
        <v>12476</v>
      </c>
      <c r="D271" t="str">
        <f>VLOOKUP(Call_Data!$C271,Hierarchy!$A$1:$H$27,5,TRUE)</f>
        <v>Lipp, Larry</v>
      </c>
      <c r="E271" t="str">
        <f>VLOOKUP(Call_Data!$C271,Hierarchy!$A$2:$H$27,7,TRUE)</f>
        <v>Jimson, Bill</v>
      </c>
      <c r="F271" t="str">
        <f>VLOOKUP(C271,Hierarchy!$A$2:$H$27,8,TRUE)</f>
        <v>Williamburg</v>
      </c>
      <c r="G271">
        <v>35</v>
      </c>
      <c r="H271">
        <v>24538</v>
      </c>
      <c r="I271">
        <v>7</v>
      </c>
      <c r="J271">
        <v>30</v>
      </c>
      <c r="K271">
        <v>25</v>
      </c>
      <c r="L271">
        <v>16</v>
      </c>
      <c r="M271">
        <v>3</v>
      </c>
      <c r="N271">
        <f>SUMIF(Call_Data!$D$2:$D$1526,Call_Data!$D271,Call_Data!$G$2:$G$1526)</f>
        <v>2065</v>
      </c>
      <c r="O271">
        <f>SUMIFS(Call_Data!$G$2:$G$1526,Call_Data!$D$2:$D$1526,Call_Data!$D271,Call_Data!$A$2:$A$1526,Call_Data!$A271)</f>
        <v>697</v>
      </c>
      <c r="P271" s="3">
        <f>Call_Data!$H271/Call_Data!$G271</f>
        <v>701.08571428571429</v>
      </c>
      <c r="Q271" cm="1">
        <f t="array" ref="Q271">_xlfn.SWITCH(A271,201706,780,201707,783,201708,775)</f>
        <v>780</v>
      </c>
      <c r="R271" s="5" cm="1">
        <f t="array" ref="R271">_xlfn.SWITCH(A271,201706,0.08,201707,0.081,201708,0.075)</f>
        <v>0.08</v>
      </c>
      <c r="S271" s="2">
        <f>Call_Data!$M271/Call_Data!$G271*100</f>
        <v>8.5714285714285712</v>
      </c>
      <c r="T271" s="2">
        <f>Call_Data!$S271/Call_Data!$R271</f>
        <v>107.14285714285714</v>
      </c>
      <c r="U271" s="7">
        <f t="shared" si="8"/>
        <v>100</v>
      </c>
      <c r="V271" s="6">
        <f t="shared" si="9"/>
        <v>0.8571428571428571</v>
      </c>
      <c r="W271" s="6">
        <f>Call_Data!$K271/Call_Data!$J271</f>
        <v>0.83333333333333337</v>
      </c>
      <c r="X271" s="6">
        <f>Call_Data!$L271/Call_Data!$K271</f>
        <v>0.64</v>
      </c>
      <c r="Y271" s="6" cm="1">
        <f t="array" ref="Y271">_xlfn.SWITCH(A271,201706,0.51,201707,0.509,201708,0.511)</f>
        <v>0.51</v>
      </c>
      <c r="Z271" s="6">
        <f>Call_Data!$L271/Call_Data!$G271</f>
        <v>0.45714285714285713</v>
      </c>
      <c r="AA271" s="6" cm="1">
        <f t="array" ref="AA271">_xlfn.SWITCH(A271,201706,0.2,201707,0.199,201708,0.198)</f>
        <v>0.2</v>
      </c>
      <c r="AB271" s="6">
        <f>Call_Data!$K271-Call_Data!$L271/Call_Data!$K271</f>
        <v>24.36</v>
      </c>
      <c r="AC271" s="6" cm="1">
        <f t="array" ref="AC271">_xlfn.SWITCH(A271,201706,0.17,201707,0.162,201708,0.159)</f>
        <v>0.17</v>
      </c>
      <c r="AD271" s="6">
        <f>Call_Data!$I271/Call_Data!$G271</f>
        <v>0.2</v>
      </c>
    </row>
    <row r="272" spans="1:30" x14ac:dyDescent="0.2">
      <c r="A272">
        <v>201706</v>
      </c>
      <c r="B272" s="1">
        <v>42903</v>
      </c>
      <c r="C272">
        <v>12477</v>
      </c>
      <c r="D272" t="str">
        <f>VLOOKUP(Call_Data!$C272,Hierarchy!$A$1:$H$27,5,TRUE)</f>
        <v>Myers, Matt</v>
      </c>
      <c r="E272" t="str">
        <f>VLOOKUP(Call_Data!$C272,Hierarchy!$A$2:$H$27,7,TRUE)</f>
        <v>Jimson, Bill</v>
      </c>
      <c r="F272" t="str">
        <f>VLOOKUP(C272,Hierarchy!$A$2:$H$27,8,TRUE)</f>
        <v>Williamburg</v>
      </c>
      <c r="G272">
        <v>35</v>
      </c>
      <c r="H272">
        <v>24230</v>
      </c>
      <c r="I272">
        <v>9</v>
      </c>
      <c r="J272">
        <v>31</v>
      </c>
      <c r="K272">
        <v>24</v>
      </c>
      <c r="L272">
        <v>19</v>
      </c>
      <c r="M272">
        <v>3</v>
      </c>
      <c r="N272">
        <f>SUMIF(Call_Data!$D$2:$D$1526,Call_Data!$D272,Call_Data!$G$2:$G$1526)</f>
        <v>1978</v>
      </c>
      <c r="O272">
        <f>SUMIFS(Call_Data!$G$2:$G$1526,Call_Data!$D$2:$D$1526,Call_Data!$D272,Call_Data!$A$2:$A$1526,Call_Data!$A272)</f>
        <v>701</v>
      </c>
      <c r="P272" s="3">
        <f>Call_Data!$H272/Call_Data!$G272</f>
        <v>692.28571428571433</v>
      </c>
      <c r="Q272" cm="1">
        <f t="array" ref="Q272">_xlfn.SWITCH(A272,201706,780,201707,783,201708,775)</f>
        <v>780</v>
      </c>
      <c r="R272" s="5" cm="1">
        <f t="array" ref="R272">_xlfn.SWITCH(A272,201706,0.08,201707,0.081,201708,0.075)</f>
        <v>0.08</v>
      </c>
      <c r="S272" s="2">
        <f>Call_Data!$M272/Call_Data!$G272*100</f>
        <v>8.5714285714285712</v>
      </c>
      <c r="T272" s="2">
        <f>Call_Data!$S272/Call_Data!$R272</f>
        <v>107.14285714285714</v>
      </c>
      <c r="U272" s="7">
        <f t="shared" si="8"/>
        <v>100</v>
      </c>
      <c r="V272" s="6">
        <f t="shared" si="9"/>
        <v>0.88571428571428568</v>
      </c>
      <c r="W272" s="6">
        <f>Call_Data!$K272/Call_Data!$J272</f>
        <v>0.77419354838709675</v>
      </c>
      <c r="X272" s="6">
        <f>Call_Data!$L272/Call_Data!$K272</f>
        <v>0.79166666666666663</v>
      </c>
      <c r="Y272" s="6" cm="1">
        <f t="array" ref="Y272">_xlfn.SWITCH(A272,201706,0.51,201707,0.509,201708,0.511)</f>
        <v>0.51</v>
      </c>
      <c r="Z272" s="6">
        <f>Call_Data!$L272/Call_Data!$G272</f>
        <v>0.54285714285714282</v>
      </c>
      <c r="AA272" s="6" cm="1">
        <f t="array" ref="AA272">_xlfn.SWITCH(A272,201706,0.2,201707,0.199,201708,0.198)</f>
        <v>0.2</v>
      </c>
      <c r="AB272" s="6">
        <f>Call_Data!$K272-Call_Data!$L272/Call_Data!$K272</f>
        <v>23.208333333333332</v>
      </c>
      <c r="AC272" s="6" cm="1">
        <f t="array" ref="AC272">_xlfn.SWITCH(A272,201706,0.17,201707,0.162,201708,0.159)</f>
        <v>0.17</v>
      </c>
      <c r="AD272" s="6">
        <f>Call_Data!$I272/Call_Data!$G272</f>
        <v>0.25714285714285712</v>
      </c>
    </row>
    <row r="273" spans="1:30" x14ac:dyDescent="0.2">
      <c r="A273">
        <v>201706</v>
      </c>
      <c r="B273" s="1">
        <v>42903</v>
      </c>
      <c r="C273">
        <v>12478</v>
      </c>
      <c r="D273" t="str">
        <f>VLOOKUP(Call_Data!$C273,Hierarchy!$A$1:$H$27,5,TRUE)</f>
        <v>Nichols, Nana</v>
      </c>
      <c r="E273" t="str">
        <f>VLOOKUP(Call_Data!$C273,Hierarchy!$A$2:$H$27,7,TRUE)</f>
        <v>Jimson, Bill</v>
      </c>
      <c r="F273" t="str">
        <f>VLOOKUP(C273,Hierarchy!$A$2:$H$27,8,TRUE)</f>
        <v>Williamburg</v>
      </c>
      <c r="G273">
        <v>33</v>
      </c>
      <c r="H273">
        <v>24803</v>
      </c>
      <c r="I273">
        <v>7</v>
      </c>
      <c r="J273">
        <v>29</v>
      </c>
      <c r="K273">
        <v>21</v>
      </c>
      <c r="L273">
        <v>14</v>
      </c>
      <c r="M273">
        <v>3</v>
      </c>
      <c r="N273">
        <f>SUMIF(Call_Data!$D$2:$D$1526,Call_Data!$D273,Call_Data!$G$2:$G$1526)</f>
        <v>1999</v>
      </c>
      <c r="O273">
        <f>SUMIFS(Call_Data!$G$2:$G$1526,Call_Data!$D$2:$D$1526,Call_Data!$D273,Call_Data!$A$2:$A$1526,Call_Data!$A273)</f>
        <v>699</v>
      </c>
      <c r="P273" s="3">
        <f>Call_Data!$H273/Call_Data!$G273</f>
        <v>751.60606060606062</v>
      </c>
      <c r="Q273" cm="1">
        <f t="array" ref="Q273">_xlfn.SWITCH(A273,201706,780,201707,783,201708,775)</f>
        <v>780</v>
      </c>
      <c r="R273" s="5" cm="1">
        <f t="array" ref="R273">_xlfn.SWITCH(A273,201706,0.08,201707,0.081,201708,0.075)</f>
        <v>0.08</v>
      </c>
      <c r="S273" s="2">
        <f>Call_Data!$M273/Call_Data!$G273*100</f>
        <v>9.0909090909090917</v>
      </c>
      <c r="T273" s="2">
        <f>Call_Data!$S273/Call_Data!$R273</f>
        <v>113.63636363636364</v>
      </c>
      <c r="U273" s="7">
        <f t="shared" si="8"/>
        <v>150</v>
      </c>
      <c r="V273" s="6">
        <f t="shared" si="9"/>
        <v>0.87878787878787878</v>
      </c>
      <c r="W273" s="6">
        <f>Call_Data!$K273/Call_Data!$J273</f>
        <v>0.72413793103448276</v>
      </c>
      <c r="X273" s="6">
        <f>Call_Data!$L273/Call_Data!$K273</f>
        <v>0.66666666666666663</v>
      </c>
      <c r="Y273" s="6" cm="1">
        <f t="array" ref="Y273">_xlfn.SWITCH(A273,201706,0.51,201707,0.509,201708,0.511)</f>
        <v>0.51</v>
      </c>
      <c r="Z273" s="6">
        <f>Call_Data!$L273/Call_Data!$G273</f>
        <v>0.42424242424242425</v>
      </c>
      <c r="AA273" s="6" cm="1">
        <f t="array" ref="AA273">_xlfn.SWITCH(A273,201706,0.2,201707,0.199,201708,0.198)</f>
        <v>0.2</v>
      </c>
      <c r="AB273" s="6">
        <f>Call_Data!$K273-Call_Data!$L273/Call_Data!$K273</f>
        <v>20.333333333333332</v>
      </c>
      <c r="AC273" s="6" cm="1">
        <f t="array" ref="AC273">_xlfn.SWITCH(A273,201706,0.17,201707,0.162,201708,0.159)</f>
        <v>0.17</v>
      </c>
      <c r="AD273" s="6">
        <f>Call_Data!$I273/Call_Data!$G273</f>
        <v>0.21212121212121213</v>
      </c>
    </row>
    <row r="274" spans="1:30" x14ac:dyDescent="0.2">
      <c r="A274">
        <v>201706</v>
      </c>
      <c r="B274" s="1">
        <v>42903</v>
      </c>
      <c r="C274">
        <v>12479</v>
      </c>
      <c r="D274" t="str">
        <f>VLOOKUP(Call_Data!$C274,Hierarchy!$A$1:$H$27,5,TRUE)</f>
        <v>Ohlson, Octavius</v>
      </c>
      <c r="E274" t="str">
        <f>VLOOKUP(Call_Data!$C274,Hierarchy!$A$2:$H$27,7,TRUE)</f>
        <v>Jimson, Bill</v>
      </c>
      <c r="F274" t="str">
        <f>VLOOKUP(C274,Hierarchy!$A$2:$H$27,8,TRUE)</f>
        <v>Williamburg</v>
      </c>
      <c r="G274">
        <v>31</v>
      </c>
      <c r="H274">
        <v>25658</v>
      </c>
      <c r="I274">
        <v>7</v>
      </c>
      <c r="J274">
        <v>29</v>
      </c>
      <c r="K274">
        <v>21</v>
      </c>
      <c r="L274">
        <v>14</v>
      </c>
      <c r="M274">
        <v>2</v>
      </c>
      <c r="N274">
        <f>SUMIF(Call_Data!$D$2:$D$1526,Call_Data!$D274,Call_Data!$G$2:$G$1526)</f>
        <v>1969</v>
      </c>
      <c r="O274">
        <f>SUMIFS(Call_Data!$G$2:$G$1526,Call_Data!$D$2:$D$1526,Call_Data!$D274,Call_Data!$A$2:$A$1526,Call_Data!$A274)</f>
        <v>680</v>
      </c>
      <c r="P274" s="3">
        <f>Call_Data!$H274/Call_Data!$G274</f>
        <v>827.67741935483866</v>
      </c>
      <c r="Q274" cm="1">
        <f t="array" ref="Q274">_xlfn.SWITCH(A274,201706,780,201707,783,201708,775)</f>
        <v>780</v>
      </c>
      <c r="R274" s="5" cm="1">
        <f t="array" ref="R274">_xlfn.SWITCH(A274,201706,0.08,201707,0.081,201708,0.075)</f>
        <v>0.08</v>
      </c>
      <c r="S274" s="2">
        <f>Call_Data!$M274/Call_Data!$G274*100</f>
        <v>6.4516129032258061</v>
      </c>
      <c r="T274" s="2">
        <f>Call_Data!$S274/Call_Data!$R274</f>
        <v>80.645161290322577</v>
      </c>
      <c r="U274" s="7">
        <f t="shared" si="8"/>
        <v>0</v>
      </c>
      <c r="V274" s="6">
        <f t="shared" si="9"/>
        <v>0.93548387096774188</v>
      </c>
      <c r="W274" s="6">
        <f>Call_Data!$K274/Call_Data!$J274</f>
        <v>0.72413793103448276</v>
      </c>
      <c r="X274" s="6">
        <f>Call_Data!$L274/Call_Data!$K274</f>
        <v>0.66666666666666663</v>
      </c>
      <c r="Y274" s="6" cm="1">
        <f t="array" ref="Y274">_xlfn.SWITCH(A274,201706,0.51,201707,0.509,201708,0.511)</f>
        <v>0.51</v>
      </c>
      <c r="Z274" s="6">
        <f>Call_Data!$L274/Call_Data!$G274</f>
        <v>0.45161290322580644</v>
      </c>
      <c r="AA274" s="6" cm="1">
        <f t="array" ref="AA274">_xlfn.SWITCH(A274,201706,0.2,201707,0.199,201708,0.198)</f>
        <v>0.2</v>
      </c>
      <c r="AB274" s="6">
        <f>Call_Data!$K274-Call_Data!$L274/Call_Data!$K274</f>
        <v>20.333333333333332</v>
      </c>
      <c r="AC274" s="6" cm="1">
        <f t="array" ref="AC274">_xlfn.SWITCH(A274,201706,0.17,201707,0.162,201708,0.159)</f>
        <v>0.17</v>
      </c>
      <c r="AD274" s="6">
        <f>Call_Data!$I274/Call_Data!$G274</f>
        <v>0.22580645161290322</v>
      </c>
    </row>
    <row r="275" spans="1:30" x14ac:dyDescent="0.2">
      <c r="A275">
        <v>201706</v>
      </c>
      <c r="B275" s="1">
        <v>42903</v>
      </c>
      <c r="C275">
        <v>12483</v>
      </c>
      <c r="D275" t="str">
        <f>VLOOKUP(Call_Data!$C275,Hierarchy!$A$1:$H$27,5,TRUE)</f>
        <v>Thomas, Ted</v>
      </c>
      <c r="E275" t="str">
        <f>VLOOKUP(Call_Data!$C275,Hierarchy!$A$2:$H$27,7,TRUE)</f>
        <v>Oferten, Quinton</v>
      </c>
      <c r="F275" t="str">
        <f>VLOOKUP(C275,Hierarchy!$A$2:$H$27,8,TRUE)</f>
        <v>Williamburg</v>
      </c>
      <c r="G275">
        <v>33</v>
      </c>
      <c r="H275">
        <v>24736</v>
      </c>
      <c r="I275">
        <v>10</v>
      </c>
      <c r="J275">
        <v>30</v>
      </c>
      <c r="K275">
        <v>22</v>
      </c>
      <c r="L275">
        <v>10</v>
      </c>
      <c r="M275">
        <v>4</v>
      </c>
      <c r="N275">
        <f>SUMIF(Call_Data!$D$2:$D$1526,Call_Data!$D275,Call_Data!$G$2:$G$1526)</f>
        <v>1918</v>
      </c>
      <c r="O275">
        <f>SUMIFS(Call_Data!$G$2:$G$1526,Call_Data!$D$2:$D$1526,Call_Data!$D275,Call_Data!$A$2:$A$1526,Call_Data!$A275)</f>
        <v>652</v>
      </c>
      <c r="P275" s="3">
        <f>Call_Data!$H275/Call_Data!$G275</f>
        <v>749.57575757575762</v>
      </c>
      <c r="Q275" cm="1">
        <f t="array" ref="Q275">_xlfn.SWITCH(A275,201706,780,201707,783,201708,775)</f>
        <v>780</v>
      </c>
      <c r="R275" s="5" cm="1">
        <f t="array" ref="R275">_xlfn.SWITCH(A275,201706,0.08,201707,0.081,201708,0.075)</f>
        <v>0.08</v>
      </c>
      <c r="S275" s="2">
        <f>Call_Data!$M275/Call_Data!$G275*100</f>
        <v>12.121212121212121</v>
      </c>
      <c r="T275" s="2">
        <f>Call_Data!$S275/Call_Data!$R275</f>
        <v>151.5151515151515</v>
      </c>
      <c r="U275" s="7">
        <f t="shared" si="8"/>
        <v>250</v>
      </c>
      <c r="V275" s="6">
        <f t="shared" si="9"/>
        <v>0.90909090909090906</v>
      </c>
      <c r="W275" s="6">
        <f>Call_Data!$K275/Call_Data!$J275</f>
        <v>0.73333333333333328</v>
      </c>
      <c r="X275" s="6">
        <f>Call_Data!$L275/Call_Data!$K275</f>
        <v>0.45454545454545453</v>
      </c>
      <c r="Y275" s="6" cm="1">
        <f t="array" ref="Y275">_xlfn.SWITCH(A275,201706,0.51,201707,0.509,201708,0.511)</f>
        <v>0.51</v>
      </c>
      <c r="Z275" s="6">
        <f>Call_Data!$L275/Call_Data!$G275</f>
        <v>0.30303030303030304</v>
      </c>
      <c r="AA275" s="6" cm="1">
        <f t="array" ref="AA275">_xlfn.SWITCH(A275,201706,0.2,201707,0.199,201708,0.198)</f>
        <v>0.2</v>
      </c>
      <c r="AB275" s="6">
        <f>Call_Data!$K275-Call_Data!$L275/Call_Data!$K275</f>
        <v>21.545454545454547</v>
      </c>
      <c r="AC275" s="6" cm="1">
        <f t="array" ref="AC275">_xlfn.SWITCH(A275,201706,0.17,201707,0.162,201708,0.159)</f>
        <v>0.17</v>
      </c>
      <c r="AD275" s="6">
        <f>Call_Data!$I275/Call_Data!$G275</f>
        <v>0.30303030303030304</v>
      </c>
    </row>
    <row r="276" spans="1:30" x14ac:dyDescent="0.2">
      <c r="A276">
        <v>201706</v>
      </c>
      <c r="B276" s="1">
        <v>42903</v>
      </c>
      <c r="C276">
        <v>12484</v>
      </c>
      <c r="D276" t="str">
        <f>VLOOKUP(Call_Data!$C276,Hierarchy!$A$1:$H$27,5,TRUE)</f>
        <v>Uvaldon, Ursala</v>
      </c>
      <c r="E276" t="str">
        <f>VLOOKUP(Call_Data!$C276,Hierarchy!$A$2:$H$27,7,TRUE)</f>
        <v>Oferten, Quinton</v>
      </c>
      <c r="F276" t="str">
        <f>VLOOKUP(C276,Hierarchy!$A$2:$H$27,8,TRUE)</f>
        <v>Williamburg</v>
      </c>
      <c r="G276">
        <v>28</v>
      </c>
      <c r="H276">
        <v>25057</v>
      </c>
      <c r="I276">
        <v>6</v>
      </c>
      <c r="J276">
        <v>25</v>
      </c>
      <c r="K276">
        <v>15</v>
      </c>
      <c r="L276">
        <v>9</v>
      </c>
      <c r="M276">
        <v>3</v>
      </c>
      <c r="N276">
        <f>SUMIF(Call_Data!$D$2:$D$1526,Call_Data!$D276,Call_Data!$G$2:$G$1526)</f>
        <v>1913</v>
      </c>
      <c r="O276">
        <f>SUMIFS(Call_Data!$G$2:$G$1526,Call_Data!$D$2:$D$1526,Call_Data!$D276,Call_Data!$A$2:$A$1526,Call_Data!$A276)</f>
        <v>629</v>
      </c>
      <c r="P276" s="3">
        <f>Call_Data!$H276/Call_Data!$G276</f>
        <v>894.89285714285711</v>
      </c>
      <c r="Q276" cm="1">
        <f t="array" ref="Q276">_xlfn.SWITCH(A276,201706,780,201707,783,201708,775)</f>
        <v>780</v>
      </c>
      <c r="R276" s="5" cm="1">
        <f t="array" ref="R276">_xlfn.SWITCH(A276,201706,0.08,201707,0.081,201708,0.075)</f>
        <v>0.08</v>
      </c>
      <c r="S276" s="2">
        <f>Call_Data!$M276/Call_Data!$G276*100</f>
        <v>10.714285714285714</v>
      </c>
      <c r="T276" s="2">
        <f>Call_Data!$S276/Call_Data!$R276</f>
        <v>133.92857142857142</v>
      </c>
      <c r="U276" s="7">
        <f t="shared" si="8"/>
        <v>250</v>
      </c>
      <c r="V276" s="6">
        <f t="shared" si="9"/>
        <v>0.8928571428571429</v>
      </c>
      <c r="W276" s="6">
        <f>Call_Data!$K276/Call_Data!$J276</f>
        <v>0.6</v>
      </c>
      <c r="X276" s="6">
        <f>Call_Data!$L276/Call_Data!$K276</f>
        <v>0.6</v>
      </c>
      <c r="Y276" s="6" cm="1">
        <f t="array" ref="Y276">_xlfn.SWITCH(A276,201706,0.51,201707,0.509,201708,0.511)</f>
        <v>0.51</v>
      </c>
      <c r="Z276" s="6">
        <f>Call_Data!$L276/Call_Data!$G276</f>
        <v>0.32142857142857145</v>
      </c>
      <c r="AA276" s="6" cm="1">
        <f t="array" ref="AA276">_xlfn.SWITCH(A276,201706,0.2,201707,0.199,201708,0.198)</f>
        <v>0.2</v>
      </c>
      <c r="AB276" s="6">
        <f>Call_Data!$K276-Call_Data!$L276/Call_Data!$K276</f>
        <v>14.4</v>
      </c>
      <c r="AC276" s="6" cm="1">
        <f t="array" ref="AC276">_xlfn.SWITCH(A276,201706,0.17,201707,0.162,201708,0.159)</f>
        <v>0.17</v>
      </c>
      <c r="AD276" s="6">
        <f>Call_Data!$I276/Call_Data!$G276</f>
        <v>0.21428571428571427</v>
      </c>
    </row>
    <row r="277" spans="1:30" x14ac:dyDescent="0.2">
      <c r="A277">
        <v>201706</v>
      </c>
      <c r="B277" s="1">
        <v>42903</v>
      </c>
      <c r="C277">
        <v>12485</v>
      </c>
      <c r="D277" t="str">
        <f>VLOOKUP(Call_Data!$C277,Hierarchy!$A$1:$H$27,5,TRUE)</f>
        <v>Vindictive, Vinny</v>
      </c>
      <c r="E277" t="str">
        <f>VLOOKUP(Call_Data!$C277,Hierarchy!$A$2:$H$27,7,TRUE)</f>
        <v>Oferten, Quinton</v>
      </c>
      <c r="F277" t="str">
        <f>VLOOKUP(C277,Hierarchy!$A$2:$H$27,8,TRUE)</f>
        <v>Williamburg</v>
      </c>
      <c r="G277">
        <v>31</v>
      </c>
      <c r="H277">
        <v>24706</v>
      </c>
      <c r="I277">
        <v>9</v>
      </c>
      <c r="J277">
        <v>28</v>
      </c>
      <c r="K277">
        <v>17</v>
      </c>
      <c r="L277">
        <v>10</v>
      </c>
      <c r="M277">
        <v>3</v>
      </c>
      <c r="N277">
        <f>SUMIF(Call_Data!$D$2:$D$1526,Call_Data!$D277,Call_Data!$G$2:$G$1526)</f>
        <v>1894</v>
      </c>
      <c r="O277">
        <f>SUMIFS(Call_Data!$G$2:$G$1526,Call_Data!$D$2:$D$1526,Call_Data!$D277,Call_Data!$A$2:$A$1526,Call_Data!$A277)</f>
        <v>644</v>
      </c>
      <c r="P277" s="3">
        <f>Call_Data!$H277/Call_Data!$G277</f>
        <v>796.9677419354839</v>
      </c>
      <c r="Q277" cm="1">
        <f t="array" ref="Q277">_xlfn.SWITCH(A277,201706,780,201707,783,201708,775)</f>
        <v>780</v>
      </c>
      <c r="R277" s="5" cm="1">
        <f t="array" ref="R277">_xlfn.SWITCH(A277,201706,0.08,201707,0.081,201708,0.075)</f>
        <v>0.08</v>
      </c>
      <c r="S277" s="2">
        <f>Call_Data!$M277/Call_Data!$G277*100</f>
        <v>9.67741935483871</v>
      </c>
      <c r="T277" s="2">
        <f>Call_Data!$S277/Call_Data!$R277</f>
        <v>120.96774193548387</v>
      </c>
      <c r="U277" s="7">
        <f t="shared" si="8"/>
        <v>250</v>
      </c>
      <c r="V277" s="6">
        <f t="shared" si="9"/>
        <v>0.90322580645161288</v>
      </c>
      <c r="W277" s="6">
        <f>Call_Data!$K277/Call_Data!$J277</f>
        <v>0.6071428571428571</v>
      </c>
      <c r="X277" s="6">
        <f>Call_Data!$L277/Call_Data!$K277</f>
        <v>0.58823529411764708</v>
      </c>
      <c r="Y277" s="6" cm="1">
        <f t="array" ref="Y277">_xlfn.SWITCH(A277,201706,0.51,201707,0.509,201708,0.511)</f>
        <v>0.51</v>
      </c>
      <c r="Z277" s="6">
        <f>Call_Data!$L277/Call_Data!$G277</f>
        <v>0.32258064516129031</v>
      </c>
      <c r="AA277" s="6" cm="1">
        <f t="array" ref="AA277">_xlfn.SWITCH(A277,201706,0.2,201707,0.199,201708,0.198)</f>
        <v>0.2</v>
      </c>
      <c r="AB277" s="6">
        <f>Call_Data!$K277-Call_Data!$L277/Call_Data!$K277</f>
        <v>16.411764705882351</v>
      </c>
      <c r="AC277" s="6" cm="1">
        <f t="array" ref="AC277">_xlfn.SWITCH(A277,201706,0.17,201707,0.162,201708,0.159)</f>
        <v>0.17</v>
      </c>
      <c r="AD277" s="6">
        <f>Call_Data!$I277/Call_Data!$G277</f>
        <v>0.29032258064516131</v>
      </c>
    </row>
    <row r="278" spans="1:30" x14ac:dyDescent="0.2">
      <c r="A278">
        <v>201706</v>
      </c>
      <c r="B278" s="1">
        <v>42903</v>
      </c>
      <c r="C278">
        <v>12486</v>
      </c>
      <c r="D278" t="str">
        <f>VLOOKUP(Call_Data!$C278,Hierarchy!$A$1:$H$27,5,TRUE)</f>
        <v>Williamson, Wilma</v>
      </c>
      <c r="E278" t="str">
        <f>VLOOKUP(Call_Data!$C278,Hierarchy!$A$2:$H$27,7,TRUE)</f>
        <v>Oferten, Quinton</v>
      </c>
      <c r="F278" t="str">
        <f>VLOOKUP(C278,Hierarchy!$A$2:$H$27,8,TRUE)</f>
        <v>Williamburg</v>
      </c>
      <c r="G278">
        <v>32</v>
      </c>
      <c r="H278">
        <v>24475</v>
      </c>
      <c r="I278">
        <v>9</v>
      </c>
      <c r="J278">
        <v>30</v>
      </c>
      <c r="K278">
        <v>23</v>
      </c>
      <c r="L278">
        <v>13</v>
      </c>
      <c r="M278">
        <v>4</v>
      </c>
      <c r="N278">
        <f>SUMIF(Call_Data!$D$2:$D$1526,Call_Data!$D278,Call_Data!$G$2:$G$1526)</f>
        <v>1992</v>
      </c>
      <c r="O278">
        <f>SUMIFS(Call_Data!$G$2:$G$1526,Call_Data!$D$2:$D$1526,Call_Data!$D278,Call_Data!$A$2:$A$1526,Call_Data!$A278)</f>
        <v>649</v>
      </c>
      <c r="P278" s="3">
        <f>Call_Data!$H278/Call_Data!$G278</f>
        <v>764.84375</v>
      </c>
      <c r="Q278" cm="1">
        <f t="array" ref="Q278">_xlfn.SWITCH(A278,201706,780,201707,783,201708,775)</f>
        <v>780</v>
      </c>
      <c r="R278" s="5" cm="1">
        <f t="array" ref="R278">_xlfn.SWITCH(A278,201706,0.08,201707,0.081,201708,0.075)</f>
        <v>0.08</v>
      </c>
      <c r="S278" s="2">
        <f>Call_Data!$M278/Call_Data!$G278*100</f>
        <v>12.5</v>
      </c>
      <c r="T278" s="2">
        <f>Call_Data!$S278/Call_Data!$R278</f>
        <v>156.25</v>
      </c>
      <c r="U278" s="7">
        <f t="shared" si="8"/>
        <v>250</v>
      </c>
      <c r="V278" s="6">
        <f t="shared" si="9"/>
        <v>0.9375</v>
      </c>
      <c r="W278" s="6">
        <f>Call_Data!$K278/Call_Data!$J278</f>
        <v>0.76666666666666672</v>
      </c>
      <c r="X278" s="6">
        <f>Call_Data!$L278/Call_Data!$K278</f>
        <v>0.56521739130434778</v>
      </c>
      <c r="Y278" s="6" cm="1">
        <f t="array" ref="Y278">_xlfn.SWITCH(A278,201706,0.51,201707,0.509,201708,0.511)</f>
        <v>0.51</v>
      </c>
      <c r="Z278" s="6">
        <f>Call_Data!$L278/Call_Data!$G278</f>
        <v>0.40625</v>
      </c>
      <c r="AA278" s="6" cm="1">
        <f t="array" ref="AA278">_xlfn.SWITCH(A278,201706,0.2,201707,0.199,201708,0.198)</f>
        <v>0.2</v>
      </c>
      <c r="AB278" s="6">
        <f>Call_Data!$K278-Call_Data!$L278/Call_Data!$K278</f>
        <v>22.434782608695652</v>
      </c>
      <c r="AC278" s="6" cm="1">
        <f t="array" ref="AC278">_xlfn.SWITCH(A278,201706,0.17,201707,0.162,201708,0.159)</f>
        <v>0.17</v>
      </c>
      <c r="AD278" s="6">
        <f>Call_Data!$I278/Call_Data!$G278</f>
        <v>0.28125</v>
      </c>
    </row>
    <row r="279" spans="1:30" x14ac:dyDescent="0.2">
      <c r="A279">
        <v>201706</v>
      </c>
      <c r="B279" s="1">
        <v>42903</v>
      </c>
      <c r="C279">
        <v>12487</v>
      </c>
      <c r="D279" t="str">
        <f>VLOOKUP(Call_Data!$C279,Hierarchy!$A$1:$H$27,5,TRUE)</f>
        <v>Younger, Yeti</v>
      </c>
      <c r="E279" t="str">
        <f>VLOOKUP(Call_Data!$C279,Hierarchy!$A$2:$H$27,7,TRUE)</f>
        <v>Oferten, Quinton</v>
      </c>
      <c r="F279" t="str">
        <f>VLOOKUP(C279,Hierarchy!$A$2:$H$27,8,TRUE)</f>
        <v>Williamburg</v>
      </c>
      <c r="G279">
        <v>33</v>
      </c>
      <c r="H279">
        <v>25027</v>
      </c>
      <c r="I279">
        <v>8</v>
      </c>
      <c r="J279">
        <v>29</v>
      </c>
      <c r="K279">
        <v>20</v>
      </c>
      <c r="L279">
        <v>10</v>
      </c>
      <c r="M279">
        <v>3</v>
      </c>
      <c r="N279">
        <f>SUMIF(Call_Data!$D$2:$D$1526,Call_Data!$D279,Call_Data!$G$2:$G$1526)</f>
        <v>1939</v>
      </c>
      <c r="O279">
        <f>SUMIFS(Call_Data!$G$2:$G$1526,Call_Data!$D$2:$D$1526,Call_Data!$D279,Call_Data!$A$2:$A$1526,Call_Data!$A279)</f>
        <v>611</v>
      </c>
      <c r="P279" s="3">
        <f>Call_Data!$H279/Call_Data!$G279</f>
        <v>758.39393939393938</v>
      </c>
      <c r="Q279" cm="1">
        <f t="array" ref="Q279">_xlfn.SWITCH(A279,201706,780,201707,783,201708,775)</f>
        <v>780</v>
      </c>
      <c r="R279" s="5" cm="1">
        <f t="array" ref="R279">_xlfn.SWITCH(A279,201706,0.08,201707,0.081,201708,0.075)</f>
        <v>0.08</v>
      </c>
      <c r="S279" s="2">
        <f>Call_Data!$M279/Call_Data!$G279*100</f>
        <v>9.0909090909090917</v>
      </c>
      <c r="T279" s="2">
        <f>Call_Data!$S279/Call_Data!$R279</f>
        <v>113.63636363636364</v>
      </c>
      <c r="U279" s="7">
        <f t="shared" si="8"/>
        <v>150</v>
      </c>
      <c r="V279" s="6">
        <f t="shared" si="9"/>
        <v>0.87878787878787878</v>
      </c>
      <c r="W279" s="6">
        <f>Call_Data!$K279/Call_Data!$J279</f>
        <v>0.68965517241379315</v>
      </c>
      <c r="X279" s="6">
        <f>Call_Data!$L279/Call_Data!$K279</f>
        <v>0.5</v>
      </c>
      <c r="Y279" s="6" cm="1">
        <f t="array" ref="Y279">_xlfn.SWITCH(A279,201706,0.51,201707,0.509,201708,0.511)</f>
        <v>0.51</v>
      </c>
      <c r="Z279" s="6">
        <f>Call_Data!$L279/Call_Data!$G279</f>
        <v>0.30303030303030304</v>
      </c>
      <c r="AA279" s="6" cm="1">
        <f t="array" ref="AA279">_xlfn.SWITCH(A279,201706,0.2,201707,0.199,201708,0.198)</f>
        <v>0.2</v>
      </c>
      <c r="AB279" s="6">
        <f>Call_Data!$K279-Call_Data!$L279/Call_Data!$K279</f>
        <v>19.5</v>
      </c>
      <c r="AC279" s="6" cm="1">
        <f t="array" ref="AC279">_xlfn.SWITCH(A279,201706,0.17,201707,0.162,201708,0.159)</f>
        <v>0.17</v>
      </c>
      <c r="AD279" s="6">
        <f>Call_Data!$I279/Call_Data!$G279</f>
        <v>0.24242424242424243</v>
      </c>
    </row>
    <row r="280" spans="1:30" x14ac:dyDescent="0.2">
      <c r="A280">
        <v>201706</v>
      </c>
      <c r="B280" s="1">
        <v>42903</v>
      </c>
      <c r="C280">
        <v>12488</v>
      </c>
      <c r="D280" t="str">
        <f>VLOOKUP(Call_Data!$C280,Hierarchy!$A$1:$H$27,5,TRUE)</f>
        <v>Zwilowski, Zane</v>
      </c>
      <c r="E280" t="str">
        <f>VLOOKUP(Call_Data!$C280,Hierarchy!$A$2:$H$27,7,TRUE)</f>
        <v>Oferten, Quinton</v>
      </c>
      <c r="F280" t="str">
        <f>VLOOKUP(C280,Hierarchy!$A$2:$H$27,8,TRUE)</f>
        <v>Williamburg</v>
      </c>
      <c r="G280">
        <v>29</v>
      </c>
      <c r="H280">
        <v>24553</v>
      </c>
      <c r="I280">
        <v>8</v>
      </c>
      <c r="J280">
        <v>25</v>
      </c>
      <c r="K280">
        <v>18</v>
      </c>
      <c r="L280">
        <v>7</v>
      </c>
      <c r="M280">
        <v>3</v>
      </c>
      <c r="N280">
        <f>SUMIF(Call_Data!$D$2:$D$1526,Call_Data!$D280,Call_Data!$G$2:$G$1526)</f>
        <v>2000</v>
      </c>
      <c r="O280">
        <f>SUMIFS(Call_Data!$G$2:$G$1526,Call_Data!$D$2:$D$1526,Call_Data!$D280,Call_Data!$A$2:$A$1526,Call_Data!$A280)</f>
        <v>653</v>
      </c>
      <c r="P280" s="3">
        <f>Call_Data!$H280/Call_Data!$G280</f>
        <v>846.65517241379314</v>
      </c>
      <c r="Q280" cm="1">
        <f t="array" ref="Q280">_xlfn.SWITCH(A280,201706,780,201707,783,201708,775)</f>
        <v>780</v>
      </c>
      <c r="R280" s="5" cm="1">
        <f t="array" ref="R280">_xlfn.SWITCH(A280,201706,0.08,201707,0.081,201708,0.075)</f>
        <v>0.08</v>
      </c>
      <c r="S280" s="2">
        <f>Call_Data!$M280/Call_Data!$G280*100</f>
        <v>10.344827586206897</v>
      </c>
      <c r="T280" s="2">
        <f>Call_Data!$S280/Call_Data!$R280</f>
        <v>129.31034482758622</v>
      </c>
      <c r="U280" s="7">
        <f t="shared" si="8"/>
        <v>250</v>
      </c>
      <c r="V280" s="6">
        <f t="shared" si="9"/>
        <v>0.86206896551724133</v>
      </c>
      <c r="W280" s="6">
        <f>Call_Data!$K280/Call_Data!$J280</f>
        <v>0.72</v>
      </c>
      <c r="X280" s="6">
        <f>Call_Data!$L280/Call_Data!$K280</f>
        <v>0.3888888888888889</v>
      </c>
      <c r="Y280" s="6" cm="1">
        <f t="array" ref="Y280">_xlfn.SWITCH(A280,201706,0.51,201707,0.509,201708,0.511)</f>
        <v>0.51</v>
      </c>
      <c r="Z280" s="6">
        <f>Call_Data!$L280/Call_Data!$G280</f>
        <v>0.2413793103448276</v>
      </c>
      <c r="AA280" s="6" cm="1">
        <f t="array" ref="AA280">_xlfn.SWITCH(A280,201706,0.2,201707,0.199,201708,0.198)</f>
        <v>0.2</v>
      </c>
      <c r="AB280" s="6">
        <f>Call_Data!$K280-Call_Data!$L280/Call_Data!$K280</f>
        <v>17.611111111111111</v>
      </c>
      <c r="AC280" s="6" cm="1">
        <f t="array" ref="AC280">_xlfn.SWITCH(A280,201706,0.17,201707,0.162,201708,0.159)</f>
        <v>0.17</v>
      </c>
      <c r="AD280" s="6">
        <f>Call_Data!$I280/Call_Data!$G280</f>
        <v>0.27586206896551724</v>
      </c>
    </row>
    <row r="281" spans="1:30" x14ac:dyDescent="0.2">
      <c r="A281">
        <v>201706</v>
      </c>
      <c r="B281" s="1">
        <v>42903</v>
      </c>
      <c r="C281">
        <v>12489</v>
      </c>
      <c r="D281" t="str">
        <f>VLOOKUP(Call_Data!$C281,Hierarchy!$A$1:$H$27,5,TRUE)</f>
        <v>Abacus, Aaron</v>
      </c>
      <c r="E281" t="str">
        <f>VLOOKUP(Call_Data!$C281,Hierarchy!$A$2:$H$27,7,TRUE)</f>
        <v>Oferten, Quinton</v>
      </c>
      <c r="F281" t="str">
        <f>VLOOKUP(C281,Hierarchy!$A$2:$H$27,8,TRUE)</f>
        <v>Williamburg</v>
      </c>
      <c r="G281">
        <v>30</v>
      </c>
      <c r="H281">
        <v>25304</v>
      </c>
      <c r="I281">
        <v>8</v>
      </c>
      <c r="J281">
        <v>26</v>
      </c>
      <c r="K281">
        <v>20</v>
      </c>
      <c r="L281">
        <v>8</v>
      </c>
      <c r="M281">
        <v>3</v>
      </c>
      <c r="N281">
        <f>SUMIF(Call_Data!$D$2:$D$1526,Call_Data!$D281,Call_Data!$G$2:$G$1526)</f>
        <v>1858</v>
      </c>
      <c r="O281">
        <f>SUMIFS(Call_Data!$G$2:$G$1526,Call_Data!$D$2:$D$1526,Call_Data!$D281,Call_Data!$A$2:$A$1526,Call_Data!$A281)</f>
        <v>490</v>
      </c>
      <c r="P281" s="3">
        <f>Call_Data!$H281/Call_Data!$G281</f>
        <v>843.4666666666667</v>
      </c>
      <c r="Q281" cm="1">
        <f t="array" ref="Q281">_xlfn.SWITCH(A281,201706,780,201707,783,201708,775)</f>
        <v>780</v>
      </c>
      <c r="R281" s="5" cm="1">
        <f t="array" ref="R281">_xlfn.SWITCH(A281,201706,0.08,201707,0.081,201708,0.075)</f>
        <v>0.08</v>
      </c>
      <c r="S281" s="2">
        <f>Call_Data!$M281/Call_Data!$G281*100</f>
        <v>10</v>
      </c>
      <c r="T281" s="2">
        <f>Call_Data!$S281/Call_Data!$R281</f>
        <v>125</v>
      </c>
      <c r="U281" s="7">
        <f t="shared" si="8"/>
        <v>250</v>
      </c>
      <c r="V281" s="6">
        <f t="shared" si="9"/>
        <v>0.8666666666666667</v>
      </c>
      <c r="W281" s="6">
        <f>Call_Data!$K281/Call_Data!$J281</f>
        <v>0.76923076923076927</v>
      </c>
      <c r="X281" s="6">
        <f>Call_Data!$L281/Call_Data!$K281</f>
        <v>0.4</v>
      </c>
      <c r="Y281" s="6" cm="1">
        <f t="array" ref="Y281">_xlfn.SWITCH(A281,201706,0.51,201707,0.509,201708,0.511)</f>
        <v>0.51</v>
      </c>
      <c r="Z281" s="6">
        <f>Call_Data!$L281/Call_Data!$G281</f>
        <v>0.26666666666666666</v>
      </c>
      <c r="AA281" s="6" cm="1">
        <f t="array" ref="AA281">_xlfn.SWITCH(A281,201706,0.2,201707,0.199,201708,0.198)</f>
        <v>0.2</v>
      </c>
      <c r="AB281" s="6">
        <f>Call_Data!$K281-Call_Data!$L281/Call_Data!$K281</f>
        <v>19.600000000000001</v>
      </c>
      <c r="AC281" s="6" cm="1">
        <f t="array" ref="AC281">_xlfn.SWITCH(A281,201706,0.17,201707,0.162,201708,0.159)</f>
        <v>0.17</v>
      </c>
      <c r="AD281" s="6">
        <f>Call_Data!$I281/Call_Data!$G281</f>
        <v>0.26666666666666666</v>
      </c>
    </row>
    <row r="282" spans="1:30" x14ac:dyDescent="0.2">
      <c r="A282">
        <v>201706</v>
      </c>
      <c r="B282" s="1">
        <v>42904</v>
      </c>
      <c r="C282">
        <v>12465</v>
      </c>
      <c r="D282" t="str">
        <f>VLOOKUP(Call_Data!$C282,Hierarchy!$A$1:$H$27,5,TRUE)</f>
        <v>Anderson, Albert</v>
      </c>
      <c r="E282" t="str">
        <f>VLOOKUP(Call_Data!$C282,Hierarchy!$A$2:$H$27,7,TRUE)</f>
        <v>Winnerson, Aceona</v>
      </c>
      <c r="F282" t="str">
        <f>VLOOKUP(C282,Hierarchy!$A$2:$H$27,8,TRUE)</f>
        <v>Williamburg</v>
      </c>
      <c r="G282">
        <v>38</v>
      </c>
      <c r="H282">
        <v>24530</v>
      </c>
      <c r="I282">
        <v>6</v>
      </c>
      <c r="J282">
        <v>38</v>
      </c>
      <c r="K282">
        <v>31</v>
      </c>
      <c r="L282">
        <v>24</v>
      </c>
      <c r="M282">
        <v>3</v>
      </c>
      <c r="N282">
        <f>SUMIF(Call_Data!$D$2:$D$1526,Call_Data!$D282,Call_Data!$G$2:$G$1526)</f>
        <v>2149</v>
      </c>
      <c r="O282">
        <f>SUMIFS(Call_Data!$G$2:$G$1526,Call_Data!$D$2:$D$1526,Call_Data!$D282,Call_Data!$A$2:$A$1526,Call_Data!$A282)</f>
        <v>797</v>
      </c>
      <c r="P282" s="3">
        <f>Call_Data!$H282/Call_Data!$G282</f>
        <v>645.52631578947364</v>
      </c>
      <c r="Q282" cm="1">
        <f t="array" ref="Q282">_xlfn.SWITCH(A282,201706,780,201707,783,201708,775)</f>
        <v>780</v>
      </c>
      <c r="R282" s="5" cm="1">
        <f t="array" ref="R282">_xlfn.SWITCH(A282,201706,0.08,201707,0.081,201708,0.075)</f>
        <v>0.08</v>
      </c>
      <c r="S282" s="2">
        <f>Call_Data!$M282/Call_Data!$G282*100</f>
        <v>7.8947368421052628</v>
      </c>
      <c r="T282" s="2">
        <f>Call_Data!$S282/Call_Data!$R282</f>
        <v>98.68421052631578</v>
      </c>
      <c r="U282" s="7">
        <f t="shared" si="8"/>
        <v>50</v>
      </c>
      <c r="V282" s="6">
        <f t="shared" si="9"/>
        <v>1</v>
      </c>
      <c r="W282" s="6">
        <f>Call_Data!$K282/Call_Data!$J282</f>
        <v>0.81578947368421051</v>
      </c>
      <c r="X282" s="6">
        <f>Call_Data!$L282/Call_Data!$K282</f>
        <v>0.77419354838709675</v>
      </c>
      <c r="Y282" s="6" cm="1">
        <f t="array" ref="Y282">_xlfn.SWITCH(A282,201706,0.51,201707,0.509,201708,0.511)</f>
        <v>0.51</v>
      </c>
      <c r="Z282" s="6">
        <f>Call_Data!$L282/Call_Data!$G282</f>
        <v>0.63157894736842102</v>
      </c>
      <c r="AA282" s="6" cm="1">
        <f t="array" ref="AA282">_xlfn.SWITCH(A282,201706,0.2,201707,0.199,201708,0.198)</f>
        <v>0.2</v>
      </c>
      <c r="AB282" s="6">
        <f>Call_Data!$K282-Call_Data!$L282/Call_Data!$K282</f>
        <v>30.225806451612904</v>
      </c>
      <c r="AC282" s="6" cm="1">
        <f t="array" ref="AC282">_xlfn.SWITCH(A282,201706,0.17,201707,0.162,201708,0.159)</f>
        <v>0.17</v>
      </c>
      <c r="AD282" s="6">
        <f>Call_Data!$I282/Call_Data!$G282</f>
        <v>0.15789473684210525</v>
      </c>
    </row>
    <row r="283" spans="1:30" x14ac:dyDescent="0.2">
      <c r="A283">
        <v>201706</v>
      </c>
      <c r="B283" s="1">
        <v>42904</v>
      </c>
      <c r="C283">
        <v>12466</v>
      </c>
      <c r="D283" t="str">
        <f>VLOOKUP(Call_Data!$C283,Hierarchy!$A$1:$H$27,5,TRUE)</f>
        <v>Binning, Bart</v>
      </c>
      <c r="E283" t="str">
        <f>VLOOKUP(Call_Data!$C283,Hierarchy!$A$2:$H$27,7,TRUE)</f>
        <v>Winnerson, Aceona</v>
      </c>
      <c r="F283" t="str">
        <f>VLOOKUP(C283,Hierarchy!$A$2:$H$27,8,TRUE)</f>
        <v>Williamburg</v>
      </c>
      <c r="G283">
        <v>36</v>
      </c>
      <c r="H283">
        <v>24803</v>
      </c>
      <c r="I283">
        <v>6</v>
      </c>
      <c r="J283">
        <v>34</v>
      </c>
      <c r="K283">
        <v>28</v>
      </c>
      <c r="L283">
        <v>20</v>
      </c>
      <c r="M283">
        <v>2</v>
      </c>
      <c r="N283">
        <f>SUMIF(Call_Data!$D$2:$D$1526,Call_Data!$D283,Call_Data!$G$2:$G$1526)</f>
        <v>2347</v>
      </c>
      <c r="O283">
        <f>SUMIFS(Call_Data!$G$2:$G$1526,Call_Data!$D$2:$D$1526,Call_Data!$D283,Call_Data!$A$2:$A$1526,Call_Data!$A283)</f>
        <v>783</v>
      </c>
      <c r="P283" s="3">
        <f>Call_Data!$H283/Call_Data!$G283</f>
        <v>688.97222222222217</v>
      </c>
      <c r="Q283" cm="1">
        <f t="array" ref="Q283">_xlfn.SWITCH(A283,201706,780,201707,783,201708,775)</f>
        <v>780</v>
      </c>
      <c r="R283" s="5" cm="1">
        <f t="array" ref="R283">_xlfn.SWITCH(A283,201706,0.08,201707,0.081,201708,0.075)</f>
        <v>0.08</v>
      </c>
      <c r="S283" s="2">
        <f>Call_Data!$M283/Call_Data!$G283*100</f>
        <v>5.5555555555555554</v>
      </c>
      <c r="T283" s="2">
        <f>Call_Data!$S283/Call_Data!$R283</f>
        <v>69.444444444444443</v>
      </c>
      <c r="U283" s="7">
        <f t="shared" si="8"/>
        <v>0</v>
      </c>
      <c r="V283" s="6">
        <f t="shared" si="9"/>
        <v>0.94444444444444442</v>
      </c>
      <c r="W283" s="6">
        <f>Call_Data!$K283/Call_Data!$J283</f>
        <v>0.82352941176470584</v>
      </c>
      <c r="X283" s="6">
        <f>Call_Data!$L283/Call_Data!$K283</f>
        <v>0.7142857142857143</v>
      </c>
      <c r="Y283" s="6" cm="1">
        <f t="array" ref="Y283">_xlfn.SWITCH(A283,201706,0.51,201707,0.509,201708,0.511)</f>
        <v>0.51</v>
      </c>
      <c r="Z283" s="6">
        <f>Call_Data!$L283/Call_Data!$G283</f>
        <v>0.55555555555555558</v>
      </c>
      <c r="AA283" s="6" cm="1">
        <f t="array" ref="AA283">_xlfn.SWITCH(A283,201706,0.2,201707,0.199,201708,0.198)</f>
        <v>0.2</v>
      </c>
      <c r="AB283" s="6">
        <f>Call_Data!$K283-Call_Data!$L283/Call_Data!$K283</f>
        <v>27.285714285714285</v>
      </c>
      <c r="AC283" s="6" cm="1">
        <f t="array" ref="AC283">_xlfn.SWITCH(A283,201706,0.17,201707,0.162,201708,0.159)</f>
        <v>0.17</v>
      </c>
      <c r="AD283" s="6">
        <f>Call_Data!$I283/Call_Data!$G283</f>
        <v>0.16666666666666666</v>
      </c>
    </row>
    <row r="284" spans="1:30" x14ac:dyDescent="0.2">
      <c r="A284">
        <v>201706</v>
      </c>
      <c r="B284" s="1">
        <v>42904</v>
      </c>
      <c r="C284">
        <v>12467</v>
      </c>
      <c r="D284" t="str">
        <f>VLOOKUP(Call_Data!$C284,Hierarchy!$A$1:$H$27,5,TRUE)</f>
        <v>Centerville, Cece</v>
      </c>
      <c r="E284" t="str">
        <f>VLOOKUP(Call_Data!$C284,Hierarchy!$A$2:$H$27,7,TRUE)</f>
        <v>Winnerson, Aceona</v>
      </c>
      <c r="F284" t="str">
        <f>VLOOKUP(C284,Hierarchy!$A$2:$H$27,8,TRUE)</f>
        <v>Williamburg</v>
      </c>
      <c r="G284">
        <v>35</v>
      </c>
      <c r="H284">
        <v>24704</v>
      </c>
      <c r="I284">
        <v>7</v>
      </c>
      <c r="J284">
        <v>34</v>
      </c>
      <c r="K284">
        <v>30</v>
      </c>
      <c r="L284">
        <v>27</v>
      </c>
      <c r="M284">
        <v>2</v>
      </c>
      <c r="N284">
        <f>SUMIF(Call_Data!$D$2:$D$1526,Call_Data!$D284,Call_Data!$G$2:$G$1526)</f>
        <v>2319</v>
      </c>
      <c r="O284">
        <f>SUMIFS(Call_Data!$G$2:$G$1526,Call_Data!$D$2:$D$1526,Call_Data!$D284,Call_Data!$A$2:$A$1526,Call_Data!$A284)</f>
        <v>784</v>
      </c>
      <c r="P284" s="3">
        <f>Call_Data!$H284/Call_Data!$G284</f>
        <v>705.82857142857142</v>
      </c>
      <c r="Q284" cm="1">
        <f t="array" ref="Q284">_xlfn.SWITCH(A284,201706,780,201707,783,201708,775)</f>
        <v>780</v>
      </c>
      <c r="R284" s="5" cm="1">
        <f t="array" ref="R284">_xlfn.SWITCH(A284,201706,0.08,201707,0.081,201708,0.075)</f>
        <v>0.08</v>
      </c>
      <c r="S284" s="2">
        <f>Call_Data!$M284/Call_Data!$G284*100</f>
        <v>5.7142857142857144</v>
      </c>
      <c r="T284" s="2">
        <f>Call_Data!$S284/Call_Data!$R284</f>
        <v>71.428571428571431</v>
      </c>
      <c r="U284" s="7">
        <f t="shared" si="8"/>
        <v>0</v>
      </c>
      <c r="V284" s="6">
        <f t="shared" si="9"/>
        <v>0.97142857142857142</v>
      </c>
      <c r="W284" s="6">
        <f>Call_Data!$K284/Call_Data!$J284</f>
        <v>0.88235294117647056</v>
      </c>
      <c r="X284" s="6">
        <f>Call_Data!$L284/Call_Data!$K284</f>
        <v>0.9</v>
      </c>
      <c r="Y284" s="6" cm="1">
        <f t="array" ref="Y284">_xlfn.SWITCH(A284,201706,0.51,201707,0.509,201708,0.511)</f>
        <v>0.51</v>
      </c>
      <c r="Z284" s="6">
        <f>Call_Data!$L284/Call_Data!$G284</f>
        <v>0.77142857142857146</v>
      </c>
      <c r="AA284" s="6" cm="1">
        <f t="array" ref="AA284">_xlfn.SWITCH(A284,201706,0.2,201707,0.199,201708,0.198)</f>
        <v>0.2</v>
      </c>
      <c r="AB284" s="6">
        <f>Call_Data!$K284-Call_Data!$L284/Call_Data!$K284</f>
        <v>29.1</v>
      </c>
      <c r="AC284" s="6" cm="1">
        <f t="array" ref="AC284">_xlfn.SWITCH(A284,201706,0.17,201707,0.162,201708,0.159)</f>
        <v>0.17</v>
      </c>
      <c r="AD284" s="6">
        <f>Call_Data!$I284/Call_Data!$G284</f>
        <v>0.2</v>
      </c>
    </row>
    <row r="285" spans="1:30" x14ac:dyDescent="0.2">
      <c r="A285">
        <v>201706</v>
      </c>
      <c r="B285" s="1">
        <v>42904</v>
      </c>
      <c r="C285">
        <v>12469</v>
      </c>
      <c r="D285" t="str">
        <f>VLOOKUP(Call_Data!$C285,Hierarchy!$A$1:$H$27,5,TRUE)</f>
        <v>Edgerton, Ethan</v>
      </c>
      <c r="E285" t="str">
        <f>VLOOKUP(Call_Data!$C285,Hierarchy!$A$2:$H$27,7,TRUE)</f>
        <v>Winnerson, Aceona</v>
      </c>
      <c r="F285" t="str">
        <f>VLOOKUP(C285,Hierarchy!$A$2:$H$27,8,TRUE)</f>
        <v>Williamburg</v>
      </c>
      <c r="G285">
        <v>34</v>
      </c>
      <c r="H285">
        <v>24731</v>
      </c>
      <c r="I285">
        <v>6</v>
      </c>
      <c r="J285">
        <v>33</v>
      </c>
      <c r="K285">
        <v>28</v>
      </c>
      <c r="L285">
        <v>20</v>
      </c>
      <c r="M285">
        <v>2</v>
      </c>
      <c r="N285">
        <f>SUMIF(Call_Data!$D$2:$D$1526,Call_Data!$D285,Call_Data!$G$2:$G$1526)</f>
        <v>2288</v>
      </c>
      <c r="O285">
        <f>SUMIFS(Call_Data!$G$2:$G$1526,Call_Data!$D$2:$D$1526,Call_Data!$D285,Call_Data!$A$2:$A$1526,Call_Data!$A285)</f>
        <v>777</v>
      </c>
      <c r="P285" s="3">
        <f>Call_Data!$H285/Call_Data!$G285</f>
        <v>727.38235294117646</v>
      </c>
      <c r="Q285" cm="1">
        <f t="array" ref="Q285">_xlfn.SWITCH(A285,201706,780,201707,783,201708,775)</f>
        <v>780</v>
      </c>
      <c r="R285" s="5" cm="1">
        <f t="array" ref="R285">_xlfn.SWITCH(A285,201706,0.08,201707,0.081,201708,0.075)</f>
        <v>0.08</v>
      </c>
      <c r="S285" s="2">
        <f>Call_Data!$M285/Call_Data!$G285*100</f>
        <v>5.8823529411764701</v>
      </c>
      <c r="T285" s="2">
        <f>Call_Data!$S285/Call_Data!$R285</f>
        <v>73.52941176470587</v>
      </c>
      <c r="U285" s="7">
        <f t="shared" si="8"/>
        <v>0</v>
      </c>
      <c r="V285" s="6">
        <f t="shared" si="9"/>
        <v>0.97058823529411764</v>
      </c>
      <c r="W285" s="6">
        <f>Call_Data!$K285/Call_Data!$J285</f>
        <v>0.84848484848484851</v>
      </c>
      <c r="X285" s="6">
        <f>Call_Data!$L285/Call_Data!$K285</f>
        <v>0.7142857142857143</v>
      </c>
      <c r="Y285" s="6" cm="1">
        <f t="array" ref="Y285">_xlfn.SWITCH(A285,201706,0.51,201707,0.509,201708,0.511)</f>
        <v>0.51</v>
      </c>
      <c r="Z285" s="6">
        <f>Call_Data!$L285/Call_Data!$G285</f>
        <v>0.58823529411764708</v>
      </c>
      <c r="AA285" s="6" cm="1">
        <f t="array" ref="AA285">_xlfn.SWITCH(A285,201706,0.2,201707,0.199,201708,0.198)</f>
        <v>0.2</v>
      </c>
      <c r="AB285" s="6">
        <f>Call_Data!$K285-Call_Data!$L285/Call_Data!$K285</f>
        <v>27.285714285714285</v>
      </c>
      <c r="AC285" s="6" cm="1">
        <f t="array" ref="AC285">_xlfn.SWITCH(A285,201706,0.17,201707,0.162,201708,0.159)</f>
        <v>0.17</v>
      </c>
      <c r="AD285" s="6">
        <f>Call_Data!$I285/Call_Data!$G285</f>
        <v>0.17647058823529413</v>
      </c>
    </row>
    <row r="286" spans="1:30" x14ac:dyDescent="0.2">
      <c r="A286">
        <v>201706</v>
      </c>
      <c r="B286" s="1">
        <v>42904</v>
      </c>
      <c r="C286">
        <v>12470</v>
      </c>
      <c r="D286" t="str">
        <f>VLOOKUP(Call_Data!$C286,Hierarchy!$A$1:$H$27,5,TRUE)</f>
        <v>Filipsano, Fiona</v>
      </c>
      <c r="E286" t="str">
        <f>VLOOKUP(Call_Data!$C286,Hierarchy!$A$2:$H$27,7,TRUE)</f>
        <v>Winnerson, Aceona</v>
      </c>
      <c r="F286" t="str">
        <f>VLOOKUP(C286,Hierarchy!$A$2:$H$27,8,TRUE)</f>
        <v>Williamburg</v>
      </c>
      <c r="G286">
        <v>35</v>
      </c>
      <c r="H286">
        <v>24578</v>
      </c>
      <c r="I286">
        <v>5</v>
      </c>
      <c r="J286">
        <v>34</v>
      </c>
      <c r="K286">
        <v>25</v>
      </c>
      <c r="L286">
        <v>19</v>
      </c>
      <c r="M286">
        <v>2</v>
      </c>
      <c r="N286">
        <f>SUMIF(Call_Data!$D$2:$D$1526,Call_Data!$D286,Call_Data!$G$2:$G$1526)</f>
        <v>2312</v>
      </c>
      <c r="O286">
        <f>SUMIFS(Call_Data!$G$2:$G$1526,Call_Data!$D$2:$D$1526,Call_Data!$D286,Call_Data!$A$2:$A$1526,Call_Data!$A286)</f>
        <v>736</v>
      </c>
      <c r="P286" s="3">
        <f>Call_Data!$H286/Call_Data!$G286</f>
        <v>702.2285714285714</v>
      </c>
      <c r="Q286" cm="1">
        <f t="array" ref="Q286">_xlfn.SWITCH(A286,201706,780,201707,783,201708,775)</f>
        <v>780</v>
      </c>
      <c r="R286" s="5" cm="1">
        <f t="array" ref="R286">_xlfn.SWITCH(A286,201706,0.08,201707,0.081,201708,0.075)</f>
        <v>0.08</v>
      </c>
      <c r="S286" s="2">
        <f>Call_Data!$M286/Call_Data!$G286*100</f>
        <v>5.7142857142857144</v>
      </c>
      <c r="T286" s="2">
        <f>Call_Data!$S286/Call_Data!$R286</f>
        <v>71.428571428571431</v>
      </c>
      <c r="U286" s="7">
        <f t="shared" si="8"/>
        <v>0</v>
      </c>
      <c r="V286" s="6">
        <f t="shared" si="9"/>
        <v>0.97142857142857142</v>
      </c>
      <c r="W286" s="6">
        <f>Call_Data!$K286/Call_Data!$J286</f>
        <v>0.73529411764705888</v>
      </c>
      <c r="X286" s="6">
        <f>Call_Data!$L286/Call_Data!$K286</f>
        <v>0.76</v>
      </c>
      <c r="Y286" s="6" cm="1">
        <f t="array" ref="Y286">_xlfn.SWITCH(A286,201706,0.51,201707,0.509,201708,0.511)</f>
        <v>0.51</v>
      </c>
      <c r="Z286" s="6">
        <f>Call_Data!$L286/Call_Data!$G286</f>
        <v>0.54285714285714282</v>
      </c>
      <c r="AA286" s="6" cm="1">
        <f t="array" ref="AA286">_xlfn.SWITCH(A286,201706,0.2,201707,0.199,201708,0.198)</f>
        <v>0.2</v>
      </c>
      <c r="AB286" s="6">
        <f>Call_Data!$K286-Call_Data!$L286/Call_Data!$K286</f>
        <v>24.24</v>
      </c>
      <c r="AC286" s="6" cm="1">
        <f t="array" ref="AC286">_xlfn.SWITCH(A286,201706,0.17,201707,0.162,201708,0.159)</f>
        <v>0.17</v>
      </c>
      <c r="AD286" s="6">
        <f>Call_Data!$I286/Call_Data!$G286</f>
        <v>0.14285714285714285</v>
      </c>
    </row>
    <row r="287" spans="1:30" x14ac:dyDescent="0.2">
      <c r="A287">
        <v>201706</v>
      </c>
      <c r="B287" s="1">
        <v>42904</v>
      </c>
      <c r="C287">
        <v>12471</v>
      </c>
      <c r="D287" t="str">
        <f>VLOOKUP(Call_Data!$C287,Hierarchy!$A$1:$H$27,5,TRUE)</f>
        <v>Gee, Garry</v>
      </c>
      <c r="E287" t="str">
        <f>VLOOKUP(Call_Data!$C287,Hierarchy!$A$2:$H$27,7,TRUE)</f>
        <v>Winnerson, Aceona</v>
      </c>
      <c r="F287" t="str">
        <f>VLOOKUP(C287,Hierarchy!$A$2:$H$27,8,TRUE)</f>
        <v>Williamburg</v>
      </c>
      <c r="G287">
        <v>40</v>
      </c>
      <c r="H287">
        <v>25603</v>
      </c>
      <c r="I287">
        <v>6</v>
      </c>
      <c r="J287">
        <v>36</v>
      </c>
      <c r="K287">
        <v>31</v>
      </c>
      <c r="L287">
        <v>22</v>
      </c>
      <c r="M287">
        <v>2</v>
      </c>
      <c r="N287">
        <f>SUMIF(Call_Data!$D$2:$D$1526,Call_Data!$D287,Call_Data!$G$2:$G$1526)</f>
        <v>2402</v>
      </c>
      <c r="O287">
        <f>SUMIFS(Call_Data!$G$2:$G$1526,Call_Data!$D$2:$D$1526,Call_Data!$D287,Call_Data!$A$2:$A$1526,Call_Data!$A287)</f>
        <v>798</v>
      </c>
      <c r="P287" s="3">
        <f>Call_Data!$H287/Call_Data!$G287</f>
        <v>640.07500000000005</v>
      </c>
      <c r="Q287" cm="1">
        <f t="array" ref="Q287">_xlfn.SWITCH(A287,201706,780,201707,783,201708,775)</f>
        <v>780</v>
      </c>
      <c r="R287" s="5" cm="1">
        <f t="array" ref="R287">_xlfn.SWITCH(A287,201706,0.08,201707,0.081,201708,0.075)</f>
        <v>0.08</v>
      </c>
      <c r="S287" s="2">
        <f>Call_Data!$M287/Call_Data!$G287*100</f>
        <v>5</v>
      </c>
      <c r="T287" s="2">
        <f>Call_Data!$S287/Call_Data!$R287</f>
        <v>62.5</v>
      </c>
      <c r="U287" s="7">
        <f t="shared" si="8"/>
        <v>0</v>
      </c>
      <c r="V287" s="6">
        <f t="shared" si="9"/>
        <v>0.9</v>
      </c>
      <c r="W287" s="6">
        <f>Call_Data!$K287/Call_Data!$J287</f>
        <v>0.86111111111111116</v>
      </c>
      <c r="X287" s="6">
        <f>Call_Data!$L287/Call_Data!$K287</f>
        <v>0.70967741935483875</v>
      </c>
      <c r="Y287" s="6" cm="1">
        <f t="array" ref="Y287">_xlfn.SWITCH(A287,201706,0.51,201707,0.509,201708,0.511)</f>
        <v>0.51</v>
      </c>
      <c r="Z287" s="6">
        <f>Call_Data!$L287/Call_Data!$G287</f>
        <v>0.55000000000000004</v>
      </c>
      <c r="AA287" s="6" cm="1">
        <f t="array" ref="AA287">_xlfn.SWITCH(A287,201706,0.2,201707,0.199,201708,0.198)</f>
        <v>0.2</v>
      </c>
      <c r="AB287" s="6">
        <f>Call_Data!$K287-Call_Data!$L287/Call_Data!$K287</f>
        <v>30.29032258064516</v>
      </c>
      <c r="AC287" s="6" cm="1">
        <f t="array" ref="AC287">_xlfn.SWITCH(A287,201706,0.17,201707,0.162,201708,0.159)</f>
        <v>0.17</v>
      </c>
      <c r="AD287" s="6">
        <f>Call_Data!$I287/Call_Data!$G287</f>
        <v>0.15</v>
      </c>
    </row>
    <row r="288" spans="1:30" x14ac:dyDescent="0.2">
      <c r="A288">
        <v>201706</v>
      </c>
      <c r="B288" s="1">
        <v>42904</v>
      </c>
      <c r="C288">
        <v>12472</v>
      </c>
      <c r="D288" t="str">
        <f>VLOOKUP(Call_Data!$C288,Hierarchy!$A$1:$H$27,5,TRUE)</f>
        <v>Harrison, Harold</v>
      </c>
      <c r="E288" t="str">
        <f>VLOOKUP(Call_Data!$C288,Hierarchy!$A$2:$H$27,7,TRUE)</f>
        <v>Winnerson, Aceona</v>
      </c>
      <c r="F288" t="str">
        <f>VLOOKUP(C288,Hierarchy!$A$2:$H$27,8,TRUE)</f>
        <v>Williamburg</v>
      </c>
      <c r="G288">
        <v>36</v>
      </c>
      <c r="H288">
        <v>25324</v>
      </c>
      <c r="I288">
        <v>5</v>
      </c>
      <c r="J288">
        <v>35</v>
      </c>
      <c r="K288">
        <v>32</v>
      </c>
      <c r="L288">
        <v>28</v>
      </c>
      <c r="M288">
        <v>2</v>
      </c>
      <c r="N288">
        <f>SUMIF(Call_Data!$D$2:$D$1526,Call_Data!$D288,Call_Data!$G$2:$G$1526)</f>
        <v>2134</v>
      </c>
      <c r="O288">
        <f>SUMIFS(Call_Data!$G$2:$G$1526,Call_Data!$D$2:$D$1526,Call_Data!$D288,Call_Data!$A$2:$A$1526,Call_Data!$A288)</f>
        <v>707</v>
      </c>
      <c r="P288" s="3">
        <f>Call_Data!$H288/Call_Data!$G288</f>
        <v>703.44444444444446</v>
      </c>
      <c r="Q288" cm="1">
        <f t="array" ref="Q288">_xlfn.SWITCH(A288,201706,780,201707,783,201708,775)</f>
        <v>780</v>
      </c>
      <c r="R288" s="5" cm="1">
        <f t="array" ref="R288">_xlfn.SWITCH(A288,201706,0.08,201707,0.081,201708,0.075)</f>
        <v>0.08</v>
      </c>
      <c r="S288" s="2">
        <f>Call_Data!$M288/Call_Data!$G288*100</f>
        <v>5.5555555555555554</v>
      </c>
      <c r="T288" s="2">
        <f>Call_Data!$S288/Call_Data!$R288</f>
        <v>69.444444444444443</v>
      </c>
      <c r="U288" s="7">
        <f t="shared" si="8"/>
        <v>0</v>
      </c>
      <c r="V288" s="6">
        <f t="shared" si="9"/>
        <v>0.97222222222222221</v>
      </c>
      <c r="W288" s="6">
        <f>Call_Data!$K288/Call_Data!$J288</f>
        <v>0.91428571428571426</v>
      </c>
      <c r="X288" s="6">
        <f>Call_Data!$L288/Call_Data!$K288</f>
        <v>0.875</v>
      </c>
      <c r="Y288" s="6" cm="1">
        <f t="array" ref="Y288">_xlfn.SWITCH(A288,201706,0.51,201707,0.509,201708,0.511)</f>
        <v>0.51</v>
      </c>
      <c r="Z288" s="6">
        <f>Call_Data!$L288/Call_Data!$G288</f>
        <v>0.77777777777777779</v>
      </c>
      <c r="AA288" s="6" cm="1">
        <f t="array" ref="AA288">_xlfn.SWITCH(A288,201706,0.2,201707,0.199,201708,0.198)</f>
        <v>0.2</v>
      </c>
      <c r="AB288" s="6">
        <f>Call_Data!$K288-Call_Data!$L288/Call_Data!$K288</f>
        <v>31.125</v>
      </c>
      <c r="AC288" s="6" cm="1">
        <f t="array" ref="AC288">_xlfn.SWITCH(A288,201706,0.17,201707,0.162,201708,0.159)</f>
        <v>0.17</v>
      </c>
      <c r="AD288" s="6">
        <f>Call_Data!$I288/Call_Data!$G288</f>
        <v>0.1388888888888889</v>
      </c>
    </row>
    <row r="289" spans="1:30" x14ac:dyDescent="0.2">
      <c r="A289">
        <v>201706</v>
      </c>
      <c r="B289" s="1">
        <v>42905</v>
      </c>
      <c r="C289">
        <v>12465</v>
      </c>
      <c r="D289" t="str">
        <f>VLOOKUP(Call_Data!$C289,Hierarchy!$A$1:$H$27,5,TRUE)</f>
        <v>Anderson, Albert</v>
      </c>
      <c r="E289" t="str">
        <f>VLOOKUP(Call_Data!$C289,Hierarchy!$A$2:$H$27,7,TRUE)</f>
        <v>Winnerson, Aceona</v>
      </c>
      <c r="F289" t="str">
        <f>VLOOKUP(C289,Hierarchy!$A$2:$H$27,8,TRUE)</f>
        <v>Williamburg</v>
      </c>
      <c r="G289">
        <v>34</v>
      </c>
      <c r="H289">
        <v>25904</v>
      </c>
      <c r="I289">
        <v>4</v>
      </c>
      <c r="J289">
        <v>33</v>
      </c>
      <c r="K289">
        <v>23</v>
      </c>
      <c r="L289">
        <v>19</v>
      </c>
      <c r="M289">
        <v>2</v>
      </c>
      <c r="N289">
        <f>SUMIF(Call_Data!$D$2:$D$1526,Call_Data!$D289,Call_Data!$G$2:$G$1526)</f>
        <v>2149</v>
      </c>
      <c r="O289">
        <f>SUMIFS(Call_Data!$G$2:$G$1526,Call_Data!$D$2:$D$1526,Call_Data!$D289,Call_Data!$A$2:$A$1526,Call_Data!$A289)</f>
        <v>797</v>
      </c>
      <c r="P289" s="3">
        <f>Call_Data!$H289/Call_Data!$G289</f>
        <v>761.88235294117646</v>
      </c>
      <c r="Q289" cm="1">
        <f t="array" ref="Q289">_xlfn.SWITCH(A289,201706,780,201707,783,201708,775)</f>
        <v>780</v>
      </c>
      <c r="R289" s="5" cm="1">
        <f t="array" ref="R289">_xlfn.SWITCH(A289,201706,0.08,201707,0.081,201708,0.075)</f>
        <v>0.08</v>
      </c>
      <c r="S289" s="2">
        <f>Call_Data!$M289/Call_Data!$G289*100</f>
        <v>5.8823529411764701</v>
      </c>
      <c r="T289" s="2">
        <f>Call_Data!$S289/Call_Data!$R289</f>
        <v>73.52941176470587</v>
      </c>
      <c r="U289" s="7">
        <f t="shared" si="8"/>
        <v>0</v>
      </c>
      <c r="V289" s="6">
        <f t="shared" si="9"/>
        <v>0.97058823529411764</v>
      </c>
      <c r="W289" s="6">
        <f>Call_Data!$K289/Call_Data!$J289</f>
        <v>0.69696969696969702</v>
      </c>
      <c r="X289" s="6">
        <f>Call_Data!$L289/Call_Data!$K289</f>
        <v>0.82608695652173914</v>
      </c>
      <c r="Y289" s="6" cm="1">
        <f t="array" ref="Y289">_xlfn.SWITCH(A289,201706,0.51,201707,0.509,201708,0.511)</f>
        <v>0.51</v>
      </c>
      <c r="Z289" s="6">
        <f>Call_Data!$L289/Call_Data!$G289</f>
        <v>0.55882352941176472</v>
      </c>
      <c r="AA289" s="6" cm="1">
        <f t="array" ref="AA289">_xlfn.SWITCH(A289,201706,0.2,201707,0.199,201708,0.198)</f>
        <v>0.2</v>
      </c>
      <c r="AB289" s="6">
        <f>Call_Data!$K289-Call_Data!$L289/Call_Data!$K289</f>
        <v>22.173913043478262</v>
      </c>
      <c r="AC289" s="6" cm="1">
        <f t="array" ref="AC289">_xlfn.SWITCH(A289,201706,0.17,201707,0.162,201708,0.159)</f>
        <v>0.17</v>
      </c>
      <c r="AD289" s="6">
        <f>Call_Data!$I289/Call_Data!$G289</f>
        <v>0.11764705882352941</v>
      </c>
    </row>
    <row r="290" spans="1:30" x14ac:dyDescent="0.2">
      <c r="A290">
        <v>201706</v>
      </c>
      <c r="B290" s="1">
        <v>42905</v>
      </c>
      <c r="C290">
        <v>12466</v>
      </c>
      <c r="D290" t="str">
        <f>VLOOKUP(Call_Data!$C290,Hierarchy!$A$1:$H$27,5,TRUE)</f>
        <v>Binning, Bart</v>
      </c>
      <c r="E290" t="str">
        <f>VLOOKUP(Call_Data!$C290,Hierarchy!$A$2:$H$27,7,TRUE)</f>
        <v>Winnerson, Aceona</v>
      </c>
      <c r="F290" t="str">
        <f>VLOOKUP(C290,Hierarchy!$A$2:$H$27,8,TRUE)</f>
        <v>Williamburg</v>
      </c>
      <c r="G290">
        <v>34</v>
      </c>
      <c r="H290">
        <v>25965</v>
      </c>
      <c r="I290">
        <v>5</v>
      </c>
      <c r="J290">
        <v>34</v>
      </c>
      <c r="K290">
        <v>24</v>
      </c>
      <c r="L290">
        <v>18</v>
      </c>
      <c r="M290">
        <v>2</v>
      </c>
      <c r="N290">
        <f>SUMIF(Call_Data!$D$2:$D$1526,Call_Data!$D290,Call_Data!$G$2:$G$1526)</f>
        <v>2347</v>
      </c>
      <c r="O290">
        <f>SUMIFS(Call_Data!$G$2:$G$1526,Call_Data!$D$2:$D$1526,Call_Data!$D290,Call_Data!$A$2:$A$1526,Call_Data!$A290)</f>
        <v>783</v>
      </c>
      <c r="P290" s="3">
        <f>Call_Data!$H290/Call_Data!$G290</f>
        <v>763.67647058823525</v>
      </c>
      <c r="Q290" cm="1">
        <f t="array" ref="Q290">_xlfn.SWITCH(A290,201706,780,201707,783,201708,775)</f>
        <v>780</v>
      </c>
      <c r="R290" s="5" cm="1">
        <f t="array" ref="R290">_xlfn.SWITCH(A290,201706,0.08,201707,0.081,201708,0.075)</f>
        <v>0.08</v>
      </c>
      <c r="S290" s="2">
        <f>Call_Data!$M290/Call_Data!$G290*100</f>
        <v>5.8823529411764701</v>
      </c>
      <c r="T290" s="2">
        <f>Call_Data!$S290/Call_Data!$R290</f>
        <v>73.52941176470587</v>
      </c>
      <c r="U290" s="7">
        <f t="shared" si="8"/>
        <v>0</v>
      </c>
      <c r="V290" s="6">
        <f t="shared" si="9"/>
        <v>1</v>
      </c>
      <c r="W290" s="6">
        <f>Call_Data!$K290/Call_Data!$J290</f>
        <v>0.70588235294117652</v>
      </c>
      <c r="X290" s="6">
        <f>Call_Data!$L290/Call_Data!$K290</f>
        <v>0.75</v>
      </c>
      <c r="Y290" s="6" cm="1">
        <f t="array" ref="Y290">_xlfn.SWITCH(A290,201706,0.51,201707,0.509,201708,0.511)</f>
        <v>0.51</v>
      </c>
      <c r="Z290" s="6">
        <f>Call_Data!$L290/Call_Data!$G290</f>
        <v>0.52941176470588236</v>
      </c>
      <c r="AA290" s="6" cm="1">
        <f t="array" ref="AA290">_xlfn.SWITCH(A290,201706,0.2,201707,0.199,201708,0.198)</f>
        <v>0.2</v>
      </c>
      <c r="AB290" s="6">
        <f>Call_Data!$K290-Call_Data!$L290/Call_Data!$K290</f>
        <v>23.25</v>
      </c>
      <c r="AC290" s="6" cm="1">
        <f t="array" ref="AC290">_xlfn.SWITCH(A290,201706,0.17,201707,0.162,201708,0.159)</f>
        <v>0.17</v>
      </c>
      <c r="AD290" s="6">
        <f>Call_Data!$I290/Call_Data!$G290</f>
        <v>0.14705882352941177</v>
      </c>
    </row>
    <row r="291" spans="1:30" x14ac:dyDescent="0.2">
      <c r="A291">
        <v>201706</v>
      </c>
      <c r="B291" s="1">
        <v>42905</v>
      </c>
      <c r="C291">
        <v>12467</v>
      </c>
      <c r="D291" t="str">
        <f>VLOOKUP(Call_Data!$C291,Hierarchy!$A$1:$H$27,5,TRUE)</f>
        <v>Centerville, Cece</v>
      </c>
      <c r="E291" t="str">
        <f>VLOOKUP(Call_Data!$C291,Hierarchy!$A$2:$H$27,7,TRUE)</f>
        <v>Winnerson, Aceona</v>
      </c>
      <c r="F291" t="str">
        <f>VLOOKUP(C291,Hierarchy!$A$2:$H$27,8,TRUE)</f>
        <v>Williamburg</v>
      </c>
      <c r="G291">
        <v>37</v>
      </c>
      <c r="H291">
        <v>25987</v>
      </c>
      <c r="I291">
        <v>5</v>
      </c>
      <c r="J291">
        <v>35</v>
      </c>
      <c r="K291">
        <v>30</v>
      </c>
      <c r="L291">
        <v>27</v>
      </c>
      <c r="M291">
        <v>2</v>
      </c>
      <c r="N291">
        <f>SUMIF(Call_Data!$D$2:$D$1526,Call_Data!$D291,Call_Data!$G$2:$G$1526)</f>
        <v>2319</v>
      </c>
      <c r="O291">
        <f>SUMIFS(Call_Data!$G$2:$G$1526,Call_Data!$D$2:$D$1526,Call_Data!$D291,Call_Data!$A$2:$A$1526,Call_Data!$A291)</f>
        <v>784</v>
      </c>
      <c r="P291" s="3">
        <f>Call_Data!$H291/Call_Data!$G291</f>
        <v>702.35135135135135</v>
      </c>
      <c r="Q291" cm="1">
        <f t="array" ref="Q291">_xlfn.SWITCH(A291,201706,780,201707,783,201708,775)</f>
        <v>780</v>
      </c>
      <c r="R291" s="5" cm="1">
        <f t="array" ref="R291">_xlfn.SWITCH(A291,201706,0.08,201707,0.081,201708,0.075)</f>
        <v>0.08</v>
      </c>
      <c r="S291" s="2">
        <f>Call_Data!$M291/Call_Data!$G291*100</f>
        <v>5.4054054054054053</v>
      </c>
      <c r="T291" s="2">
        <f>Call_Data!$S291/Call_Data!$R291</f>
        <v>67.567567567567565</v>
      </c>
      <c r="U291" s="7">
        <f t="shared" si="8"/>
        <v>0</v>
      </c>
      <c r="V291" s="6">
        <f t="shared" si="9"/>
        <v>0.94594594594594594</v>
      </c>
      <c r="W291" s="6">
        <f>Call_Data!$K291/Call_Data!$J291</f>
        <v>0.8571428571428571</v>
      </c>
      <c r="X291" s="6">
        <f>Call_Data!$L291/Call_Data!$K291</f>
        <v>0.9</v>
      </c>
      <c r="Y291" s="6" cm="1">
        <f t="array" ref="Y291">_xlfn.SWITCH(A291,201706,0.51,201707,0.509,201708,0.511)</f>
        <v>0.51</v>
      </c>
      <c r="Z291" s="6">
        <f>Call_Data!$L291/Call_Data!$G291</f>
        <v>0.72972972972972971</v>
      </c>
      <c r="AA291" s="6" cm="1">
        <f t="array" ref="AA291">_xlfn.SWITCH(A291,201706,0.2,201707,0.199,201708,0.198)</f>
        <v>0.2</v>
      </c>
      <c r="AB291" s="6">
        <f>Call_Data!$K291-Call_Data!$L291/Call_Data!$K291</f>
        <v>29.1</v>
      </c>
      <c r="AC291" s="6" cm="1">
        <f t="array" ref="AC291">_xlfn.SWITCH(A291,201706,0.17,201707,0.162,201708,0.159)</f>
        <v>0.17</v>
      </c>
      <c r="AD291" s="6">
        <f>Call_Data!$I291/Call_Data!$G291</f>
        <v>0.13513513513513514</v>
      </c>
    </row>
    <row r="292" spans="1:30" x14ac:dyDescent="0.2">
      <c r="A292">
        <v>201706</v>
      </c>
      <c r="B292" s="1">
        <v>42905</v>
      </c>
      <c r="C292">
        <v>12469</v>
      </c>
      <c r="D292" t="str">
        <f>VLOOKUP(Call_Data!$C292,Hierarchy!$A$1:$H$27,5,TRUE)</f>
        <v>Edgerton, Ethan</v>
      </c>
      <c r="E292" t="str">
        <f>VLOOKUP(Call_Data!$C292,Hierarchy!$A$2:$H$27,7,TRUE)</f>
        <v>Winnerson, Aceona</v>
      </c>
      <c r="F292" t="str">
        <f>VLOOKUP(C292,Hierarchy!$A$2:$H$27,8,TRUE)</f>
        <v>Williamburg</v>
      </c>
      <c r="G292">
        <v>32</v>
      </c>
      <c r="H292">
        <v>25869</v>
      </c>
      <c r="I292">
        <v>4</v>
      </c>
      <c r="J292">
        <v>29</v>
      </c>
      <c r="K292">
        <v>21</v>
      </c>
      <c r="L292">
        <v>15</v>
      </c>
      <c r="M292">
        <v>2</v>
      </c>
      <c r="N292">
        <f>SUMIF(Call_Data!$D$2:$D$1526,Call_Data!$D292,Call_Data!$G$2:$G$1526)</f>
        <v>2288</v>
      </c>
      <c r="O292">
        <f>SUMIFS(Call_Data!$G$2:$G$1526,Call_Data!$D$2:$D$1526,Call_Data!$D292,Call_Data!$A$2:$A$1526,Call_Data!$A292)</f>
        <v>777</v>
      </c>
      <c r="P292" s="3">
        <f>Call_Data!$H292/Call_Data!$G292</f>
        <v>808.40625</v>
      </c>
      <c r="Q292" cm="1">
        <f t="array" ref="Q292">_xlfn.SWITCH(A292,201706,780,201707,783,201708,775)</f>
        <v>780</v>
      </c>
      <c r="R292" s="5" cm="1">
        <f t="array" ref="R292">_xlfn.SWITCH(A292,201706,0.08,201707,0.081,201708,0.075)</f>
        <v>0.08</v>
      </c>
      <c r="S292" s="2">
        <f>Call_Data!$M292/Call_Data!$G292*100</f>
        <v>6.25</v>
      </c>
      <c r="T292" s="2">
        <f>Call_Data!$S292/Call_Data!$R292</f>
        <v>78.125</v>
      </c>
      <c r="U292" s="7">
        <f t="shared" si="8"/>
        <v>0</v>
      </c>
      <c r="V292" s="6">
        <f t="shared" si="9"/>
        <v>0.90625</v>
      </c>
      <c r="W292" s="6">
        <f>Call_Data!$K292/Call_Data!$J292</f>
        <v>0.72413793103448276</v>
      </c>
      <c r="X292" s="6">
        <f>Call_Data!$L292/Call_Data!$K292</f>
        <v>0.7142857142857143</v>
      </c>
      <c r="Y292" s="6" cm="1">
        <f t="array" ref="Y292">_xlfn.SWITCH(A292,201706,0.51,201707,0.509,201708,0.511)</f>
        <v>0.51</v>
      </c>
      <c r="Z292" s="6">
        <f>Call_Data!$L292/Call_Data!$G292</f>
        <v>0.46875</v>
      </c>
      <c r="AA292" s="6" cm="1">
        <f t="array" ref="AA292">_xlfn.SWITCH(A292,201706,0.2,201707,0.199,201708,0.198)</f>
        <v>0.2</v>
      </c>
      <c r="AB292" s="6">
        <f>Call_Data!$K292-Call_Data!$L292/Call_Data!$K292</f>
        <v>20.285714285714285</v>
      </c>
      <c r="AC292" s="6" cm="1">
        <f t="array" ref="AC292">_xlfn.SWITCH(A292,201706,0.17,201707,0.162,201708,0.159)</f>
        <v>0.17</v>
      </c>
      <c r="AD292" s="6">
        <f>Call_Data!$I292/Call_Data!$G292</f>
        <v>0.125</v>
      </c>
    </row>
    <row r="293" spans="1:30" x14ac:dyDescent="0.2">
      <c r="A293">
        <v>201706</v>
      </c>
      <c r="B293" s="1">
        <v>42905</v>
      </c>
      <c r="C293">
        <v>12470</v>
      </c>
      <c r="D293" t="str">
        <f>VLOOKUP(Call_Data!$C293,Hierarchy!$A$1:$H$27,5,TRUE)</f>
        <v>Filipsano, Fiona</v>
      </c>
      <c r="E293" t="str">
        <f>VLOOKUP(Call_Data!$C293,Hierarchy!$A$2:$H$27,7,TRUE)</f>
        <v>Winnerson, Aceona</v>
      </c>
      <c r="F293" t="str">
        <f>VLOOKUP(C293,Hierarchy!$A$2:$H$27,8,TRUE)</f>
        <v>Williamburg</v>
      </c>
      <c r="G293">
        <v>33</v>
      </c>
      <c r="H293">
        <v>25193</v>
      </c>
      <c r="I293">
        <v>4</v>
      </c>
      <c r="J293">
        <v>30</v>
      </c>
      <c r="K293">
        <v>25</v>
      </c>
      <c r="L293">
        <v>21</v>
      </c>
      <c r="M293">
        <v>2</v>
      </c>
      <c r="N293">
        <f>SUMIF(Call_Data!$D$2:$D$1526,Call_Data!$D293,Call_Data!$G$2:$G$1526)</f>
        <v>2312</v>
      </c>
      <c r="O293">
        <f>SUMIFS(Call_Data!$G$2:$G$1526,Call_Data!$D$2:$D$1526,Call_Data!$D293,Call_Data!$A$2:$A$1526,Call_Data!$A293)</f>
        <v>736</v>
      </c>
      <c r="P293" s="3">
        <f>Call_Data!$H293/Call_Data!$G293</f>
        <v>763.42424242424238</v>
      </c>
      <c r="Q293" cm="1">
        <f t="array" ref="Q293">_xlfn.SWITCH(A293,201706,780,201707,783,201708,775)</f>
        <v>780</v>
      </c>
      <c r="R293" s="5" cm="1">
        <f t="array" ref="R293">_xlfn.SWITCH(A293,201706,0.08,201707,0.081,201708,0.075)</f>
        <v>0.08</v>
      </c>
      <c r="S293" s="2">
        <f>Call_Data!$M293/Call_Data!$G293*100</f>
        <v>6.0606060606060606</v>
      </c>
      <c r="T293" s="2">
        <f>Call_Data!$S293/Call_Data!$R293</f>
        <v>75.757575757575751</v>
      </c>
      <c r="U293" s="7">
        <f t="shared" si="8"/>
        <v>0</v>
      </c>
      <c r="V293" s="6">
        <f t="shared" si="9"/>
        <v>0.90909090909090906</v>
      </c>
      <c r="W293" s="6">
        <f>Call_Data!$K293/Call_Data!$J293</f>
        <v>0.83333333333333337</v>
      </c>
      <c r="X293" s="6">
        <f>Call_Data!$L293/Call_Data!$K293</f>
        <v>0.84</v>
      </c>
      <c r="Y293" s="6" cm="1">
        <f t="array" ref="Y293">_xlfn.SWITCH(A293,201706,0.51,201707,0.509,201708,0.511)</f>
        <v>0.51</v>
      </c>
      <c r="Z293" s="6">
        <f>Call_Data!$L293/Call_Data!$G293</f>
        <v>0.63636363636363635</v>
      </c>
      <c r="AA293" s="6" cm="1">
        <f t="array" ref="AA293">_xlfn.SWITCH(A293,201706,0.2,201707,0.199,201708,0.198)</f>
        <v>0.2</v>
      </c>
      <c r="AB293" s="6">
        <f>Call_Data!$K293-Call_Data!$L293/Call_Data!$K293</f>
        <v>24.16</v>
      </c>
      <c r="AC293" s="6" cm="1">
        <f t="array" ref="AC293">_xlfn.SWITCH(A293,201706,0.17,201707,0.162,201708,0.159)</f>
        <v>0.17</v>
      </c>
      <c r="AD293" s="6">
        <f>Call_Data!$I293/Call_Data!$G293</f>
        <v>0.12121212121212122</v>
      </c>
    </row>
    <row r="294" spans="1:30" x14ac:dyDescent="0.2">
      <c r="A294">
        <v>201706</v>
      </c>
      <c r="B294" s="1">
        <v>42905</v>
      </c>
      <c r="C294">
        <v>12471</v>
      </c>
      <c r="D294" t="str">
        <f>VLOOKUP(Call_Data!$C294,Hierarchy!$A$1:$H$27,5,TRUE)</f>
        <v>Gee, Garry</v>
      </c>
      <c r="E294" t="str">
        <f>VLOOKUP(Call_Data!$C294,Hierarchy!$A$2:$H$27,7,TRUE)</f>
        <v>Winnerson, Aceona</v>
      </c>
      <c r="F294" t="str">
        <f>VLOOKUP(C294,Hierarchy!$A$2:$H$27,8,TRUE)</f>
        <v>Williamburg</v>
      </c>
      <c r="G294">
        <v>38</v>
      </c>
      <c r="H294">
        <v>25133</v>
      </c>
      <c r="I294">
        <v>7</v>
      </c>
      <c r="J294">
        <v>36</v>
      </c>
      <c r="K294">
        <v>29</v>
      </c>
      <c r="L294">
        <v>26</v>
      </c>
      <c r="M294">
        <v>3</v>
      </c>
      <c r="N294">
        <f>SUMIF(Call_Data!$D$2:$D$1526,Call_Data!$D294,Call_Data!$G$2:$G$1526)</f>
        <v>2402</v>
      </c>
      <c r="O294">
        <f>SUMIFS(Call_Data!$G$2:$G$1526,Call_Data!$D$2:$D$1526,Call_Data!$D294,Call_Data!$A$2:$A$1526,Call_Data!$A294)</f>
        <v>798</v>
      </c>
      <c r="P294" s="3">
        <f>Call_Data!$H294/Call_Data!$G294</f>
        <v>661.39473684210532</v>
      </c>
      <c r="Q294" cm="1">
        <f t="array" ref="Q294">_xlfn.SWITCH(A294,201706,780,201707,783,201708,775)</f>
        <v>780</v>
      </c>
      <c r="R294" s="5" cm="1">
        <f t="array" ref="R294">_xlfn.SWITCH(A294,201706,0.08,201707,0.081,201708,0.075)</f>
        <v>0.08</v>
      </c>
      <c r="S294" s="2">
        <f>Call_Data!$M294/Call_Data!$G294*100</f>
        <v>7.8947368421052628</v>
      </c>
      <c r="T294" s="2">
        <f>Call_Data!$S294/Call_Data!$R294</f>
        <v>98.68421052631578</v>
      </c>
      <c r="U294" s="7">
        <f t="shared" si="8"/>
        <v>50</v>
      </c>
      <c r="V294" s="6">
        <f t="shared" si="9"/>
        <v>0.94736842105263153</v>
      </c>
      <c r="W294" s="6">
        <f>Call_Data!$K294/Call_Data!$J294</f>
        <v>0.80555555555555558</v>
      </c>
      <c r="X294" s="6">
        <f>Call_Data!$L294/Call_Data!$K294</f>
        <v>0.89655172413793105</v>
      </c>
      <c r="Y294" s="6" cm="1">
        <f t="array" ref="Y294">_xlfn.SWITCH(A294,201706,0.51,201707,0.509,201708,0.511)</f>
        <v>0.51</v>
      </c>
      <c r="Z294" s="6">
        <f>Call_Data!$L294/Call_Data!$G294</f>
        <v>0.68421052631578949</v>
      </c>
      <c r="AA294" s="6" cm="1">
        <f t="array" ref="AA294">_xlfn.SWITCH(A294,201706,0.2,201707,0.199,201708,0.198)</f>
        <v>0.2</v>
      </c>
      <c r="AB294" s="6">
        <f>Call_Data!$K294-Call_Data!$L294/Call_Data!$K294</f>
        <v>28.103448275862068</v>
      </c>
      <c r="AC294" s="6" cm="1">
        <f t="array" ref="AC294">_xlfn.SWITCH(A294,201706,0.17,201707,0.162,201708,0.159)</f>
        <v>0.17</v>
      </c>
      <c r="AD294" s="6">
        <f>Call_Data!$I294/Call_Data!$G294</f>
        <v>0.18421052631578946</v>
      </c>
    </row>
    <row r="295" spans="1:30" x14ac:dyDescent="0.2">
      <c r="A295">
        <v>201706</v>
      </c>
      <c r="B295" s="1">
        <v>42905</v>
      </c>
      <c r="C295">
        <v>12472</v>
      </c>
      <c r="D295" t="str">
        <f>VLOOKUP(Call_Data!$C295,Hierarchy!$A$1:$H$27,5,TRUE)</f>
        <v>Harrison, Harold</v>
      </c>
      <c r="E295" t="str">
        <f>VLOOKUP(Call_Data!$C295,Hierarchy!$A$2:$H$27,7,TRUE)</f>
        <v>Winnerson, Aceona</v>
      </c>
      <c r="F295" t="str">
        <f>VLOOKUP(C295,Hierarchy!$A$2:$H$27,8,TRUE)</f>
        <v>Williamburg</v>
      </c>
      <c r="G295">
        <v>34</v>
      </c>
      <c r="H295">
        <v>25478</v>
      </c>
      <c r="I295">
        <v>3</v>
      </c>
      <c r="J295">
        <v>31</v>
      </c>
      <c r="K295">
        <v>25</v>
      </c>
      <c r="L295">
        <v>19</v>
      </c>
      <c r="M295">
        <v>2</v>
      </c>
      <c r="N295">
        <f>SUMIF(Call_Data!$D$2:$D$1526,Call_Data!$D295,Call_Data!$G$2:$G$1526)</f>
        <v>2134</v>
      </c>
      <c r="O295">
        <f>SUMIFS(Call_Data!$G$2:$G$1526,Call_Data!$D$2:$D$1526,Call_Data!$D295,Call_Data!$A$2:$A$1526,Call_Data!$A295)</f>
        <v>707</v>
      </c>
      <c r="P295" s="3">
        <f>Call_Data!$H295/Call_Data!$G295</f>
        <v>749.35294117647061</v>
      </c>
      <c r="Q295" cm="1">
        <f t="array" ref="Q295">_xlfn.SWITCH(A295,201706,780,201707,783,201708,775)</f>
        <v>780</v>
      </c>
      <c r="R295" s="5" cm="1">
        <f t="array" ref="R295">_xlfn.SWITCH(A295,201706,0.08,201707,0.081,201708,0.075)</f>
        <v>0.08</v>
      </c>
      <c r="S295" s="2">
        <f>Call_Data!$M295/Call_Data!$G295*100</f>
        <v>5.8823529411764701</v>
      </c>
      <c r="T295" s="2">
        <f>Call_Data!$S295/Call_Data!$R295</f>
        <v>73.52941176470587</v>
      </c>
      <c r="U295" s="7">
        <f t="shared" si="8"/>
        <v>0</v>
      </c>
      <c r="V295" s="6">
        <f t="shared" si="9"/>
        <v>0.91176470588235292</v>
      </c>
      <c r="W295" s="6">
        <f>Call_Data!$K295/Call_Data!$J295</f>
        <v>0.80645161290322576</v>
      </c>
      <c r="X295" s="6">
        <f>Call_Data!$L295/Call_Data!$K295</f>
        <v>0.76</v>
      </c>
      <c r="Y295" s="6" cm="1">
        <f t="array" ref="Y295">_xlfn.SWITCH(A295,201706,0.51,201707,0.509,201708,0.511)</f>
        <v>0.51</v>
      </c>
      <c r="Z295" s="6">
        <f>Call_Data!$L295/Call_Data!$G295</f>
        <v>0.55882352941176472</v>
      </c>
      <c r="AA295" s="6" cm="1">
        <f t="array" ref="AA295">_xlfn.SWITCH(A295,201706,0.2,201707,0.199,201708,0.198)</f>
        <v>0.2</v>
      </c>
      <c r="AB295" s="6">
        <f>Call_Data!$K295-Call_Data!$L295/Call_Data!$K295</f>
        <v>24.24</v>
      </c>
      <c r="AC295" s="6" cm="1">
        <f t="array" ref="AC295">_xlfn.SWITCH(A295,201706,0.17,201707,0.162,201708,0.159)</f>
        <v>0.17</v>
      </c>
      <c r="AD295" s="6">
        <f>Call_Data!$I295/Call_Data!$G295</f>
        <v>8.8235294117647065E-2</v>
      </c>
    </row>
    <row r="296" spans="1:30" x14ac:dyDescent="0.2">
      <c r="A296">
        <v>201706</v>
      </c>
      <c r="B296" s="1">
        <v>42905</v>
      </c>
      <c r="C296">
        <v>12473</v>
      </c>
      <c r="D296" t="str">
        <f>VLOOKUP(Call_Data!$C296,Hierarchy!$A$1:$H$27,5,TRUE)</f>
        <v>Ivanski, Igor</v>
      </c>
      <c r="E296" t="str">
        <f>VLOOKUP(Call_Data!$C296,Hierarchy!$A$2:$H$27,7,TRUE)</f>
        <v>Jimson, Bill</v>
      </c>
      <c r="F296" t="str">
        <f>VLOOKUP(C296,Hierarchy!$A$2:$H$27,8,TRUE)</f>
        <v>Williamburg</v>
      </c>
      <c r="G296">
        <v>33</v>
      </c>
      <c r="H296">
        <v>25323</v>
      </c>
      <c r="I296">
        <v>7</v>
      </c>
      <c r="J296">
        <v>31</v>
      </c>
      <c r="K296">
        <v>20</v>
      </c>
      <c r="L296">
        <v>12</v>
      </c>
      <c r="M296">
        <v>2</v>
      </c>
      <c r="N296">
        <f>SUMIF(Call_Data!$D$2:$D$1526,Call_Data!$D296,Call_Data!$G$2:$G$1526)</f>
        <v>2093</v>
      </c>
      <c r="O296">
        <f>SUMIFS(Call_Data!$G$2:$G$1526,Call_Data!$D$2:$D$1526,Call_Data!$D296,Call_Data!$A$2:$A$1526,Call_Data!$A296)</f>
        <v>697</v>
      </c>
      <c r="P296" s="3">
        <f>Call_Data!$H296/Call_Data!$G296</f>
        <v>767.36363636363637</v>
      </c>
      <c r="Q296" cm="1">
        <f t="array" ref="Q296">_xlfn.SWITCH(A296,201706,780,201707,783,201708,775)</f>
        <v>780</v>
      </c>
      <c r="R296" s="5" cm="1">
        <f t="array" ref="R296">_xlfn.SWITCH(A296,201706,0.08,201707,0.081,201708,0.075)</f>
        <v>0.08</v>
      </c>
      <c r="S296" s="2">
        <f>Call_Data!$M296/Call_Data!$G296*100</f>
        <v>6.0606060606060606</v>
      </c>
      <c r="T296" s="2">
        <f>Call_Data!$S296/Call_Data!$R296</f>
        <v>75.757575757575751</v>
      </c>
      <c r="U296" s="7">
        <f t="shared" si="8"/>
        <v>0</v>
      </c>
      <c r="V296" s="6">
        <f t="shared" si="9"/>
        <v>0.93939393939393945</v>
      </c>
      <c r="W296" s="6">
        <f>Call_Data!$K296/Call_Data!$J296</f>
        <v>0.64516129032258063</v>
      </c>
      <c r="X296" s="6">
        <f>Call_Data!$L296/Call_Data!$K296</f>
        <v>0.6</v>
      </c>
      <c r="Y296" s="6" cm="1">
        <f t="array" ref="Y296">_xlfn.SWITCH(A296,201706,0.51,201707,0.509,201708,0.511)</f>
        <v>0.51</v>
      </c>
      <c r="Z296" s="6">
        <f>Call_Data!$L296/Call_Data!$G296</f>
        <v>0.36363636363636365</v>
      </c>
      <c r="AA296" s="6" cm="1">
        <f t="array" ref="AA296">_xlfn.SWITCH(A296,201706,0.2,201707,0.199,201708,0.198)</f>
        <v>0.2</v>
      </c>
      <c r="AB296" s="6">
        <f>Call_Data!$K296-Call_Data!$L296/Call_Data!$K296</f>
        <v>19.399999999999999</v>
      </c>
      <c r="AC296" s="6" cm="1">
        <f t="array" ref="AC296">_xlfn.SWITCH(A296,201706,0.17,201707,0.162,201708,0.159)</f>
        <v>0.17</v>
      </c>
      <c r="AD296" s="6">
        <f>Call_Data!$I296/Call_Data!$G296</f>
        <v>0.21212121212121213</v>
      </c>
    </row>
    <row r="297" spans="1:30" x14ac:dyDescent="0.2">
      <c r="A297">
        <v>201706</v>
      </c>
      <c r="B297" s="1">
        <v>42905</v>
      </c>
      <c r="C297">
        <v>12474</v>
      </c>
      <c r="D297" t="str">
        <f>VLOOKUP(Call_Data!$C297,Hierarchy!$A$1:$H$27,5,TRUE)</f>
        <v>Jeffries, Johnna</v>
      </c>
      <c r="E297" t="str">
        <f>VLOOKUP(Call_Data!$C297,Hierarchy!$A$2:$H$27,7,TRUE)</f>
        <v>Jimson, Bill</v>
      </c>
      <c r="F297" t="str">
        <f>VLOOKUP(C297,Hierarchy!$A$2:$H$27,8,TRUE)</f>
        <v>Williamburg</v>
      </c>
      <c r="G297">
        <v>31</v>
      </c>
      <c r="H297">
        <v>25994</v>
      </c>
      <c r="I297">
        <v>6</v>
      </c>
      <c r="J297">
        <v>31</v>
      </c>
      <c r="K297">
        <v>24</v>
      </c>
      <c r="L297">
        <v>15</v>
      </c>
      <c r="M297">
        <v>2</v>
      </c>
      <c r="N297">
        <f>SUMIF(Call_Data!$D$2:$D$1526,Call_Data!$D297,Call_Data!$G$2:$G$1526)</f>
        <v>2135</v>
      </c>
      <c r="O297">
        <f>SUMIFS(Call_Data!$G$2:$G$1526,Call_Data!$D$2:$D$1526,Call_Data!$D297,Call_Data!$A$2:$A$1526,Call_Data!$A297)</f>
        <v>697</v>
      </c>
      <c r="P297" s="3">
        <f>Call_Data!$H297/Call_Data!$G297</f>
        <v>838.51612903225805</v>
      </c>
      <c r="Q297" cm="1">
        <f t="array" ref="Q297">_xlfn.SWITCH(A297,201706,780,201707,783,201708,775)</f>
        <v>780</v>
      </c>
      <c r="R297" s="5" cm="1">
        <f t="array" ref="R297">_xlfn.SWITCH(A297,201706,0.08,201707,0.081,201708,0.075)</f>
        <v>0.08</v>
      </c>
      <c r="S297" s="2">
        <f>Call_Data!$M297/Call_Data!$G297*100</f>
        <v>6.4516129032258061</v>
      </c>
      <c r="T297" s="2">
        <f>Call_Data!$S297/Call_Data!$R297</f>
        <v>80.645161290322577</v>
      </c>
      <c r="U297" s="7">
        <f t="shared" si="8"/>
        <v>0</v>
      </c>
      <c r="V297" s="6">
        <f t="shared" si="9"/>
        <v>1</v>
      </c>
      <c r="W297" s="6">
        <f>Call_Data!$K297/Call_Data!$J297</f>
        <v>0.77419354838709675</v>
      </c>
      <c r="X297" s="6">
        <f>Call_Data!$L297/Call_Data!$K297</f>
        <v>0.625</v>
      </c>
      <c r="Y297" s="6" cm="1">
        <f t="array" ref="Y297">_xlfn.SWITCH(A297,201706,0.51,201707,0.509,201708,0.511)</f>
        <v>0.51</v>
      </c>
      <c r="Z297" s="6">
        <f>Call_Data!$L297/Call_Data!$G297</f>
        <v>0.4838709677419355</v>
      </c>
      <c r="AA297" s="6" cm="1">
        <f t="array" ref="AA297">_xlfn.SWITCH(A297,201706,0.2,201707,0.199,201708,0.198)</f>
        <v>0.2</v>
      </c>
      <c r="AB297" s="6">
        <f>Call_Data!$K297-Call_Data!$L297/Call_Data!$K297</f>
        <v>23.375</v>
      </c>
      <c r="AC297" s="6" cm="1">
        <f t="array" ref="AC297">_xlfn.SWITCH(A297,201706,0.17,201707,0.162,201708,0.159)</f>
        <v>0.17</v>
      </c>
      <c r="AD297" s="6">
        <f>Call_Data!$I297/Call_Data!$G297</f>
        <v>0.19354838709677419</v>
      </c>
    </row>
    <row r="298" spans="1:30" x14ac:dyDescent="0.2">
      <c r="A298">
        <v>201706</v>
      </c>
      <c r="B298" s="1">
        <v>42905</v>
      </c>
      <c r="C298">
        <v>12475</v>
      </c>
      <c r="D298" t="str">
        <f>VLOOKUP(Call_Data!$C298,Hierarchy!$A$1:$H$27,5,TRUE)</f>
        <v>Kippers, Kat</v>
      </c>
      <c r="E298" t="str">
        <f>VLOOKUP(Call_Data!$C298,Hierarchy!$A$2:$H$27,7,TRUE)</f>
        <v>Jimson, Bill</v>
      </c>
      <c r="F298" t="str">
        <f>VLOOKUP(C298,Hierarchy!$A$2:$H$27,8,TRUE)</f>
        <v>Williamburg</v>
      </c>
      <c r="G298">
        <v>31</v>
      </c>
      <c r="H298">
        <v>24574</v>
      </c>
      <c r="I298">
        <v>7</v>
      </c>
      <c r="J298">
        <v>30</v>
      </c>
      <c r="K298">
        <v>20</v>
      </c>
      <c r="L298">
        <v>15</v>
      </c>
      <c r="M298">
        <v>3</v>
      </c>
      <c r="N298">
        <f>SUMIF(Call_Data!$D$2:$D$1526,Call_Data!$D298,Call_Data!$G$2:$G$1526)</f>
        <v>2135</v>
      </c>
      <c r="O298">
        <f>SUMIFS(Call_Data!$G$2:$G$1526,Call_Data!$D$2:$D$1526,Call_Data!$D298,Call_Data!$A$2:$A$1526,Call_Data!$A298)</f>
        <v>688</v>
      </c>
      <c r="P298" s="3">
        <f>Call_Data!$H298/Call_Data!$G298</f>
        <v>792.70967741935488</v>
      </c>
      <c r="Q298" cm="1">
        <f t="array" ref="Q298">_xlfn.SWITCH(A298,201706,780,201707,783,201708,775)</f>
        <v>780</v>
      </c>
      <c r="R298" s="5" cm="1">
        <f t="array" ref="R298">_xlfn.SWITCH(A298,201706,0.08,201707,0.081,201708,0.075)</f>
        <v>0.08</v>
      </c>
      <c r="S298" s="2">
        <f>Call_Data!$M298/Call_Data!$G298*100</f>
        <v>9.67741935483871</v>
      </c>
      <c r="T298" s="2">
        <f>Call_Data!$S298/Call_Data!$R298</f>
        <v>120.96774193548387</v>
      </c>
      <c r="U298" s="7">
        <f t="shared" si="8"/>
        <v>250</v>
      </c>
      <c r="V298" s="6">
        <f t="shared" si="9"/>
        <v>0.967741935483871</v>
      </c>
      <c r="W298" s="6">
        <f>Call_Data!$K298/Call_Data!$J298</f>
        <v>0.66666666666666663</v>
      </c>
      <c r="X298" s="6">
        <f>Call_Data!$L298/Call_Data!$K298</f>
        <v>0.75</v>
      </c>
      <c r="Y298" s="6" cm="1">
        <f t="array" ref="Y298">_xlfn.SWITCH(A298,201706,0.51,201707,0.509,201708,0.511)</f>
        <v>0.51</v>
      </c>
      <c r="Z298" s="6">
        <f>Call_Data!$L298/Call_Data!$G298</f>
        <v>0.4838709677419355</v>
      </c>
      <c r="AA298" s="6" cm="1">
        <f t="array" ref="AA298">_xlfn.SWITCH(A298,201706,0.2,201707,0.199,201708,0.198)</f>
        <v>0.2</v>
      </c>
      <c r="AB298" s="6">
        <f>Call_Data!$K298-Call_Data!$L298/Call_Data!$K298</f>
        <v>19.25</v>
      </c>
      <c r="AC298" s="6" cm="1">
        <f t="array" ref="AC298">_xlfn.SWITCH(A298,201706,0.17,201707,0.162,201708,0.159)</f>
        <v>0.17</v>
      </c>
      <c r="AD298" s="6">
        <f>Call_Data!$I298/Call_Data!$G298</f>
        <v>0.22580645161290322</v>
      </c>
    </row>
    <row r="299" spans="1:30" x14ac:dyDescent="0.2">
      <c r="A299">
        <v>201706</v>
      </c>
      <c r="B299" s="1">
        <v>42905</v>
      </c>
      <c r="C299">
        <v>12476</v>
      </c>
      <c r="D299" t="str">
        <f>VLOOKUP(Call_Data!$C299,Hierarchy!$A$1:$H$27,5,TRUE)</f>
        <v>Lipp, Larry</v>
      </c>
      <c r="E299" t="str">
        <f>VLOOKUP(Call_Data!$C299,Hierarchy!$A$2:$H$27,7,TRUE)</f>
        <v>Jimson, Bill</v>
      </c>
      <c r="F299" t="str">
        <f>VLOOKUP(C299,Hierarchy!$A$2:$H$27,8,TRUE)</f>
        <v>Williamburg</v>
      </c>
      <c r="G299">
        <v>34</v>
      </c>
      <c r="H299">
        <v>25248</v>
      </c>
      <c r="I299">
        <v>7</v>
      </c>
      <c r="J299">
        <v>33</v>
      </c>
      <c r="K299">
        <v>22</v>
      </c>
      <c r="L299">
        <v>17</v>
      </c>
      <c r="M299">
        <v>3</v>
      </c>
      <c r="N299">
        <f>SUMIF(Call_Data!$D$2:$D$1526,Call_Data!$D299,Call_Data!$G$2:$G$1526)</f>
        <v>2065</v>
      </c>
      <c r="O299">
        <f>SUMIFS(Call_Data!$G$2:$G$1526,Call_Data!$D$2:$D$1526,Call_Data!$D299,Call_Data!$A$2:$A$1526,Call_Data!$A299)</f>
        <v>697</v>
      </c>
      <c r="P299" s="3">
        <f>Call_Data!$H299/Call_Data!$G299</f>
        <v>742.58823529411768</v>
      </c>
      <c r="Q299" cm="1">
        <f t="array" ref="Q299">_xlfn.SWITCH(A299,201706,780,201707,783,201708,775)</f>
        <v>780</v>
      </c>
      <c r="R299" s="5" cm="1">
        <f t="array" ref="R299">_xlfn.SWITCH(A299,201706,0.08,201707,0.081,201708,0.075)</f>
        <v>0.08</v>
      </c>
      <c r="S299" s="2">
        <f>Call_Data!$M299/Call_Data!$G299*100</f>
        <v>8.8235294117647065</v>
      </c>
      <c r="T299" s="2">
        <f>Call_Data!$S299/Call_Data!$R299</f>
        <v>110.29411764705883</v>
      </c>
      <c r="U299" s="7">
        <f t="shared" si="8"/>
        <v>150</v>
      </c>
      <c r="V299" s="6">
        <f t="shared" si="9"/>
        <v>0.97058823529411764</v>
      </c>
      <c r="W299" s="6">
        <f>Call_Data!$K299/Call_Data!$J299</f>
        <v>0.66666666666666663</v>
      </c>
      <c r="X299" s="6">
        <f>Call_Data!$L299/Call_Data!$K299</f>
        <v>0.77272727272727271</v>
      </c>
      <c r="Y299" s="6" cm="1">
        <f t="array" ref="Y299">_xlfn.SWITCH(A299,201706,0.51,201707,0.509,201708,0.511)</f>
        <v>0.51</v>
      </c>
      <c r="Z299" s="6">
        <f>Call_Data!$L299/Call_Data!$G299</f>
        <v>0.5</v>
      </c>
      <c r="AA299" s="6" cm="1">
        <f t="array" ref="AA299">_xlfn.SWITCH(A299,201706,0.2,201707,0.199,201708,0.198)</f>
        <v>0.2</v>
      </c>
      <c r="AB299" s="6">
        <f>Call_Data!$K299-Call_Data!$L299/Call_Data!$K299</f>
        <v>21.227272727272727</v>
      </c>
      <c r="AC299" s="6" cm="1">
        <f t="array" ref="AC299">_xlfn.SWITCH(A299,201706,0.17,201707,0.162,201708,0.159)</f>
        <v>0.17</v>
      </c>
      <c r="AD299" s="6">
        <f>Call_Data!$I299/Call_Data!$G299</f>
        <v>0.20588235294117646</v>
      </c>
    </row>
    <row r="300" spans="1:30" x14ac:dyDescent="0.2">
      <c r="A300">
        <v>201706</v>
      </c>
      <c r="B300" s="1">
        <v>42905</v>
      </c>
      <c r="C300">
        <v>12477</v>
      </c>
      <c r="D300" t="str">
        <f>VLOOKUP(Call_Data!$C300,Hierarchy!$A$1:$H$27,5,TRUE)</f>
        <v>Myers, Matt</v>
      </c>
      <c r="E300" t="str">
        <f>VLOOKUP(Call_Data!$C300,Hierarchy!$A$2:$H$27,7,TRUE)</f>
        <v>Jimson, Bill</v>
      </c>
      <c r="F300" t="str">
        <f>VLOOKUP(C300,Hierarchy!$A$2:$H$27,8,TRUE)</f>
        <v>Williamburg</v>
      </c>
      <c r="G300">
        <v>35</v>
      </c>
      <c r="H300">
        <v>24525</v>
      </c>
      <c r="I300">
        <v>6</v>
      </c>
      <c r="J300">
        <v>34</v>
      </c>
      <c r="K300">
        <v>23</v>
      </c>
      <c r="L300">
        <v>16</v>
      </c>
      <c r="M300">
        <v>3</v>
      </c>
      <c r="N300">
        <f>SUMIF(Call_Data!$D$2:$D$1526,Call_Data!$D300,Call_Data!$G$2:$G$1526)</f>
        <v>1978</v>
      </c>
      <c r="O300">
        <f>SUMIFS(Call_Data!$G$2:$G$1526,Call_Data!$D$2:$D$1526,Call_Data!$D300,Call_Data!$A$2:$A$1526,Call_Data!$A300)</f>
        <v>701</v>
      </c>
      <c r="P300" s="3">
        <f>Call_Data!$H300/Call_Data!$G300</f>
        <v>700.71428571428567</v>
      </c>
      <c r="Q300" cm="1">
        <f t="array" ref="Q300">_xlfn.SWITCH(A300,201706,780,201707,783,201708,775)</f>
        <v>780</v>
      </c>
      <c r="R300" s="5" cm="1">
        <f t="array" ref="R300">_xlfn.SWITCH(A300,201706,0.08,201707,0.081,201708,0.075)</f>
        <v>0.08</v>
      </c>
      <c r="S300" s="2">
        <f>Call_Data!$M300/Call_Data!$G300*100</f>
        <v>8.5714285714285712</v>
      </c>
      <c r="T300" s="2">
        <f>Call_Data!$S300/Call_Data!$R300</f>
        <v>107.14285714285714</v>
      </c>
      <c r="U300" s="7">
        <f t="shared" si="8"/>
        <v>100</v>
      </c>
      <c r="V300" s="6">
        <f t="shared" si="9"/>
        <v>0.97142857142857142</v>
      </c>
      <c r="W300" s="6">
        <f>Call_Data!$K300/Call_Data!$J300</f>
        <v>0.67647058823529416</v>
      </c>
      <c r="X300" s="6">
        <f>Call_Data!$L300/Call_Data!$K300</f>
        <v>0.69565217391304346</v>
      </c>
      <c r="Y300" s="6" cm="1">
        <f t="array" ref="Y300">_xlfn.SWITCH(A300,201706,0.51,201707,0.509,201708,0.511)</f>
        <v>0.51</v>
      </c>
      <c r="Z300" s="6">
        <f>Call_Data!$L300/Call_Data!$G300</f>
        <v>0.45714285714285713</v>
      </c>
      <c r="AA300" s="6" cm="1">
        <f t="array" ref="AA300">_xlfn.SWITCH(A300,201706,0.2,201707,0.199,201708,0.198)</f>
        <v>0.2</v>
      </c>
      <c r="AB300" s="6">
        <f>Call_Data!$K300-Call_Data!$L300/Call_Data!$K300</f>
        <v>22.304347826086957</v>
      </c>
      <c r="AC300" s="6" cm="1">
        <f t="array" ref="AC300">_xlfn.SWITCH(A300,201706,0.17,201707,0.162,201708,0.159)</f>
        <v>0.17</v>
      </c>
      <c r="AD300" s="6">
        <f>Call_Data!$I300/Call_Data!$G300</f>
        <v>0.17142857142857143</v>
      </c>
    </row>
    <row r="301" spans="1:30" x14ac:dyDescent="0.2">
      <c r="A301">
        <v>201706</v>
      </c>
      <c r="B301" s="1">
        <v>42905</v>
      </c>
      <c r="C301">
        <v>12478</v>
      </c>
      <c r="D301" t="str">
        <f>VLOOKUP(Call_Data!$C301,Hierarchy!$A$1:$H$27,5,TRUE)</f>
        <v>Nichols, Nana</v>
      </c>
      <c r="E301" t="str">
        <f>VLOOKUP(Call_Data!$C301,Hierarchy!$A$2:$H$27,7,TRUE)</f>
        <v>Jimson, Bill</v>
      </c>
      <c r="F301" t="str">
        <f>VLOOKUP(C301,Hierarchy!$A$2:$H$27,8,TRUE)</f>
        <v>Williamburg</v>
      </c>
      <c r="G301">
        <v>34</v>
      </c>
      <c r="H301">
        <v>24801</v>
      </c>
      <c r="I301">
        <v>7</v>
      </c>
      <c r="J301">
        <v>30</v>
      </c>
      <c r="K301">
        <v>25</v>
      </c>
      <c r="L301">
        <v>17</v>
      </c>
      <c r="M301">
        <v>2</v>
      </c>
      <c r="N301">
        <f>SUMIF(Call_Data!$D$2:$D$1526,Call_Data!$D301,Call_Data!$G$2:$G$1526)</f>
        <v>1999</v>
      </c>
      <c r="O301">
        <f>SUMIFS(Call_Data!$G$2:$G$1526,Call_Data!$D$2:$D$1526,Call_Data!$D301,Call_Data!$A$2:$A$1526,Call_Data!$A301)</f>
        <v>699</v>
      </c>
      <c r="P301" s="3">
        <f>Call_Data!$H301/Call_Data!$G301</f>
        <v>729.44117647058829</v>
      </c>
      <c r="Q301" cm="1">
        <f t="array" ref="Q301">_xlfn.SWITCH(A301,201706,780,201707,783,201708,775)</f>
        <v>780</v>
      </c>
      <c r="R301" s="5" cm="1">
        <f t="array" ref="R301">_xlfn.SWITCH(A301,201706,0.08,201707,0.081,201708,0.075)</f>
        <v>0.08</v>
      </c>
      <c r="S301" s="2">
        <f>Call_Data!$M301/Call_Data!$G301*100</f>
        <v>5.8823529411764701</v>
      </c>
      <c r="T301" s="2">
        <f>Call_Data!$S301/Call_Data!$R301</f>
        <v>73.52941176470587</v>
      </c>
      <c r="U301" s="7">
        <f t="shared" si="8"/>
        <v>0</v>
      </c>
      <c r="V301" s="6">
        <f t="shared" si="9"/>
        <v>0.88235294117647056</v>
      </c>
      <c r="W301" s="6">
        <f>Call_Data!$K301/Call_Data!$J301</f>
        <v>0.83333333333333337</v>
      </c>
      <c r="X301" s="6">
        <f>Call_Data!$L301/Call_Data!$K301</f>
        <v>0.68</v>
      </c>
      <c r="Y301" s="6" cm="1">
        <f t="array" ref="Y301">_xlfn.SWITCH(A301,201706,0.51,201707,0.509,201708,0.511)</f>
        <v>0.51</v>
      </c>
      <c r="Z301" s="6">
        <f>Call_Data!$L301/Call_Data!$G301</f>
        <v>0.5</v>
      </c>
      <c r="AA301" s="6" cm="1">
        <f t="array" ref="AA301">_xlfn.SWITCH(A301,201706,0.2,201707,0.199,201708,0.198)</f>
        <v>0.2</v>
      </c>
      <c r="AB301" s="6">
        <f>Call_Data!$K301-Call_Data!$L301/Call_Data!$K301</f>
        <v>24.32</v>
      </c>
      <c r="AC301" s="6" cm="1">
        <f t="array" ref="AC301">_xlfn.SWITCH(A301,201706,0.17,201707,0.162,201708,0.159)</f>
        <v>0.17</v>
      </c>
      <c r="AD301" s="6">
        <f>Call_Data!$I301/Call_Data!$G301</f>
        <v>0.20588235294117646</v>
      </c>
    </row>
    <row r="302" spans="1:30" x14ac:dyDescent="0.2">
      <c r="A302">
        <v>201706</v>
      </c>
      <c r="B302" s="1">
        <v>42905</v>
      </c>
      <c r="C302">
        <v>12479</v>
      </c>
      <c r="D302" t="str">
        <f>VLOOKUP(Call_Data!$C302,Hierarchy!$A$1:$H$27,5,TRUE)</f>
        <v>Ohlson, Octavius</v>
      </c>
      <c r="E302" t="str">
        <f>VLOOKUP(Call_Data!$C302,Hierarchy!$A$2:$H$27,7,TRUE)</f>
        <v>Jimson, Bill</v>
      </c>
      <c r="F302" t="str">
        <f>VLOOKUP(C302,Hierarchy!$A$2:$H$27,8,TRUE)</f>
        <v>Williamburg</v>
      </c>
      <c r="G302">
        <v>34</v>
      </c>
      <c r="H302">
        <v>24894</v>
      </c>
      <c r="I302">
        <v>9</v>
      </c>
      <c r="J302">
        <v>32</v>
      </c>
      <c r="K302">
        <v>24</v>
      </c>
      <c r="L302">
        <v>15</v>
      </c>
      <c r="M302">
        <v>2</v>
      </c>
      <c r="N302">
        <f>SUMIF(Call_Data!$D$2:$D$1526,Call_Data!$D302,Call_Data!$G$2:$G$1526)</f>
        <v>1969</v>
      </c>
      <c r="O302">
        <f>SUMIFS(Call_Data!$G$2:$G$1526,Call_Data!$D$2:$D$1526,Call_Data!$D302,Call_Data!$A$2:$A$1526,Call_Data!$A302)</f>
        <v>680</v>
      </c>
      <c r="P302" s="3">
        <f>Call_Data!$H302/Call_Data!$G302</f>
        <v>732.17647058823525</v>
      </c>
      <c r="Q302" cm="1">
        <f t="array" ref="Q302">_xlfn.SWITCH(A302,201706,780,201707,783,201708,775)</f>
        <v>780</v>
      </c>
      <c r="R302" s="5" cm="1">
        <f t="array" ref="R302">_xlfn.SWITCH(A302,201706,0.08,201707,0.081,201708,0.075)</f>
        <v>0.08</v>
      </c>
      <c r="S302" s="2">
        <f>Call_Data!$M302/Call_Data!$G302*100</f>
        <v>5.8823529411764701</v>
      </c>
      <c r="T302" s="2">
        <f>Call_Data!$S302/Call_Data!$R302</f>
        <v>73.52941176470587</v>
      </c>
      <c r="U302" s="7">
        <f t="shared" si="8"/>
        <v>0</v>
      </c>
      <c r="V302" s="6">
        <f t="shared" si="9"/>
        <v>0.94117647058823528</v>
      </c>
      <c r="W302" s="6">
        <f>Call_Data!$K302/Call_Data!$J302</f>
        <v>0.75</v>
      </c>
      <c r="X302" s="6">
        <f>Call_Data!$L302/Call_Data!$K302</f>
        <v>0.625</v>
      </c>
      <c r="Y302" s="6" cm="1">
        <f t="array" ref="Y302">_xlfn.SWITCH(A302,201706,0.51,201707,0.509,201708,0.511)</f>
        <v>0.51</v>
      </c>
      <c r="Z302" s="6">
        <f>Call_Data!$L302/Call_Data!$G302</f>
        <v>0.44117647058823528</v>
      </c>
      <c r="AA302" s="6" cm="1">
        <f t="array" ref="AA302">_xlfn.SWITCH(A302,201706,0.2,201707,0.199,201708,0.198)</f>
        <v>0.2</v>
      </c>
      <c r="AB302" s="6">
        <f>Call_Data!$K302-Call_Data!$L302/Call_Data!$K302</f>
        <v>23.375</v>
      </c>
      <c r="AC302" s="6" cm="1">
        <f t="array" ref="AC302">_xlfn.SWITCH(A302,201706,0.17,201707,0.162,201708,0.159)</f>
        <v>0.17</v>
      </c>
      <c r="AD302" s="6">
        <f>Call_Data!$I302/Call_Data!$G302</f>
        <v>0.26470588235294118</v>
      </c>
    </row>
    <row r="303" spans="1:30" x14ac:dyDescent="0.2">
      <c r="A303">
        <v>201706</v>
      </c>
      <c r="B303" s="1">
        <v>42905</v>
      </c>
      <c r="C303">
        <v>12480</v>
      </c>
      <c r="D303" t="str">
        <f>VLOOKUP(Call_Data!$C303,Hierarchy!$A$1:$H$27,5,TRUE)</f>
        <v>Pulaski, Peter</v>
      </c>
      <c r="E303" t="str">
        <f>VLOOKUP(Call_Data!$C303,Hierarchy!$A$2:$H$27,7,TRUE)</f>
        <v>Jimson, Bill</v>
      </c>
      <c r="F303" t="str">
        <f>VLOOKUP(C303,Hierarchy!$A$2:$H$27,8,TRUE)</f>
        <v>Williamburg</v>
      </c>
      <c r="G303">
        <v>36</v>
      </c>
      <c r="H303">
        <v>24064</v>
      </c>
      <c r="I303">
        <v>6</v>
      </c>
      <c r="J303">
        <v>34</v>
      </c>
      <c r="K303">
        <v>24</v>
      </c>
      <c r="L303">
        <v>15</v>
      </c>
      <c r="M303">
        <v>4</v>
      </c>
      <c r="N303">
        <f>SUMIF(Call_Data!$D$2:$D$1526,Call_Data!$D303,Call_Data!$G$2:$G$1526)</f>
        <v>1507</v>
      </c>
      <c r="O303">
        <f>SUMIFS(Call_Data!$G$2:$G$1526,Call_Data!$D$2:$D$1526,Call_Data!$D303,Call_Data!$A$2:$A$1526,Call_Data!$A303)</f>
        <v>615</v>
      </c>
      <c r="P303" s="3">
        <f>Call_Data!$H303/Call_Data!$G303</f>
        <v>668.44444444444446</v>
      </c>
      <c r="Q303" cm="1">
        <f t="array" ref="Q303">_xlfn.SWITCH(A303,201706,780,201707,783,201708,775)</f>
        <v>780</v>
      </c>
      <c r="R303" s="5" cm="1">
        <f t="array" ref="R303">_xlfn.SWITCH(A303,201706,0.08,201707,0.081,201708,0.075)</f>
        <v>0.08</v>
      </c>
      <c r="S303" s="2">
        <f>Call_Data!$M303/Call_Data!$G303*100</f>
        <v>11.111111111111111</v>
      </c>
      <c r="T303" s="2">
        <f>Call_Data!$S303/Call_Data!$R303</f>
        <v>138.88888888888889</v>
      </c>
      <c r="U303" s="7">
        <f t="shared" si="8"/>
        <v>250</v>
      </c>
      <c r="V303" s="6">
        <f t="shared" si="9"/>
        <v>0.94444444444444442</v>
      </c>
      <c r="W303" s="6">
        <f>Call_Data!$K303/Call_Data!$J303</f>
        <v>0.70588235294117652</v>
      </c>
      <c r="X303" s="6">
        <f>Call_Data!$L303/Call_Data!$K303</f>
        <v>0.625</v>
      </c>
      <c r="Y303" s="6" cm="1">
        <f t="array" ref="Y303">_xlfn.SWITCH(A303,201706,0.51,201707,0.509,201708,0.511)</f>
        <v>0.51</v>
      </c>
      <c r="Z303" s="6">
        <f>Call_Data!$L303/Call_Data!$G303</f>
        <v>0.41666666666666669</v>
      </c>
      <c r="AA303" s="6" cm="1">
        <f t="array" ref="AA303">_xlfn.SWITCH(A303,201706,0.2,201707,0.199,201708,0.198)</f>
        <v>0.2</v>
      </c>
      <c r="AB303" s="6">
        <f>Call_Data!$K303-Call_Data!$L303/Call_Data!$K303</f>
        <v>23.375</v>
      </c>
      <c r="AC303" s="6" cm="1">
        <f t="array" ref="AC303">_xlfn.SWITCH(A303,201706,0.17,201707,0.162,201708,0.159)</f>
        <v>0.17</v>
      </c>
      <c r="AD303" s="6">
        <f>Call_Data!$I303/Call_Data!$G303</f>
        <v>0.16666666666666666</v>
      </c>
    </row>
    <row r="304" spans="1:30" x14ac:dyDescent="0.2">
      <c r="A304">
        <v>201706</v>
      </c>
      <c r="B304" s="1">
        <v>42905</v>
      </c>
      <c r="C304">
        <v>12482</v>
      </c>
      <c r="D304" t="str">
        <f>VLOOKUP(Call_Data!$C304,Hierarchy!$A$1:$H$27,5,TRUE)</f>
        <v>Sanders, Sammi</v>
      </c>
      <c r="E304" t="str">
        <f>VLOOKUP(Call_Data!$C304,Hierarchy!$A$2:$H$27,7,TRUE)</f>
        <v>Oferten, Quinton</v>
      </c>
      <c r="F304" t="str">
        <f>VLOOKUP(C304,Hierarchy!$A$2:$H$27,8,TRUE)</f>
        <v>Williamburg</v>
      </c>
      <c r="G304">
        <v>28</v>
      </c>
      <c r="H304">
        <v>24476</v>
      </c>
      <c r="I304">
        <v>8</v>
      </c>
      <c r="J304">
        <v>24</v>
      </c>
      <c r="K304">
        <v>17</v>
      </c>
      <c r="L304">
        <v>10</v>
      </c>
      <c r="M304">
        <v>3</v>
      </c>
      <c r="N304">
        <f>SUMIF(Call_Data!$D$2:$D$1526,Call_Data!$D304,Call_Data!$G$2:$G$1526)</f>
        <v>1764</v>
      </c>
      <c r="O304">
        <f>SUMIFS(Call_Data!$G$2:$G$1526,Call_Data!$D$2:$D$1526,Call_Data!$D304,Call_Data!$A$2:$A$1526,Call_Data!$A304)</f>
        <v>577</v>
      </c>
      <c r="P304" s="3">
        <f>Call_Data!$H304/Call_Data!$G304</f>
        <v>874.14285714285711</v>
      </c>
      <c r="Q304" cm="1">
        <f t="array" ref="Q304">_xlfn.SWITCH(A304,201706,780,201707,783,201708,775)</f>
        <v>780</v>
      </c>
      <c r="R304" s="5" cm="1">
        <f t="array" ref="R304">_xlfn.SWITCH(A304,201706,0.08,201707,0.081,201708,0.075)</f>
        <v>0.08</v>
      </c>
      <c r="S304" s="2">
        <f>Call_Data!$M304/Call_Data!$G304*100</f>
        <v>10.714285714285714</v>
      </c>
      <c r="T304" s="2">
        <f>Call_Data!$S304/Call_Data!$R304</f>
        <v>133.92857142857142</v>
      </c>
      <c r="U304" s="7">
        <f t="shared" si="8"/>
        <v>250</v>
      </c>
      <c r="V304" s="6">
        <f t="shared" si="9"/>
        <v>0.8571428571428571</v>
      </c>
      <c r="W304" s="6">
        <f>Call_Data!$K304/Call_Data!$J304</f>
        <v>0.70833333333333337</v>
      </c>
      <c r="X304" s="6">
        <f>Call_Data!$L304/Call_Data!$K304</f>
        <v>0.58823529411764708</v>
      </c>
      <c r="Y304" s="6" cm="1">
        <f t="array" ref="Y304">_xlfn.SWITCH(A304,201706,0.51,201707,0.509,201708,0.511)</f>
        <v>0.51</v>
      </c>
      <c r="Z304" s="6">
        <f>Call_Data!$L304/Call_Data!$G304</f>
        <v>0.35714285714285715</v>
      </c>
      <c r="AA304" s="6" cm="1">
        <f t="array" ref="AA304">_xlfn.SWITCH(A304,201706,0.2,201707,0.199,201708,0.198)</f>
        <v>0.2</v>
      </c>
      <c r="AB304" s="6">
        <f>Call_Data!$K304-Call_Data!$L304/Call_Data!$K304</f>
        <v>16.411764705882351</v>
      </c>
      <c r="AC304" s="6" cm="1">
        <f t="array" ref="AC304">_xlfn.SWITCH(A304,201706,0.17,201707,0.162,201708,0.159)</f>
        <v>0.17</v>
      </c>
      <c r="AD304" s="6">
        <f>Call_Data!$I304/Call_Data!$G304</f>
        <v>0.2857142857142857</v>
      </c>
    </row>
    <row r="305" spans="1:30" x14ac:dyDescent="0.2">
      <c r="A305">
        <v>201706</v>
      </c>
      <c r="B305" s="1">
        <v>42905</v>
      </c>
      <c r="C305">
        <v>12483</v>
      </c>
      <c r="D305" t="str">
        <f>VLOOKUP(Call_Data!$C305,Hierarchy!$A$1:$H$27,5,TRUE)</f>
        <v>Thomas, Ted</v>
      </c>
      <c r="E305" t="str">
        <f>VLOOKUP(Call_Data!$C305,Hierarchy!$A$2:$H$27,7,TRUE)</f>
        <v>Oferten, Quinton</v>
      </c>
      <c r="F305" t="str">
        <f>VLOOKUP(C305,Hierarchy!$A$2:$H$27,8,TRUE)</f>
        <v>Williamburg</v>
      </c>
      <c r="G305">
        <v>29</v>
      </c>
      <c r="H305">
        <v>25706</v>
      </c>
      <c r="I305">
        <v>7</v>
      </c>
      <c r="J305">
        <v>25</v>
      </c>
      <c r="K305">
        <v>17</v>
      </c>
      <c r="L305">
        <v>9</v>
      </c>
      <c r="M305">
        <v>3</v>
      </c>
      <c r="N305">
        <f>SUMIF(Call_Data!$D$2:$D$1526,Call_Data!$D305,Call_Data!$G$2:$G$1526)</f>
        <v>1918</v>
      </c>
      <c r="O305">
        <f>SUMIFS(Call_Data!$G$2:$G$1526,Call_Data!$D$2:$D$1526,Call_Data!$D305,Call_Data!$A$2:$A$1526,Call_Data!$A305)</f>
        <v>652</v>
      </c>
      <c r="P305" s="3">
        <f>Call_Data!$H305/Call_Data!$G305</f>
        <v>886.41379310344826</v>
      </c>
      <c r="Q305" cm="1">
        <f t="array" ref="Q305">_xlfn.SWITCH(A305,201706,780,201707,783,201708,775)</f>
        <v>780</v>
      </c>
      <c r="R305" s="5" cm="1">
        <f t="array" ref="R305">_xlfn.SWITCH(A305,201706,0.08,201707,0.081,201708,0.075)</f>
        <v>0.08</v>
      </c>
      <c r="S305" s="2">
        <f>Call_Data!$M305/Call_Data!$G305*100</f>
        <v>10.344827586206897</v>
      </c>
      <c r="T305" s="2">
        <f>Call_Data!$S305/Call_Data!$R305</f>
        <v>129.31034482758622</v>
      </c>
      <c r="U305" s="7">
        <f t="shared" si="8"/>
        <v>250</v>
      </c>
      <c r="V305" s="6">
        <f t="shared" si="9"/>
        <v>0.86206896551724133</v>
      </c>
      <c r="W305" s="6">
        <f>Call_Data!$K305/Call_Data!$J305</f>
        <v>0.68</v>
      </c>
      <c r="X305" s="6">
        <f>Call_Data!$L305/Call_Data!$K305</f>
        <v>0.52941176470588236</v>
      </c>
      <c r="Y305" s="6" cm="1">
        <f t="array" ref="Y305">_xlfn.SWITCH(A305,201706,0.51,201707,0.509,201708,0.511)</f>
        <v>0.51</v>
      </c>
      <c r="Z305" s="6">
        <f>Call_Data!$L305/Call_Data!$G305</f>
        <v>0.31034482758620691</v>
      </c>
      <c r="AA305" s="6" cm="1">
        <f t="array" ref="AA305">_xlfn.SWITCH(A305,201706,0.2,201707,0.199,201708,0.198)</f>
        <v>0.2</v>
      </c>
      <c r="AB305" s="6">
        <f>Call_Data!$K305-Call_Data!$L305/Call_Data!$K305</f>
        <v>16.470588235294116</v>
      </c>
      <c r="AC305" s="6" cm="1">
        <f t="array" ref="AC305">_xlfn.SWITCH(A305,201706,0.17,201707,0.162,201708,0.159)</f>
        <v>0.17</v>
      </c>
      <c r="AD305" s="6">
        <f>Call_Data!$I305/Call_Data!$G305</f>
        <v>0.2413793103448276</v>
      </c>
    </row>
    <row r="306" spans="1:30" x14ac:dyDescent="0.2">
      <c r="A306">
        <v>201706</v>
      </c>
      <c r="B306" s="1">
        <v>42905</v>
      </c>
      <c r="C306">
        <v>12484</v>
      </c>
      <c r="D306" t="str">
        <f>VLOOKUP(Call_Data!$C306,Hierarchy!$A$1:$H$27,5,TRUE)</f>
        <v>Uvaldon, Ursala</v>
      </c>
      <c r="E306" t="str">
        <f>VLOOKUP(Call_Data!$C306,Hierarchy!$A$2:$H$27,7,TRUE)</f>
        <v>Oferten, Quinton</v>
      </c>
      <c r="F306" t="str">
        <f>VLOOKUP(C306,Hierarchy!$A$2:$H$27,8,TRUE)</f>
        <v>Williamburg</v>
      </c>
      <c r="G306">
        <v>28</v>
      </c>
      <c r="H306">
        <v>25330</v>
      </c>
      <c r="I306">
        <v>7</v>
      </c>
      <c r="J306">
        <v>25</v>
      </c>
      <c r="K306">
        <v>17</v>
      </c>
      <c r="L306">
        <v>10</v>
      </c>
      <c r="M306">
        <v>3</v>
      </c>
      <c r="N306">
        <f>SUMIF(Call_Data!$D$2:$D$1526,Call_Data!$D306,Call_Data!$G$2:$G$1526)</f>
        <v>1913</v>
      </c>
      <c r="O306">
        <f>SUMIFS(Call_Data!$G$2:$G$1526,Call_Data!$D$2:$D$1526,Call_Data!$D306,Call_Data!$A$2:$A$1526,Call_Data!$A306)</f>
        <v>629</v>
      </c>
      <c r="P306" s="3">
        <f>Call_Data!$H306/Call_Data!$G306</f>
        <v>904.64285714285711</v>
      </c>
      <c r="Q306" cm="1">
        <f t="array" ref="Q306">_xlfn.SWITCH(A306,201706,780,201707,783,201708,775)</f>
        <v>780</v>
      </c>
      <c r="R306" s="5" cm="1">
        <f t="array" ref="R306">_xlfn.SWITCH(A306,201706,0.08,201707,0.081,201708,0.075)</f>
        <v>0.08</v>
      </c>
      <c r="S306" s="2">
        <f>Call_Data!$M306/Call_Data!$G306*100</f>
        <v>10.714285714285714</v>
      </c>
      <c r="T306" s="2">
        <f>Call_Data!$S306/Call_Data!$R306</f>
        <v>133.92857142857142</v>
      </c>
      <c r="U306" s="7">
        <f t="shared" si="8"/>
        <v>250</v>
      </c>
      <c r="V306" s="6">
        <f t="shared" si="9"/>
        <v>0.8928571428571429</v>
      </c>
      <c r="W306" s="6">
        <f>Call_Data!$K306/Call_Data!$J306</f>
        <v>0.68</v>
      </c>
      <c r="X306" s="6">
        <f>Call_Data!$L306/Call_Data!$K306</f>
        <v>0.58823529411764708</v>
      </c>
      <c r="Y306" s="6" cm="1">
        <f t="array" ref="Y306">_xlfn.SWITCH(A306,201706,0.51,201707,0.509,201708,0.511)</f>
        <v>0.51</v>
      </c>
      <c r="Z306" s="6">
        <f>Call_Data!$L306/Call_Data!$G306</f>
        <v>0.35714285714285715</v>
      </c>
      <c r="AA306" s="6" cm="1">
        <f t="array" ref="AA306">_xlfn.SWITCH(A306,201706,0.2,201707,0.199,201708,0.198)</f>
        <v>0.2</v>
      </c>
      <c r="AB306" s="6">
        <f>Call_Data!$K306-Call_Data!$L306/Call_Data!$K306</f>
        <v>16.411764705882351</v>
      </c>
      <c r="AC306" s="6" cm="1">
        <f t="array" ref="AC306">_xlfn.SWITCH(A306,201706,0.17,201707,0.162,201708,0.159)</f>
        <v>0.17</v>
      </c>
      <c r="AD306" s="6">
        <f>Call_Data!$I306/Call_Data!$G306</f>
        <v>0.25</v>
      </c>
    </row>
    <row r="307" spans="1:30" x14ac:dyDescent="0.2">
      <c r="A307">
        <v>201706</v>
      </c>
      <c r="B307" s="1">
        <v>42905</v>
      </c>
      <c r="C307">
        <v>12485</v>
      </c>
      <c r="D307" t="str">
        <f>VLOOKUP(Call_Data!$C307,Hierarchy!$A$1:$H$27,5,TRUE)</f>
        <v>Vindictive, Vinny</v>
      </c>
      <c r="E307" t="str">
        <f>VLOOKUP(Call_Data!$C307,Hierarchy!$A$2:$H$27,7,TRUE)</f>
        <v>Oferten, Quinton</v>
      </c>
      <c r="F307" t="str">
        <f>VLOOKUP(C307,Hierarchy!$A$2:$H$27,8,TRUE)</f>
        <v>Williamburg</v>
      </c>
      <c r="G307">
        <v>29</v>
      </c>
      <c r="H307">
        <v>25089</v>
      </c>
      <c r="I307">
        <v>6</v>
      </c>
      <c r="J307">
        <v>28</v>
      </c>
      <c r="K307">
        <v>19</v>
      </c>
      <c r="L307">
        <v>11</v>
      </c>
      <c r="M307">
        <v>3</v>
      </c>
      <c r="N307">
        <f>SUMIF(Call_Data!$D$2:$D$1526,Call_Data!$D307,Call_Data!$G$2:$G$1526)</f>
        <v>1894</v>
      </c>
      <c r="O307">
        <f>SUMIFS(Call_Data!$G$2:$G$1526,Call_Data!$D$2:$D$1526,Call_Data!$D307,Call_Data!$A$2:$A$1526,Call_Data!$A307)</f>
        <v>644</v>
      </c>
      <c r="P307" s="3">
        <f>Call_Data!$H307/Call_Data!$G307</f>
        <v>865.13793103448279</v>
      </c>
      <c r="Q307" cm="1">
        <f t="array" ref="Q307">_xlfn.SWITCH(A307,201706,780,201707,783,201708,775)</f>
        <v>780</v>
      </c>
      <c r="R307" s="5" cm="1">
        <f t="array" ref="R307">_xlfn.SWITCH(A307,201706,0.08,201707,0.081,201708,0.075)</f>
        <v>0.08</v>
      </c>
      <c r="S307" s="2">
        <f>Call_Data!$M307/Call_Data!$G307*100</f>
        <v>10.344827586206897</v>
      </c>
      <c r="T307" s="2">
        <f>Call_Data!$S307/Call_Data!$R307</f>
        <v>129.31034482758622</v>
      </c>
      <c r="U307" s="7">
        <f t="shared" si="8"/>
        <v>250</v>
      </c>
      <c r="V307" s="6">
        <f t="shared" si="9"/>
        <v>0.96551724137931039</v>
      </c>
      <c r="W307" s="6">
        <f>Call_Data!$K307/Call_Data!$J307</f>
        <v>0.6785714285714286</v>
      </c>
      <c r="X307" s="6">
        <f>Call_Data!$L307/Call_Data!$K307</f>
        <v>0.57894736842105265</v>
      </c>
      <c r="Y307" s="6" cm="1">
        <f t="array" ref="Y307">_xlfn.SWITCH(A307,201706,0.51,201707,0.509,201708,0.511)</f>
        <v>0.51</v>
      </c>
      <c r="Z307" s="6">
        <f>Call_Data!$L307/Call_Data!$G307</f>
        <v>0.37931034482758619</v>
      </c>
      <c r="AA307" s="6" cm="1">
        <f t="array" ref="AA307">_xlfn.SWITCH(A307,201706,0.2,201707,0.199,201708,0.198)</f>
        <v>0.2</v>
      </c>
      <c r="AB307" s="6">
        <f>Call_Data!$K307-Call_Data!$L307/Call_Data!$K307</f>
        <v>18.421052631578949</v>
      </c>
      <c r="AC307" s="6" cm="1">
        <f t="array" ref="AC307">_xlfn.SWITCH(A307,201706,0.17,201707,0.162,201708,0.159)</f>
        <v>0.17</v>
      </c>
      <c r="AD307" s="6">
        <f>Call_Data!$I307/Call_Data!$G307</f>
        <v>0.20689655172413793</v>
      </c>
    </row>
    <row r="308" spans="1:30" x14ac:dyDescent="0.2">
      <c r="A308">
        <v>201706</v>
      </c>
      <c r="B308" s="1">
        <v>42905</v>
      </c>
      <c r="C308">
        <v>12486</v>
      </c>
      <c r="D308" t="str">
        <f>VLOOKUP(Call_Data!$C308,Hierarchy!$A$1:$H$27,5,TRUE)</f>
        <v>Williamson, Wilma</v>
      </c>
      <c r="E308" t="str">
        <f>VLOOKUP(Call_Data!$C308,Hierarchy!$A$2:$H$27,7,TRUE)</f>
        <v>Oferten, Quinton</v>
      </c>
      <c r="F308" t="str">
        <f>VLOOKUP(C308,Hierarchy!$A$2:$H$27,8,TRUE)</f>
        <v>Williamburg</v>
      </c>
      <c r="G308">
        <v>31</v>
      </c>
      <c r="H308">
        <v>25130</v>
      </c>
      <c r="I308">
        <v>8</v>
      </c>
      <c r="J308">
        <v>28</v>
      </c>
      <c r="K308">
        <v>17</v>
      </c>
      <c r="L308">
        <v>9</v>
      </c>
      <c r="M308">
        <v>3</v>
      </c>
      <c r="N308">
        <f>SUMIF(Call_Data!$D$2:$D$1526,Call_Data!$D308,Call_Data!$G$2:$G$1526)</f>
        <v>1992</v>
      </c>
      <c r="O308">
        <f>SUMIFS(Call_Data!$G$2:$G$1526,Call_Data!$D$2:$D$1526,Call_Data!$D308,Call_Data!$A$2:$A$1526,Call_Data!$A308)</f>
        <v>649</v>
      </c>
      <c r="P308" s="3">
        <f>Call_Data!$H308/Call_Data!$G308</f>
        <v>810.64516129032256</v>
      </c>
      <c r="Q308" cm="1">
        <f t="array" ref="Q308">_xlfn.SWITCH(A308,201706,780,201707,783,201708,775)</f>
        <v>780</v>
      </c>
      <c r="R308" s="5" cm="1">
        <f t="array" ref="R308">_xlfn.SWITCH(A308,201706,0.08,201707,0.081,201708,0.075)</f>
        <v>0.08</v>
      </c>
      <c r="S308" s="2">
        <f>Call_Data!$M308/Call_Data!$G308*100</f>
        <v>9.67741935483871</v>
      </c>
      <c r="T308" s="2">
        <f>Call_Data!$S308/Call_Data!$R308</f>
        <v>120.96774193548387</v>
      </c>
      <c r="U308" s="7">
        <f t="shared" si="8"/>
        <v>250</v>
      </c>
      <c r="V308" s="6">
        <f t="shared" si="9"/>
        <v>0.90322580645161288</v>
      </c>
      <c r="W308" s="6">
        <f>Call_Data!$K308/Call_Data!$J308</f>
        <v>0.6071428571428571</v>
      </c>
      <c r="X308" s="6">
        <f>Call_Data!$L308/Call_Data!$K308</f>
        <v>0.52941176470588236</v>
      </c>
      <c r="Y308" s="6" cm="1">
        <f t="array" ref="Y308">_xlfn.SWITCH(A308,201706,0.51,201707,0.509,201708,0.511)</f>
        <v>0.51</v>
      </c>
      <c r="Z308" s="6">
        <f>Call_Data!$L308/Call_Data!$G308</f>
        <v>0.29032258064516131</v>
      </c>
      <c r="AA308" s="6" cm="1">
        <f t="array" ref="AA308">_xlfn.SWITCH(A308,201706,0.2,201707,0.199,201708,0.198)</f>
        <v>0.2</v>
      </c>
      <c r="AB308" s="6">
        <f>Call_Data!$K308-Call_Data!$L308/Call_Data!$K308</f>
        <v>16.470588235294116</v>
      </c>
      <c r="AC308" s="6" cm="1">
        <f t="array" ref="AC308">_xlfn.SWITCH(A308,201706,0.17,201707,0.162,201708,0.159)</f>
        <v>0.17</v>
      </c>
      <c r="AD308" s="6">
        <f>Call_Data!$I308/Call_Data!$G308</f>
        <v>0.25806451612903225</v>
      </c>
    </row>
    <row r="309" spans="1:30" x14ac:dyDescent="0.2">
      <c r="A309">
        <v>201706</v>
      </c>
      <c r="B309" s="1">
        <v>42905</v>
      </c>
      <c r="C309">
        <v>12487</v>
      </c>
      <c r="D309" t="str">
        <f>VLOOKUP(Call_Data!$C309,Hierarchy!$A$1:$H$27,5,TRUE)</f>
        <v>Younger, Yeti</v>
      </c>
      <c r="E309" t="str">
        <f>VLOOKUP(Call_Data!$C309,Hierarchy!$A$2:$H$27,7,TRUE)</f>
        <v>Oferten, Quinton</v>
      </c>
      <c r="F309" t="str">
        <f>VLOOKUP(C309,Hierarchy!$A$2:$H$27,8,TRUE)</f>
        <v>Williamburg</v>
      </c>
      <c r="G309">
        <v>32</v>
      </c>
      <c r="H309">
        <v>24439</v>
      </c>
      <c r="I309">
        <v>7</v>
      </c>
      <c r="J309">
        <v>28</v>
      </c>
      <c r="K309">
        <v>20</v>
      </c>
      <c r="L309">
        <v>8</v>
      </c>
      <c r="M309">
        <v>3</v>
      </c>
      <c r="N309">
        <f>SUMIF(Call_Data!$D$2:$D$1526,Call_Data!$D309,Call_Data!$G$2:$G$1526)</f>
        <v>1939</v>
      </c>
      <c r="O309">
        <f>SUMIFS(Call_Data!$G$2:$G$1526,Call_Data!$D$2:$D$1526,Call_Data!$D309,Call_Data!$A$2:$A$1526,Call_Data!$A309)</f>
        <v>611</v>
      </c>
      <c r="P309" s="3">
        <f>Call_Data!$H309/Call_Data!$G309</f>
        <v>763.71875</v>
      </c>
      <c r="Q309" cm="1">
        <f t="array" ref="Q309">_xlfn.SWITCH(A309,201706,780,201707,783,201708,775)</f>
        <v>780</v>
      </c>
      <c r="R309" s="5" cm="1">
        <f t="array" ref="R309">_xlfn.SWITCH(A309,201706,0.08,201707,0.081,201708,0.075)</f>
        <v>0.08</v>
      </c>
      <c r="S309" s="2">
        <f>Call_Data!$M309/Call_Data!$G309*100</f>
        <v>9.375</v>
      </c>
      <c r="T309" s="2">
        <f>Call_Data!$S309/Call_Data!$R309</f>
        <v>117.1875</v>
      </c>
      <c r="U309" s="7">
        <f t="shared" si="8"/>
        <v>150</v>
      </c>
      <c r="V309" s="6">
        <f t="shared" si="9"/>
        <v>0.875</v>
      </c>
      <c r="W309" s="6">
        <f>Call_Data!$K309/Call_Data!$J309</f>
        <v>0.7142857142857143</v>
      </c>
      <c r="X309" s="6">
        <f>Call_Data!$L309/Call_Data!$K309</f>
        <v>0.4</v>
      </c>
      <c r="Y309" s="6" cm="1">
        <f t="array" ref="Y309">_xlfn.SWITCH(A309,201706,0.51,201707,0.509,201708,0.511)</f>
        <v>0.51</v>
      </c>
      <c r="Z309" s="6">
        <f>Call_Data!$L309/Call_Data!$G309</f>
        <v>0.25</v>
      </c>
      <c r="AA309" s="6" cm="1">
        <f t="array" ref="AA309">_xlfn.SWITCH(A309,201706,0.2,201707,0.199,201708,0.198)</f>
        <v>0.2</v>
      </c>
      <c r="AB309" s="6">
        <f>Call_Data!$K309-Call_Data!$L309/Call_Data!$K309</f>
        <v>19.600000000000001</v>
      </c>
      <c r="AC309" s="6" cm="1">
        <f t="array" ref="AC309">_xlfn.SWITCH(A309,201706,0.17,201707,0.162,201708,0.159)</f>
        <v>0.17</v>
      </c>
      <c r="AD309" s="6">
        <f>Call_Data!$I309/Call_Data!$G309</f>
        <v>0.21875</v>
      </c>
    </row>
    <row r="310" spans="1:30" x14ac:dyDescent="0.2">
      <c r="A310">
        <v>201706</v>
      </c>
      <c r="B310" s="1">
        <v>42905</v>
      </c>
      <c r="C310">
        <v>12488</v>
      </c>
      <c r="D310" t="str">
        <f>VLOOKUP(Call_Data!$C310,Hierarchy!$A$1:$H$27,5,TRUE)</f>
        <v>Zwilowski, Zane</v>
      </c>
      <c r="E310" t="str">
        <f>VLOOKUP(Call_Data!$C310,Hierarchy!$A$2:$H$27,7,TRUE)</f>
        <v>Oferten, Quinton</v>
      </c>
      <c r="F310" t="str">
        <f>VLOOKUP(C310,Hierarchy!$A$2:$H$27,8,TRUE)</f>
        <v>Williamburg</v>
      </c>
      <c r="G310">
        <v>32</v>
      </c>
      <c r="H310">
        <v>24644</v>
      </c>
      <c r="I310">
        <v>10</v>
      </c>
      <c r="J310">
        <v>27</v>
      </c>
      <c r="K310">
        <v>17</v>
      </c>
      <c r="L310">
        <v>9</v>
      </c>
      <c r="M310">
        <v>4</v>
      </c>
      <c r="N310">
        <f>SUMIF(Call_Data!$D$2:$D$1526,Call_Data!$D310,Call_Data!$G$2:$G$1526)</f>
        <v>2000</v>
      </c>
      <c r="O310">
        <f>SUMIFS(Call_Data!$G$2:$G$1526,Call_Data!$D$2:$D$1526,Call_Data!$D310,Call_Data!$A$2:$A$1526,Call_Data!$A310)</f>
        <v>653</v>
      </c>
      <c r="P310" s="3">
        <f>Call_Data!$H310/Call_Data!$G310</f>
        <v>770.125</v>
      </c>
      <c r="Q310" cm="1">
        <f t="array" ref="Q310">_xlfn.SWITCH(A310,201706,780,201707,783,201708,775)</f>
        <v>780</v>
      </c>
      <c r="R310" s="5" cm="1">
        <f t="array" ref="R310">_xlfn.SWITCH(A310,201706,0.08,201707,0.081,201708,0.075)</f>
        <v>0.08</v>
      </c>
      <c r="S310" s="2">
        <f>Call_Data!$M310/Call_Data!$G310*100</f>
        <v>12.5</v>
      </c>
      <c r="T310" s="2">
        <f>Call_Data!$S310/Call_Data!$R310</f>
        <v>156.25</v>
      </c>
      <c r="U310" s="7">
        <f t="shared" si="8"/>
        <v>250</v>
      </c>
      <c r="V310" s="6">
        <f t="shared" si="9"/>
        <v>0.84375</v>
      </c>
      <c r="W310" s="6">
        <f>Call_Data!$K310/Call_Data!$J310</f>
        <v>0.62962962962962965</v>
      </c>
      <c r="X310" s="6">
        <f>Call_Data!$L310/Call_Data!$K310</f>
        <v>0.52941176470588236</v>
      </c>
      <c r="Y310" s="6" cm="1">
        <f t="array" ref="Y310">_xlfn.SWITCH(A310,201706,0.51,201707,0.509,201708,0.511)</f>
        <v>0.51</v>
      </c>
      <c r="Z310" s="6">
        <f>Call_Data!$L310/Call_Data!$G310</f>
        <v>0.28125</v>
      </c>
      <c r="AA310" s="6" cm="1">
        <f t="array" ref="AA310">_xlfn.SWITCH(A310,201706,0.2,201707,0.199,201708,0.198)</f>
        <v>0.2</v>
      </c>
      <c r="AB310" s="6">
        <f>Call_Data!$K310-Call_Data!$L310/Call_Data!$K310</f>
        <v>16.470588235294116</v>
      </c>
      <c r="AC310" s="6" cm="1">
        <f t="array" ref="AC310">_xlfn.SWITCH(A310,201706,0.17,201707,0.162,201708,0.159)</f>
        <v>0.17</v>
      </c>
      <c r="AD310" s="6">
        <f>Call_Data!$I310/Call_Data!$G310</f>
        <v>0.3125</v>
      </c>
    </row>
    <row r="311" spans="1:30" x14ac:dyDescent="0.2">
      <c r="A311">
        <v>201706</v>
      </c>
      <c r="B311" s="1">
        <v>42905</v>
      </c>
      <c r="C311">
        <v>12489</v>
      </c>
      <c r="D311" t="str">
        <f>VLOOKUP(Call_Data!$C311,Hierarchy!$A$1:$H$27,5,TRUE)</f>
        <v>Abacus, Aaron</v>
      </c>
      <c r="E311" t="str">
        <f>VLOOKUP(Call_Data!$C311,Hierarchy!$A$2:$H$27,7,TRUE)</f>
        <v>Oferten, Quinton</v>
      </c>
      <c r="F311" t="str">
        <f>VLOOKUP(C311,Hierarchy!$A$2:$H$27,8,TRUE)</f>
        <v>Williamburg</v>
      </c>
      <c r="G311">
        <v>30</v>
      </c>
      <c r="H311">
        <v>24275</v>
      </c>
      <c r="I311">
        <v>8</v>
      </c>
      <c r="J311">
        <v>27</v>
      </c>
      <c r="K311">
        <v>16</v>
      </c>
      <c r="L311">
        <v>7</v>
      </c>
      <c r="M311">
        <v>3</v>
      </c>
      <c r="N311">
        <f>SUMIF(Call_Data!$D$2:$D$1526,Call_Data!$D311,Call_Data!$G$2:$G$1526)</f>
        <v>1858</v>
      </c>
      <c r="O311">
        <f>SUMIFS(Call_Data!$G$2:$G$1526,Call_Data!$D$2:$D$1526,Call_Data!$D311,Call_Data!$A$2:$A$1526,Call_Data!$A311)</f>
        <v>490</v>
      </c>
      <c r="P311" s="3">
        <f>Call_Data!$H311/Call_Data!$G311</f>
        <v>809.16666666666663</v>
      </c>
      <c r="Q311" cm="1">
        <f t="array" ref="Q311">_xlfn.SWITCH(A311,201706,780,201707,783,201708,775)</f>
        <v>780</v>
      </c>
      <c r="R311" s="5" cm="1">
        <f t="array" ref="R311">_xlfn.SWITCH(A311,201706,0.08,201707,0.081,201708,0.075)</f>
        <v>0.08</v>
      </c>
      <c r="S311" s="2">
        <f>Call_Data!$M311/Call_Data!$G311*100</f>
        <v>10</v>
      </c>
      <c r="T311" s="2">
        <f>Call_Data!$S311/Call_Data!$R311</f>
        <v>125</v>
      </c>
      <c r="U311" s="7">
        <f t="shared" si="8"/>
        <v>250</v>
      </c>
      <c r="V311" s="6">
        <f t="shared" si="9"/>
        <v>0.9</v>
      </c>
      <c r="W311" s="6">
        <f>Call_Data!$K311/Call_Data!$J311</f>
        <v>0.59259259259259256</v>
      </c>
      <c r="X311" s="6">
        <f>Call_Data!$L311/Call_Data!$K311</f>
        <v>0.4375</v>
      </c>
      <c r="Y311" s="6" cm="1">
        <f t="array" ref="Y311">_xlfn.SWITCH(A311,201706,0.51,201707,0.509,201708,0.511)</f>
        <v>0.51</v>
      </c>
      <c r="Z311" s="6">
        <f>Call_Data!$L311/Call_Data!$G311</f>
        <v>0.23333333333333334</v>
      </c>
      <c r="AA311" s="6" cm="1">
        <f t="array" ref="AA311">_xlfn.SWITCH(A311,201706,0.2,201707,0.199,201708,0.198)</f>
        <v>0.2</v>
      </c>
      <c r="AB311" s="6">
        <f>Call_Data!$K311-Call_Data!$L311/Call_Data!$K311</f>
        <v>15.5625</v>
      </c>
      <c r="AC311" s="6" cm="1">
        <f t="array" ref="AC311">_xlfn.SWITCH(A311,201706,0.17,201707,0.162,201708,0.159)</f>
        <v>0.17</v>
      </c>
      <c r="AD311" s="6">
        <f>Call_Data!$I311/Call_Data!$G311</f>
        <v>0.26666666666666666</v>
      </c>
    </row>
    <row r="312" spans="1:30" x14ac:dyDescent="0.2">
      <c r="A312">
        <v>201706</v>
      </c>
      <c r="B312" s="1">
        <v>42906</v>
      </c>
      <c r="C312">
        <v>12465</v>
      </c>
      <c r="D312" t="str">
        <f>VLOOKUP(Call_Data!$C312,Hierarchy!$A$1:$H$27,5,TRUE)</f>
        <v>Anderson, Albert</v>
      </c>
      <c r="E312" t="str">
        <f>VLOOKUP(Call_Data!$C312,Hierarchy!$A$2:$H$27,7,TRUE)</f>
        <v>Winnerson, Aceona</v>
      </c>
      <c r="F312" t="str">
        <f>VLOOKUP(C312,Hierarchy!$A$2:$H$27,8,TRUE)</f>
        <v>Williamburg</v>
      </c>
      <c r="G312">
        <v>38</v>
      </c>
      <c r="H312">
        <v>25383</v>
      </c>
      <c r="I312">
        <v>5</v>
      </c>
      <c r="J312">
        <v>34</v>
      </c>
      <c r="K312">
        <v>29</v>
      </c>
      <c r="L312">
        <v>26</v>
      </c>
      <c r="M312">
        <v>2</v>
      </c>
      <c r="N312">
        <f>SUMIF(Call_Data!$D$2:$D$1526,Call_Data!$D312,Call_Data!$G$2:$G$1526)</f>
        <v>2149</v>
      </c>
      <c r="O312">
        <f>SUMIFS(Call_Data!$G$2:$G$1526,Call_Data!$D$2:$D$1526,Call_Data!$D312,Call_Data!$A$2:$A$1526,Call_Data!$A312)</f>
        <v>797</v>
      </c>
      <c r="P312" s="3">
        <f>Call_Data!$H312/Call_Data!$G312</f>
        <v>667.97368421052636</v>
      </c>
      <c r="Q312" cm="1">
        <f t="array" ref="Q312">_xlfn.SWITCH(A312,201706,780,201707,783,201708,775)</f>
        <v>780</v>
      </c>
      <c r="R312" s="5" cm="1">
        <f t="array" ref="R312">_xlfn.SWITCH(A312,201706,0.08,201707,0.081,201708,0.075)</f>
        <v>0.08</v>
      </c>
      <c r="S312" s="2">
        <f>Call_Data!$M312/Call_Data!$G312*100</f>
        <v>5.2631578947368416</v>
      </c>
      <c r="T312" s="2">
        <f>Call_Data!$S312/Call_Data!$R312</f>
        <v>65.78947368421052</v>
      </c>
      <c r="U312" s="7">
        <f t="shared" si="8"/>
        <v>0</v>
      </c>
      <c r="V312" s="6">
        <f t="shared" si="9"/>
        <v>0.89473684210526316</v>
      </c>
      <c r="W312" s="6">
        <f>Call_Data!$K312/Call_Data!$J312</f>
        <v>0.8529411764705882</v>
      </c>
      <c r="X312" s="6">
        <f>Call_Data!$L312/Call_Data!$K312</f>
        <v>0.89655172413793105</v>
      </c>
      <c r="Y312" s="6" cm="1">
        <f t="array" ref="Y312">_xlfn.SWITCH(A312,201706,0.51,201707,0.509,201708,0.511)</f>
        <v>0.51</v>
      </c>
      <c r="Z312" s="6">
        <f>Call_Data!$L312/Call_Data!$G312</f>
        <v>0.68421052631578949</v>
      </c>
      <c r="AA312" s="6" cm="1">
        <f t="array" ref="AA312">_xlfn.SWITCH(A312,201706,0.2,201707,0.199,201708,0.198)</f>
        <v>0.2</v>
      </c>
      <c r="AB312" s="6">
        <f>Call_Data!$K312-Call_Data!$L312/Call_Data!$K312</f>
        <v>28.103448275862068</v>
      </c>
      <c r="AC312" s="6" cm="1">
        <f t="array" ref="AC312">_xlfn.SWITCH(A312,201706,0.17,201707,0.162,201708,0.159)</f>
        <v>0.17</v>
      </c>
      <c r="AD312" s="6">
        <f>Call_Data!$I312/Call_Data!$G312</f>
        <v>0.13157894736842105</v>
      </c>
    </row>
    <row r="313" spans="1:30" x14ac:dyDescent="0.2">
      <c r="A313">
        <v>201706</v>
      </c>
      <c r="B313" s="1">
        <v>42906</v>
      </c>
      <c r="C313">
        <v>12466</v>
      </c>
      <c r="D313" t="str">
        <f>VLOOKUP(Call_Data!$C313,Hierarchy!$A$1:$H$27,5,TRUE)</f>
        <v>Binning, Bart</v>
      </c>
      <c r="E313" t="str">
        <f>VLOOKUP(Call_Data!$C313,Hierarchy!$A$2:$H$27,7,TRUE)</f>
        <v>Winnerson, Aceona</v>
      </c>
      <c r="F313" t="str">
        <f>VLOOKUP(C313,Hierarchy!$A$2:$H$27,8,TRUE)</f>
        <v>Williamburg</v>
      </c>
      <c r="G313">
        <v>33</v>
      </c>
      <c r="H313">
        <v>25500</v>
      </c>
      <c r="I313">
        <v>5</v>
      </c>
      <c r="J313">
        <v>31</v>
      </c>
      <c r="K313">
        <v>26</v>
      </c>
      <c r="L313">
        <v>22</v>
      </c>
      <c r="M313">
        <v>2</v>
      </c>
      <c r="N313">
        <f>SUMIF(Call_Data!$D$2:$D$1526,Call_Data!$D313,Call_Data!$G$2:$G$1526)</f>
        <v>2347</v>
      </c>
      <c r="O313">
        <f>SUMIFS(Call_Data!$G$2:$G$1526,Call_Data!$D$2:$D$1526,Call_Data!$D313,Call_Data!$A$2:$A$1526,Call_Data!$A313)</f>
        <v>783</v>
      </c>
      <c r="P313" s="3">
        <f>Call_Data!$H313/Call_Data!$G313</f>
        <v>772.72727272727275</v>
      </c>
      <c r="Q313" cm="1">
        <f t="array" ref="Q313">_xlfn.SWITCH(A313,201706,780,201707,783,201708,775)</f>
        <v>780</v>
      </c>
      <c r="R313" s="5" cm="1">
        <f t="array" ref="R313">_xlfn.SWITCH(A313,201706,0.08,201707,0.081,201708,0.075)</f>
        <v>0.08</v>
      </c>
      <c r="S313" s="2">
        <f>Call_Data!$M313/Call_Data!$G313*100</f>
        <v>6.0606060606060606</v>
      </c>
      <c r="T313" s="2">
        <f>Call_Data!$S313/Call_Data!$R313</f>
        <v>75.757575757575751</v>
      </c>
      <c r="U313" s="7">
        <f t="shared" si="8"/>
        <v>0</v>
      </c>
      <c r="V313" s="6">
        <f t="shared" si="9"/>
        <v>0.93939393939393945</v>
      </c>
      <c r="W313" s="6">
        <f>Call_Data!$K313/Call_Data!$J313</f>
        <v>0.83870967741935487</v>
      </c>
      <c r="X313" s="6">
        <f>Call_Data!$L313/Call_Data!$K313</f>
        <v>0.84615384615384615</v>
      </c>
      <c r="Y313" s="6" cm="1">
        <f t="array" ref="Y313">_xlfn.SWITCH(A313,201706,0.51,201707,0.509,201708,0.511)</f>
        <v>0.51</v>
      </c>
      <c r="Z313" s="6">
        <f>Call_Data!$L313/Call_Data!$G313</f>
        <v>0.66666666666666663</v>
      </c>
      <c r="AA313" s="6" cm="1">
        <f t="array" ref="AA313">_xlfn.SWITCH(A313,201706,0.2,201707,0.199,201708,0.198)</f>
        <v>0.2</v>
      </c>
      <c r="AB313" s="6">
        <f>Call_Data!$K313-Call_Data!$L313/Call_Data!$K313</f>
        <v>25.153846153846153</v>
      </c>
      <c r="AC313" s="6" cm="1">
        <f t="array" ref="AC313">_xlfn.SWITCH(A313,201706,0.17,201707,0.162,201708,0.159)</f>
        <v>0.17</v>
      </c>
      <c r="AD313" s="6">
        <f>Call_Data!$I313/Call_Data!$G313</f>
        <v>0.15151515151515152</v>
      </c>
    </row>
    <row r="314" spans="1:30" x14ac:dyDescent="0.2">
      <c r="A314">
        <v>201706</v>
      </c>
      <c r="B314" s="1">
        <v>42906</v>
      </c>
      <c r="C314">
        <v>12467</v>
      </c>
      <c r="D314" t="str">
        <f>VLOOKUP(Call_Data!$C314,Hierarchy!$A$1:$H$27,5,TRUE)</f>
        <v>Centerville, Cece</v>
      </c>
      <c r="E314" t="str">
        <f>VLOOKUP(Call_Data!$C314,Hierarchy!$A$2:$H$27,7,TRUE)</f>
        <v>Winnerson, Aceona</v>
      </c>
      <c r="F314" t="str">
        <f>VLOOKUP(C314,Hierarchy!$A$2:$H$27,8,TRUE)</f>
        <v>Williamburg</v>
      </c>
      <c r="G314">
        <v>36</v>
      </c>
      <c r="H314">
        <v>24117</v>
      </c>
      <c r="I314">
        <v>4</v>
      </c>
      <c r="J314">
        <v>34</v>
      </c>
      <c r="K314">
        <v>24</v>
      </c>
      <c r="L314">
        <v>21</v>
      </c>
      <c r="M314">
        <v>2</v>
      </c>
      <c r="N314">
        <f>SUMIF(Call_Data!$D$2:$D$1526,Call_Data!$D314,Call_Data!$G$2:$G$1526)</f>
        <v>2319</v>
      </c>
      <c r="O314">
        <f>SUMIFS(Call_Data!$G$2:$G$1526,Call_Data!$D$2:$D$1526,Call_Data!$D314,Call_Data!$A$2:$A$1526,Call_Data!$A314)</f>
        <v>784</v>
      </c>
      <c r="P314" s="3">
        <f>Call_Data!$H314/Call_Data!$G314</f>
        <v>669.91666666666663</v>
      </c>
      <c r="Q314" cm="1">
        <f t="array" ref="Q314">_xlfn.SWITCH(A314,201706,780,201707,783,201708,775)</f>
        <v>780</v>
      </c>
      <c r="R314" s="5" cm="1">
        <f t="array" ref="R314">_xlfn.SWITCH(A314,201706,0.08,201707,0.081,201708,0.075)</f>
        <v>0.08</v>
      </c>
      <c r="S314" s="2">
        <f>Call_Data!$M314/Call_Data!$G314*100</f>
        <v>5.5555555555555554</v>
      </c>
      <c r="T314" s="2">
        <f>Call_Data!$S314/Call_Data!$R314</f>
        <v>69.444444444444443</v>
      </c>
      <c r="U314" s="7">
        <f t="shared" si="8"/>
        <v>0</v>
      </c>
      <c r="V314" s="6">
        <f t="shared" si="9"/>
        <v>0.94444444444444442</v>
      </c>
      <c r="W314" s="6">
        <f>Call_Data!$K314/Call_Data!$J314</f>
        <v>0.70588235294117652</v>
      </c>
      <c r="X314" s="6">
        <f>Call_Data!$L314/Call_Data!$K314</f>
        <v>0.875</v>
      </c>
      <c r="Y314" s="6" cm="1">
        <f t="array" ref="Y314">_xlfn.SWITCH(A314,201706,0.51,201707,0.509,201708,0.511)</f>
        <v>0.51</v>
      </c>
      <c r="Z314" s="6">
        <f>Call_Data!$L314/Call_Data!$G314</f>
        <v>0.58333333333333337</v>
      </c>
      <c r="AA314" s="6" cm="1">
        <f t="array" ref="AA314">_xlfn.SWITCH(A314,201706,0.2,201707,0.199,201708,0.198)</f>
        <v>0.2</v>
      </c>
      <c r="AB314" s="6">
        <f>Call_Data!$K314-Call_Data!$L314/Call_Data!$K314</f>
        <v>23.125</v>
      </c>
      <c r="AC314" s="6" cm="1">
        <f t="array" ref="AC314">_xlfn.SWITCH(A314,201706,0.17,201707,0.162,201708,0.159)</f>
        <v>0.17</v>
      </c>
      <c r="AD314" s="6">
        <f>Call_Data!$I314/Call_Data!$G314</f>
        <v>0.1111111111111111</v>
      </c>
    </row>
    <row r="315" spans="1:30" x14ac:dyDescent="0.2">
      <c r="A315">
        <v>201706</v>
      </c>
      <c r="B315" s="1">
        <v>42906</v>
      </c>
      <c r="C315">
        <v>12468</v>
      </c>
      <c r="D315" t="str">
        <f>VLOOKUP(Call_Data!$C315,Hierarchy!$A$1:$H$27,5,TRUE)</f>
        <v>Davenport, Davina</v>
      </c>
      <c r="E315" t="str">
        <f>VLOOKUP(Call_Data!$C315,Hierarchy!$A$2:$H$27,7,TRUE)</f>
        <v>Winnerson, Aceona</v>
      </c>
      <c r="F315" t="str">
        <f>VLOOKUP(C315,Hierarchy!$A$2:$H$27,8,TRUE)</f>
        <v>Williamburg</v>
      </c>
      <c r="G315">
        <v>36</v>
      </c>
      <c r="H315">
        <v>25417</v>
      </c>
      <c r="I315">
        <v>6</v>
      </c>
      <c r="J315">
        <v>33</v>
      </c>
      <c r="K315">
        <v>26</v>
      </c>
      <c r="L315">
        <v>21</v>
      </c>
      <c r="M315">
        <v>2</v>
      </c>
      <c r="N315">
        <f>SUMIF(Call_Data!$D$2:$D$1526,Call_Data!$D315,Call_Data!$G$2:$G$1526)</f>
        <v>2282</v>
      </c>
      <c r="O315">
        <f>SUMIFS(Call_Data!$G$2:$G$1526,Call_Data!$D$2:$D$1526,Call_Data!$D315,Call_Data!$A$2:$A$1526,Call_Data!$A315)</f>
        <v>730</v>
      </c>
      <c r="P315" s="3">
        <f>Call_Data!$H315/Call_Data!$G315</f>
        <v>706.02777777777783</v>
      </c>
      <c r="Q315" cm="1">
        <f t="array" ref="Q315">_xlfn.SWITCH(A315,201706,780,201707,783,201708,775)</f>
        <v>780</v>
      </c>
      <c r="R315" s="5" cm="1">
        <f t="array" ref="R315">_xlfn.SWITCH(A315,201706,0.08,201707,0.081,201708,0.075)</f>
        <v>0.08</v>
      </c>
      <c r="S315" s="2">
        <f>Call_Data!$M315/Call_Data!$G315*100</f>
        <v>5.5555555555555554</v>
      </c>
      <c r="T315" s="2">
        <f>Call_Data!$S315/Call_Data!$R315</f>
        <v>69.444444444444443</v>
      </c>
      <c r="U315" s="7">
        <f t="shared" si="8"/>
        <v>0</v>
      </c>
      <c r="V315" s="6">
        <f t="shared" si="9"/>
        <v>0.91666666666666663</v>
      </c>
      <c r="W315" s="6">
        <f>Call_Data!$K315/Call_Data!$J315</f>
        <v>0.78787878787878785</v>
      </c>
      <c r="X315" s="6">
        <f>Call_Data!$L315/Call_Data!$K315</f>
        <v>0.80769230769230771</v>
      </c>
      <c r="Y315" s="6" cm="1">
        <f t="array" ref="Y315">_xlfn.SWITCH(A315,201706,0.51,201707,0.509,201708,0.511)</f>
        <v>0.51</v>
      </c>
      <c r="Z315" s="6">
        <f>Call_Data!$L315/Call_Data!$G315</f>
        <v>0.58333333333333337</v>
      </c>
      <c r="AA315" s="6" cm="1">
        <f t="array" ref="AA315">_xlfn.SWITCH(A315,201706,0.2,201707,0.199,201708,0.198)</f>
        <v>0.2</v>
      </c>
      <c r="AB315" s="6">
        <f>Call_Data!$K315-Call_Data!$L315/Call_Data!$K315</f>
        <v>25.192307692307693</v>
      </c>
      <c r="AC315" s="6" cm="1">
        <f t="array" ref="AC315">_xlfn.SWITCH(A315,201706,0.17,201707,0.162,201708,0.159)</f>
        <v>0.17</v>
      </c>
      <c r="AD315" s="6">
        <f>Call_Data!$I315/Call_Data!$G315</f>
        <v>0.16666666666666666</v>
      </c>
    </row>
    <row r="316" spans="1:30" x14ac:dyDescent="0.2">
      <c r="A316">
        <v>201706</v>
      </c>
      <c r="B316" s="1">
        <v>42906</v>
      </c>
      <c r="C316">
        <v>12469</v>
      </c>
      <c r="D316" t="str">
        <f>VLOOKUP(Call_Data!$C316,Hierarchy!$A$1:$H$27,5,TRUE)</f>
        <v>Edgerton, Ethan</v>
      </c>
      <c r="E316" t="str">
        <f>VLOOKUP(Call_Data!$C316,Hierarchy!$A$2:$H$27,7,TRUE)</f>
        <v>Winnerson, Aceona</v>
      </c>
      <c r="F316" t="str">
        <f>VLOOKUP(C316,Hierarchy!$A$2:$H$27,8,TRUE)</f>
        <v>Williamburg</v>
      </c>
      <c r="G316">
        <v>34</v>
      </c>
      <c r="H316">
        <v>25318</v>
      </c>
      <c r="I316">
        <v>4</v>
      </c>
      <c r="J316">
        <v>33</v>
      </c>
      <c r="K316">
        <v>24</v>
      </c>
      <c r="L316">
        <v>21</v>
      </c>
      <c r="M316">
        <v>2</v>
      </c>
      <c r="N316">
        <f>SUMIF(Call_Data!$D$2:$D$1526,Call_Data!$D316,Call_Data!$G$2:$G$1526)</f>
        <v>2288</v>
      </c>
      <c r="O316">
        <f>SUMIFS(Call_Data!$G$2:$G$1526,Call_Data!$D$2:$D$1526,Call_Data!$D316,Call_Data!$A$2:$A$1526,Call_Data!$A316)</f>
        <v>777</v>
      </c>
      <c r="P316" s="3">
        <f>Call_Data!$H316/Call_Data!$G316</f>
        <v>744.64705882352939</v>
      </c>
      <c r="Q316" cm="1">
        <f t="array" ref="Q316">_xlfn.SWITCH(A316,201706,780,201707,783,201708,775)</f>
        <v>780</v>
      </c>
      <c r="R316" s="5" cm="1">
        <f t="array" ref="R316">_xlfn.SWITCH(A316,201706,0.08,201707,0.081,201708,0.075)</f>
        <v>0.08</v>
      </c>
      <c r="S316" s="2">
        <f>Call_Data!$M316/Call_Data!$G316*100</f>
        <v>5.8823529411764701</v>
      </c>
      <c r="T316" s="2">
        <f>Call_Data!$S316/Call_Data!$R316</f>
        <v>73.52941176470587</v>
      </c>
      <c r="U316" s="7">
        <f t="shared" si="8"/>
        <v>0</v>
      </c>
      <c r="V316" s="6">
        <f t="shared" si="9"/>
        <v>0.97058823529411764</v>
      </c>
      <c r="W316" s="6">
        <f>Call_Data!$K316/Call_Data!$J316</f>
        <v>0.72727272727272729</v>
      </c>
      <c r="X316" s="6">
        <f>Call_Data!$L316/Call_Data!$K316</f>
        <v>0.875</v>
      </c>
      <c r="Y316" s="6" cm="1">
        <f t="array" ref="Y316">_xlfn.SWITCH(A316,201706,0.51,201707,0.509,201708,0.511)</f>
        <v>0.51</v>
      </c>
      <c r="Z316" s="6">
        <f>Call_Data!$L316/Call_Data!$G316</f>
        <v>0.61764705882352944</v>
      </c>
      <c r="AA316" s="6" cm="1">
        <f t="array" ref="AA316">_xlfn.SWITCH(A316,201706,0.2,201707,0.199,201708,0.198)</f>
        <v>0.2</v>
      </c>
      <c r="AB316" s="6">
        <f>Call_Data!$K316-Call_Data!$L316/Call_Data!$K316</f>
        <v>23.125</v>
      </c>
      <c r="AC316" s="6" cm="1">
        <f t="array" ref="AC316">_xlfn.SWITCH(A316,201706,0.17,201707,0.162,201708,0.159)</f>
        <v>0.17</v>
      </c>
      <c r="AD316" s="6">
        <f>Call_Data!$I316/Call_Data!$G316</f>
        <v>0.11764705882352941</v>
      </c>
    </row>
    <row r="317" spans="1:30" x14ac:dyDescent="0.2">
      <c r="A317">
        <v>201706</v>
      </c>
      <c r="B317" s="1">
        <v>42906</v>
      </c>
      <c r="C317">
        <v>12470</v>
      </c>
      <c r="D317" t="str">
        <f>VLOOKUP(Call_Data!$C317,Hierarchy!$A$1:$H$27,5,TRUE)</f>
        <v>Filipsano, Fiona</v>
      </c>
      <c r="E317" t="str">
        <f>VLOOKUP(Call_Data!$C317,Hierarchy!$A$2:$H$27,7,TRUE)</f>
        <v>Winnerson, Aceona</v>
      </c>
      <c r="F317" t="str">
        <f>VLOOKUP(C317,Hierarchy!$A$2:$H$27,8,TRUE)</f>
        <v>Williamburg</v>
      </c>
      <c r="G317">
        <v>32</v>
      </c>
      <c r="H317">
        <v>25872</v>
      </c>
      <c r="I317">
        <v>4</v>
      </c>
      <c r="J317">
        <v>30</v>
      </c>
      <c r="K317">
        <v>23</v>
      </c>
      <c r="L317">
        <v>20</v>
      </c>
      <c r="M317">
        <v>2</v>
      </c>
      <c r="N317">
        <f>SUMIF(Call_Data!$D$2:$D$1526,Call_Data!$D317,Call_Data!$G$2:$G$1526)</f>
        <v>2312</v>
      </c>
      <c r="O317">
        <f>SUMIFS(Call_Data!$G$2:$G$1526,Call_Data!$D$2:$D$1526,Call_Data!$D317,Call_Data!$A$2:$A$1526,Call_Data!$A317)</f>
        <v>736</v>
      </c>
      <c r="P317" s="3">
        <f>Call_Data!$H317/Call_Data!$G317</f>
        <v>808.5</v>
      </c>
      <c r="Q317" cm="1">
        <f t="array" ref="Q317">_xlfn.SWITCH(A317,201706,780,201707,783,201708,775)</f>
        <v>780</v>
      </c>
      <c r="R317" s="5" cm="1">
        <f t="array" ref="R317">_xlfn.SWITCH(A317,201706,0.08,201707,0.081,201708,0.075)</f>
        <v>0.08</v>
      </c>
      <c r="S317" s="2">
        <f>Call_Data!$M317/Call_Data!$G317*100</f>
        <v>6.25</v>
      </c>
      <c r="T317" s="2">
        <f>Call_Data!$S317/Call_Data!$R317</f>
        <v>78.125</v>
      </c>
      <c r="U317" s="7">
        <f t="shared" si="8"/>
        <v>0</v>
      </c>
      <c r="V317" s="6">
        <f t="shared" si="9"/>
        <v>0.9375</v>
      </c>
      <c r="W317" s="6">
        <f>Call_Data!$K317/Call_Data!$J317</f>
        <v>0.76666666666666672</v>
      </c>
      <c r="X317" s="6">
        <f>Call_Data!$L317/Call_Data!$K317</f>
        <v>0.86956521739130432</v>
      </c>
      <c r="Y317" s="6" cm="1">
        <f t="array" ref="Y317">_xlfn.SWITCH(A317,201706,0.51,201707,0.509,201708,0.511)</f>
        <v>0.51</v>
      </c>
      <c r="Z317" s="6">
        <f>Call_Data!$L317/Call_Data!$G317</f>
        <v>0.625</v>
      </c>
      <c r="AA317" s="6" cm="1">
        <f t="array" ref="AA317">_xlfn.SWITCH(A317,201706,0.2,201707,0.199,201708,0.198)</f>
        <v>0.2</v>
      </c>
      <c r="AB317" s="6">
        <f>Call_Data!$K317-Call_Data!$L317/Call_Data!$K317</f>
        <v>22.130434782608695</v>
      </c>
      <c r="AC317" s="6" cm="1">
        <f t="array" ref="AC317">_xlfn.SWITCH(A317,201706,0.17,201707,0.162,201708,0.159)</f>
        <v>0.17</v>
      </c>
      <c r="AD317" s="6">
        <f>Call_Data!$I317/Call_Data!$G317</f>
        <v>0.125</v>
      </c>
    </row>
    <row r="318" spans="1:30" x14ac:dyDescent="0.2">
      <c r="A318">
        <v>201706</v>
      </c>
      <c r="B318" s="1">
        <v>42906</v>
      </c>
      <c r="C318">
        <v>12471</v>
      </c>
      <c r="D318" t="str">
        <f>VLOOKUP(Call_Data!$C318,Hierarchy!$A$1:$H$27,5,TRUE)</f>
        <v>Gee, Garry</v>
      </c>
      <c r="E318" t="str">
        <f>VLOOKUP(Call_Data!$C318,Hierarchy!$A$2:$H$27,7,TRUE)</f>
        <v>Winnerson, Aceona</v>
      </c>
      <c r="F318" t="str">
        <f>VLOOKUP(C318,Hierarchy!$A$2:$H$27,8,TRUE)</f>
        <v>Williamburg</v>
      </c>
      <c r="G318">
        <v>40</v>
      </c>
      <c r="H318">
        <v>24078</v>
      </c>
      <c r="I318">
        <v>5</v>
      </c>
      <c r="J318">
        <v>36</v>
      </c>
      <c r="K318">
        <v>29</v>
      </c>
      <c r="L318">
        <v>26</v>
      </c>
      <c r="M318">
        <v>3</v>
      </c>
      <c r="N318">
        <f>SUMIF(Call_Data!$D$2:$D$1526,Call_Data!$D318,Call_Data!$G$2:$G$1526)</f>
        <v>2402</v>
      </c>
      <c r="O318">
        <f>SUMIFS(Call_Data!$G$2:$G$1526,Call_Data!$D$2:$D$1526,Call_Data!$D318,Call_Data!$A$2:$A$1526,Call_Data!$A318)</f>
        <v>798</v>
      </c>
      <c r="P318" s="3">
        <f>Call_Data!$H318/Call_Data!$G318</f>
        <v>601.95000000000005</v>
      </c>
      <c r="Q318" cm="1">
        <f t="array" ref="Q318">_xlfn.SWITCH(A318,201706,780,201707,783,201708,775)</f>
        <v>780</v>
      </c>
      <c r="R318" s="5" cm="1">
        <f t="array" ref="R318">_xlfn.SWITCH(A318,201706,0.08,201707,0.081,201708,0.075)</f>
        <v>0.08</v>
      </c>
      <c r="S318" s="2">
        <f>Call_Data!$M318/Call_Data!$G318*100</f>
        <v>7.5</v>
      </c>
      <c r="T318" s="2">
        <f>Call_Data!$S318/Call_Data!$R318</f>
        <v>93.75</v>
      </c>
      <c r="U318" s="7">
        <f t="shared" si="8"/>
        <v>50</v>
      </c>
      <c r="V318" s="6">
        <f t="shared" si="9"/>
        <v>0.9</v>
      </c>
      <c r="W318" s="6">
        <f>Call_Data!$K318/Call_Data!$J318</f>
        <v>0.80555555555555558</v>
      </c>
      <c r="X318" s="6">
        <f>Call_Data!$L318/Call_Data!$K318</f>
        <v>0.89655172413793105</v>
      </c>
      <c r="Y318" s="6" cm="1">
        <f t="array" ref="Y318">_xlfn.SWITCH(A318,201706,0.51,201707,0.509,201708,0.511)</f>
        <v>0.51</v>
      </c>
      <c r="Z318" s="6">
        <f>Call_Data!$L318/Call_Data!$G318</f>
        <v>0.65</v>
      </c>
      <c r="AA318" s="6" cm="1">
        <f t="array" ref="AA318">_xlfn.SWITCH(A318,201706,0.2,201707,0.199,201708,0.198)</f>
        <v>0.2</v>
      </c>
      <c r="AB318" s="6">
        <f>Call_Data!$K318-Call_Data!$L318/Call_Data!$K318</f>
        <v>28.103448275862068</v>
      </c>
      <c r="AC318" s="6" cm="1">
        <f t="array" ref="AC318">_xlfn.SWITCH(A318,201706,0.17,201707,0.162,201708,0.159)</f>
        <v>0.17</v>
      </c>
      <c r="AD318" s="6">
        <f>Call_Data!$I318/Call_Data!$G318</f>
        <v>0.125</v>
      </c>
    </row>
    <row r="319" spans="1:30" x14ac:dyDescent="0.2">
      <c r="A319">
        <v>201706</v>
      </c>
      <c r="B319" s="1">
        <v>42906</v>
      </c>
      <c r="C319">
        <v>12472</v>
      </c>
      <c r="D319" t="str">
        <f>VLOOKUP(Call_Data!$C319,Hierarchy!$A$1:$H$27,5,TRUE)</f>
        <v>Harrison, Harold</v>
      </c>
      <c r="E319" t="str">
        <f>VLOOKUP(Call_Data!$C319,Hierarchy!$A$2:$H$27,7,TRUE)</f>
        <v>Winnerson, Aceona</v>
      </c>
      <c r="F319" t="str">
        <f>VLOOKUP(C319,Hierarchy!$A$2:$H$27,8,TRUE)</f>
        <v>Williamburg</v>
      </c>
      <c r="G319">
        <v>39</v>
      </c>
      <c r="H319">
        <v>25301</v>
      </c>
      <c r="I319">
        <v>5</v>
      </c>
      <c r="J319">
        <v>37</v>
      </c>
      <c r="K319">
        <v>33</v>
      </c>
      <c r="L319">
        <v>28</v>
      </c>
      <c r="M319">
        <v>2</v>
      </c>
      <c r="N319">
        <f>SUMIF(Call_Data!$D$2:$D$1526,Call_Data!$D319,Call_Data!$G$2:$G$1526)</f>
        <v>2134</v>
      </c>
      <c r="O319">
        <f>SUMIFS(Call_Data!$G$2:$G$1526,Call_Data!$D$2:$D$1526,Call_Data!$D319,Call_Data!$A$2:$A$1526,Call_Data!$A319)</f>
        <v>707</v>
      </c>
      <c r="P319" s="3">
        <f>Call_Data!$H319/Call_Data!$G319</f>
        <v>648.74358974358972</v>
      </c>
      <c r="Q319" cm="1">
        <f t="array" ref="Q319">_xlfn.SWITCH(A319,201706,780,201707,783,201708,775)</f>
        <v>780</v>
      </c>
      <c r="R319" s="5" cm="1">
        <f t="array" ref="R319">_xlfn.SWITCH(A319,201706,0.08,201707,0.081,201708,0.075)</f>
        <v>0.08</v>
      </c>
      <c r="S319" s="2">
        <f>Call_Data!$M319/Call_Data!$G319*100</f>
        <v>5.1282051282051277</v>
      </c>
      <c r="T319" s="2">
        <f>Call_Data!$S319/Call_Data!$R319</f>
        <v>64.102564102564102</v>
      </c>
      <c r="U319" s="7">
        <f t="shared" si="8"/>
        <v>0</v>
      </c>
      <c r="V319" s="6">
        <f t="shared" si="9"/>
        <v>0.94871794871794868</v>
      </c>
      <c r="W319" s="6">
        <f>Call_Data!$K319/Call_Data!$J319</f>
        <v>0.89189189189189189</v>
      </c>
      <c r="X319" s="6">
        <f>Call_Data!$L319/Call_Data!$K319</f>
        <v>0.84848484848484851</v>
      </c>
      <c r="Y319" s="6" cm="1">
        <f t="array" ref="Y319">_xlfn.SWITCH(A319,201706,0.51,201707,0.509,201708,0.511)</f>
        <v>0.51</v>
      </c>
      <c r="Z319" s="6">
        <f>Call_Data!$L319/Call_Data!$G319</f>
        <v>0.71794871794871795</v>
      </c>
      <c r="AA319" s="6" cm="1">
        <f t="array" ref="AA319">_xlfn.SWITCH(A319,201706,0.2,201707,0.199,201708,0.198)</f>
        <v>0.2</v>
      </c>
      <c r="AB319" s="6">
        <f>Call_Data!$K319-Call_Data!$L319/Call_Data!$K319</f>
        <v>32.151515151515149</v>
      </c>
      <c r="AC319" s="6" cm="1">
        <f t="array" ref="AC319">_xlfn.SWITCH(A319,201706,0.17,201707,0.162,201708,0.159)</f>
        <v>0.17</v>
      </c>
      <c r="AD319" s="6">
        <f>Call_Data!$I319/Call_Data!$G319</f>
        <v>0.12820512820512819</v>
      </c>
    </row>
    <row r="320" spans="1:30" x14ac:dyDescent="0.2">
      <c r="A320">
        <v>201706</v>
      </c>
      <c r="B320" s="1">
        <v>42906</v>
      </c>
      <c r="C320">
        <v>12473</v>
      </c>
      <c r="D320" t="str">
        <f>VLOOKUP(Call_Data!$C320,Hierarchy!$A$1:$H$27,5,TRUE)</f>
        <v>Ivanski, Igor</v>
      </c>
      <c r="E320" t="str">
        <f>VLOOKUP(Call_Data!$C320,Hierarchy!$A$2:$H$27,7,TRUE)</f>
        <v>Jimson, Bill</v>
      </c>
      <c r="F320" t="str">
        <f>VLOOKUP(C320,Hierarchy!$A$2:$H$27,8,TRUE)</f>
        <v>Williamburg</v>
      </c>
      <c r="G320">
        <v>34</v>
      </c>
      <c r="H320">
        <v>24609</v>
      </c>
      <c r="I320">
        <v>5</v>
      </c>
      <c r="J320">
        <v>33</v>
      </c>
      <c r="K320">
        <v>23</v>
      </c>
      <c r="L320">
        <v>16</v>
      </c>
      <c r="M320">
        <v>3</v>
      </c>
      <c r="N320">
        <f>SUMIF(Call_Data!$D$2:$D$1526,Call_Data!$D320,Call_Data!$G$2:$G$1526)</f>
        <v>2093</v>
      </c>
      <c r="O320">
        <f>SUMIFS(Call_Data!$G$2:$G$1526,Call_Data!$D$2:$D$1526,Call_Data!$D320,Call_Data!$A$2:$A$1526,Call_Data!$A320)</f>
        <v>697</v>
      </c>
      <c r="P320" s="3">
        <f>Call_Data!$H320/Call_Data!$G320</f>
        <v>723.79411764705878</v>
      </c>
      <c r="Q320" cm="1">
        <f t="array" ref="Q320">_xlfn.SWITCH(A320,201706,780,201707,783,201708,775)</f>
        <v>780</v>
      </c>
      <c r="R320" s="5" cm="1">
        <f t="array" ref="R320">_xlfn.SWITCH(A320,201706,0.08,201707,0.081,201708,0.075)</f>
        <v>0.08</v>
      </c>
      <c r="S320" s="2">
        <f>Call_Data!$M320/Call_Data!$G320*100</f>
        <v>8.8235294117647065</v>
      </c>
      <c r="T320" s="2">
        <f>Call_Data!$S320/Call_Data!$R320</f>
        <v>110.29411764705883</v>
      </c>
      <c r="U320" s="7">
        <f t="shared" si="8"/>
        <v>150</v>
      </c>
      <c r="V320" s="6">
        <f t="shared" si="9"/>
        <v>0.97058823529411764</v>
      </c>
      <c r="W320" s="6">
        <f>Call_Data!$K320/Call_Data!$J320</f>
        <v>0.69696969696969702</v>
      </c>
      <c r="X320" s="6">
        <f>Call_Data!$L320/Call_Data!$K320</f>
        <v>0.69565217391304346</v>
      </c>
      <c r="Y320" s="6" cm="1">
        <f t="array" ref="Y320">_xlfn.SWITCH(A320,201706,0.51,201707,0.509,201708,0.511)</f>
        <v>0.51</v>
      </c>
      <c r="Z320" s="6">
        <f>Call_Data!$L320/Call_Data!$G320</f>
        <v>0.47058823529411764</v>
      </c>
      <c r="AA320" s="6" cm="1">
        <f t="array" ref="AA320">_xlfn.SWITCH(A320,201706,0.2,201707,0.199,201708,0.198)</f>
        <v>0.2</v>
      </c>
      <c r="AB320" s="6">
        <f>Call_Data!$K320-Call_Data!$L320/Call_Data!$K320</f>
        <v>22.304347826086957</v>
      </c>
      <c r="AC320" s="6" cm="1">
        <f t="array" ref="AC320">_xlfn.SWITCH(A320,201706,0.17,201707,0.162,201708,0.159)</f>
        <v>0.17</v>
      </c>
      <c r="AD320" s="6">
        <f>Call_Data!$I320/Call_Data!$G320</f>
        <v>0.14705882352941177</v>
      </c>
    </row>
    <row r="321" spans="1:30" x14ac:dyDescent="0.2">
      <c r="A321">
        <v>201706</v>
      </c>
      <c r="B321" s="1">
        <v>42906</v>
      </c>
      <c r="C321">
        <v>12474</v>
      </c>
      <c r="D321" t="str">
        <f>VLOOKUP(Call_Data!$C321,Hierarchy!$A$1:$H$27,5,TRUE)</f>
        <v>Jeffries, Johnna</v>
      </c>
      <c r="E321" t="str">
        <f>VLOOKUP(Call_Data!$C321,Hierarchy!$A$2:$H$27,7,TRUE)</f>
        <v>Jimson, Bill</v>
      </c>
      <c r="F321" t="str">
        <f>VLOOKUP(C321,Hierarchy!$A$2:$H$27,8,TRUE)</f>
        <v>Williamburg</v>
      </c>
      <c r="G321">
        <v>30</v>
      </c>
      <c r="H321">
        <v>25074</v>
      </c>
      <c r="I321">
        <v>6</v>
      </c>
      <c r="J321">
        <v>27</v>
      </c>
      <c r="K321">
        <v>20</v>
      </c>
      <c r="L321">
        <v>14</v>
      </c>
      <c r="M321">
        <v>3</v>
      </c>
      <c r="N321">
        <f>SUMIF(Call_Data!$D$2:$D$1526,Call_Data!$D321,Call_Data!$G$2:$G$1526)</f>
        <v>2135</v>
      </c>
      <c r="O321">
        <f>SUMIFS(Call_Data!$G$2:$G$1526,Call_Data!$D$2:$D$1526,Call_Data!$D321,Call_Data!$A$2:$A$1526,Call_Data!$A321)</f>
        <v>697</v>
      </c>
      <c r="P321" s="3">
        <f>Call_Data!$H321/Call_Data!$G321</f>
        <v>835.8</v>
      </c>
      <c r="Q321" cm="1">
        <f t="array" ref="Q321">_xlfn.SWITCH(A321,201706,780,201707,783,201708,775)</f>
        <v>780</v>
      </c>
      <c r="R321" s="5" cm="1">
        <f t="array" ref="R321">_xlfn.SWITCH(A321,201706,0.08,201707,0.081,201708,0.075)</f>
        <v>0.08</v>
      </c>
      <c r="S321" s="2">
        <f>Call_Data!$M321/Call_Data!$G321*100</f>
        <v>10</v>
      </c>
      <c r="T321" s="2">
        <f>Call_Data!$S321/Call_Data!$R321</f>
        <v>125</v>
      </c>
      <c r="U321" s="7">
        <f t="shared" si="8"/>
        <v>250</v>
      </c>
      <c r="V321" s="6">
        <f t="shared" si="9"/>
        <v>0.9</v>
      </c>
      <c r="W321" s="6">
        <f>Call_Data!$K321/Call_Data!$J321</f>
        <v>0.7407407407407407</v>
      </c>
      <c r="X321" s="6">
        <f>Call_Data!$L321/Call_Data!$K321</f>
        <v>0.7</v>
      </c>
      <c r="Y321" s="6" cm="1">
        <f t="array" ref="Y321">_xlfn.SWITCH(A321,201706,0.51,201707,0.509,201708,0.511)</f>
        <v>0.51</v>
      </c>
      <c r="Z321" s="6">
        <f>Call_Data!$L321/Call_Data!$G321</f>
        <v>0.46666666666666667</v>
      </c>
      <c r="AA321" s="6" cm="1">
        <f t="array" ref="AA321">_xlfn.SWITCH(A321,201706,0.2,201707,0.199,201708,0.198)</f>
        <v>0.2</v>
      </c>
      <c r="AB321" s="6">
        <f>Call_Data!$K321-Call_Data!$L321/Call_Data!$K321</f>
        <v>19.3</v>
      </c>
      <c r="AC321" s="6" cm="1">
        <f t="array" ref="AC321">_xlfn.SWITCH(A321,201706,0.17,201707,0.162,201708,0.159)</f>
        <v>0.17</v>
      </c>
      <c r="AD321" s="6">
        <f>Call_Data!$I321/Call_Data!$G321</f>
        <v>0.2</v>
      </c>
    </row>
    <row r="322" spans="1:30" x14ac:dyDescent="0.2">
      <c r="A322">
        <v>201706</v>
      </c>
      <c r="B322" s="1">
        <v>42906</v>
      </c>
      <c r="C322">
        <v>12475</v>
      </c>
      <c r="D322" t="str">
        <f>VLOOKUP(Call_Data!$C322,Hierarchy!$A$1:$H$27,5,TRUE)</f>
        <v>Kippers, Kat</v>
      </c>
      <c r="E322" t="str">
        <f>VLOOKUP(Call_Data!$C322,Hierarchy!$A$2:$H$27,7,TRUE)</f>
        <v>Jimson, Bill</v>
      </c>
      <c r="F322" t="str">
        <f>VLOOKUP(C322,Hierarchy!$A$2:$H$27,8,TRUE)</f>
        <v>Williamburg</v>
      </c>
      <c r="G322">
        <v>36</v>
      </c>
      <c r="H322">
        <v>25109</v>
      </c>
      <c r="I322">
        <v>9</v>
      </c>
      <c r="J322">
        <v>32</v>
      </c>
      <c r="K322">
        <v>27</v>
      </c>
      <c r="L322">
        <v>19</v>
      </c>
      <c r="M322">
        <v>3</v>
      </c>
      <c r="N322">
        <f>SUMIF(Call_Data!$D$2:$D$1526,Call_Data!$D322,Call_Data!$G$2:$G$1526)</f>
        <v>2135</v>
      </c>
      <c r="O322">
        <f>SUMIFS(Call_Data!$G$2:$G$1526,Call_Data!$D$2:$D$1526,Call_Data!$D322,Call_Data!$A$2:$A$1526,Call_Data!$A322)</f>
        <v>688</v>
      </c>
      <c r="P322" s="3">
        <f>Call_Data!$H322/Call_Data!$G322</f>
        <v>697.47222222222217</v>
      </c>
      <c r="Q322" cm="1">
        <f t="array" ref="Q322">_xlfn.SWITCH(A322,201706,780,201707,783,201708,775)</f>
        <v>780</v>
      </c>
      <c r="R322" s="5" cm="1">
        <f t="array" ref="R322">_xlfn.SWITCH(A322,201706,0.08,201707,0.081,201708,0.075)</f>
        <v>0.08</v>
      </c>
      <c r="S322" s="2">
        <f>Call_Data!$M322/Call_Data!$G322*100</f>
        <v>8.3333333333333321</v>
      </c>
      <c r="T322" s="2">
        <f>Call_Data!$S322/Call_Data!$R322</f>
        <v>104.16666666666664</v>
      </c>
      <c r="U322" s="7">
        <f t="shared" ref="U322:U385" si="10">IF(T322&gt;120,250,IF(T322&gt;110,150,IF(T322&gt;100,100,IF(T322&gt;90,50,0))))</f>
        <v>100</v>
      </c>
      <c r="V322" s="6">
        <f t="shared" ref="V322:V385" si="11">J322/G322</f>
        <v>0.88888888888888884</v>
      </c>
      <c r="W322" s="6">
        <f>Call_Data!$K322/Call_Data!$J322</f>
        <v>0.84375</v>
      </c>
      <c r="X322" s="6">
        <f>Call_Data!$L322/Call_Data!$K322</f>
        <v>0.70370370370370372</v>
      </c>
      <c r="Y322" s="6" cm="1">
        <f t="array" ref="Y322">_xlfn.SWITCH(A322,201706,0.51,201707,0.509,201708,0.511)</f>
        <v>0.51</v>
      </c>
      <c r="Z322" s="6">
        <f>Call_Data!$L322/Call_Data!$G322</f>
        <v>0.52777777777777779</v>
      </c>
      <c r="AA322" s="6" cm="1">
        <f t="array" ref="AA322">_xlfn.SWITCH(A322,201706,0.2,201707,0.199,201708,0.198)</f>
        <v>0.2</v>
      </c>
      <c r="AB322" s="6">
        <f>Call_Data!$K322-Call_Data!$L322/Call_Data!$K322</f>
        <v>26.296296296296298</v>
      </c>
      <c r="AC322" s="6" cm="1">
        <f t="array" ref="AC322">_xlfn.SWITCH(A322,201706,0.17,201707,0.162,201708,0.159)</f>
        <v>0.17</v>
      </c>
      <c r="AD322" s="6">
        <f>Call_Data!$I322/Call_Data!$G322</f>
        <v>0.25</v>
      </c>
    </row>
    <row r="323" spans="1:30" x14ac:dyDescent="0.2">
      <c r="A323">
        <v>201706</v>
      </c>
      <c r="B323" s="1">
        <v>42906</v>
      </c>
      <c r="C323">
        <v>12476</v>
      </c>
      <c r="D323" t="str">
        <f>VLOOKUP(Call_Data!$C323,Hierarchy!$A$1:$H$27,5,TRUE)</f>
        <v>Lipp, Larry</v>
      </c>
      <c r="E323" t="str">
        <f>VLOOKUP(Call_Data!$C323,Hierarchy!$A$2:$H$27,7,TRUE)</f>
        <v>Jimson, Bill</v>
      </c>
      <c r="F323" t="str">
        <f>VLOOKUP(C323,Hierarchy!$A$2:$H$27,8,TRUE)</f>
        <v>Williamburg</v>
      </c>
      <c r="G323">
        <v>31</v>
      </c>
      <c r="H323">
        <v>24208</v>
      </c>
      <c r="I323">
        <v>6</v>
      </c>
      <c r="J323">
        <v>31</v>
      </c>
      <c r="K323">
        <v>23</v>
      </c>
      <c r="L323">
        <v>18</v>
      </c>
      <c r="M323">
        <v>3</v>
      </c>
      <c r="N323">
        <f>SUMIF(Call_Data!$D$2:$D$1526,Call_Data!$D323,Call_Data!$G$2:$G$1526)</f>
        <v>2065</v>
      </c>
      <c r="O323">
        <f>SUMIFS(Call_Data!$G$2:$G$1526,Call_Data!$D$2:$D$1526,Call_Data!$D323,Call_Data!$A$2:$A$1526,Call_Data!$A323)</f>
        <v>697</v>
      </c>
      <c r="P323" s="3">
        <f>Call_Data!$H323/Call_Data!$G323</f>
        <v>780.90322580645159</v>
      </c>
      <c r="Q323" cm="1">
        <f t="array" ref="Q323">_xlfn.SWITCH(A323,201706,780,201707,783,201708,775)</f>
        <v>780</v>
      </c>
      <c r="R323" s="5" cm="1">
        <f t="array" ref="R323">_xlfn.SWITCH(A323,201706,0.08,201707,0.081,201708,0.075)</f>
        <v>0.08</v>
      </c>
      <c r="S323" s="2">
        <f>Call_Data!$M323/Call_Data!$G323*100</f>
        <v>9.67741935483871</v>
      </c>
      <c r="T323" s="2">
        <f>Call_Data!$S323/Call_Data!$R323</f>
        <v>120.96774193548387</v>
      </c>
      <c r="U323" s="7">
        <f t="shared" si="10"/>
        <v>250</v>
      </c>
      <c r="V323" s="6">
        <f t="shared" si="11"/>
        <v>1</v>
      </c>
      <c r="W323" s="6">
        <f>Call_Data!$K323/Call_Data!$J323</f>
        <v>0.74193548387096775</v>
      </c>
      <c r="X323" s="6">
        <f>Call_Data!$L323/Call_Data!$K323</f>
        <v>0.78260869565217395</v>
      </c>
      <c r="Y323" s="6" cm="1">
        <f t="array" ref="Y323">_xlfn.SWITCH(A323,201706,0.51,201707,0.509,201708,0.511)</f>
        <v>0.51</v>
      </c>
      <c r="Z323" s="6">
        <f>Call_Data!$L323/Call_Data!$G323</f>
        <v>0.58064516129032262</v>
      </c>
      <c r="AA323" s="6" cm="1">
        <f t="array" ref="AA323">_xlfn.SWITCH(A323,201706,0.2,201707,0.199,201708,0.198)</f>
        <v>0.2</v>
      </c>
      <c r="AB323" s="6">
        <f>Call_Data!$K323-Call_Data!$L323/Call_Data!$K323</f>
        <v>22.217391304347824</v>
      </c>
      <c r="AC323" s="6" cm="1">
        <f t="array" ref="AC323">_xlfn.SWITCH(A323,201706,0.17,201707,0.162,201708,0.159)</f>
        <v>0.17</v>
      </c>
      <c r="AD323" s="6">
        <f>Call_Data!$I323/Call_Data!$G323</f>
        <v>0.19354838709677419</v>
      </c>
    </row>
    <row r="324" spans="1:30" x14ac:dyDescent="0.2">
      <c r="A324">
        <v>201706</v>
      </c>
      <c r="B324" s="1">
        <v>42906</v>
      </c>
      <c r="C324">
        <v>12477</v>
      </c>
      <c r="D324" t="str">
        <f>VLOOKUP(Call_Data!$C324,Hierarchy!$A$1:$H$27,5,TRUE)</f>
        <v>Myers, Matt</v>
      </c>
      <c r="E324" t="str">
        <f>VLOOKUP(Call_Data!$C324,Hierarchy!$A$2:$H$27,7,TRUE)</f>
        <v>Jimson, Bill</v>
      </c>
      <c r="F324" t="str">
        <f>VLOOKUP(C324,Hierarchy!$A$2:$H$27,8,TRUE)</f>
        <v>Williamburg</v>
      </c>
      <c r="G324">
        <v>30</v>
      </c>
      <c r="H324">
        <v>25999</v>
      </c>
      <c r="I324">
        <v>5</v>
      </c>
      <c r="J324">
        <v>27</v>
      </c>
      <c r="K324">
        <v>19</v>
      </c>
      <c r="L324">
        <v>12</v>
      </c>
      <c r="M324">
        <v>3</v>
      </c>
      <c r="N324">
        <f>SUMIF(Call_Data!$D$2:$D$1526,Call_Data!$D324,Call_Data!$G$2:$G$1526)</f>
        <v>1978</v>
      </c>
      <c r="O324">
        <f>SUMIFS(Call_Data!$G$2:$G$1526,Call_Data!$D$2:$D$1526,Call_Data!$D324,Call_Data!$A$2:$A$1526,Call_Data!$A324)</f>
        <v>701</v>
      </c>
      <c r="P324" s="3">
        <f>Call_Data!$H324/Call_Data!$G324</f>
        <v>866.63333333333333</v>
      </c>
      <c r="Q324" cm="1">
        <f t="array" ref="Q324">_xlfn.SWITCH(A324,201706,780,201707,783,201708,775)</f>
        <v>780</v>
      </c>
      <c r="R324" s="5" cm="1">
        <f t="array" ref="R324">_xlfn.SWITCH(A324,201706,0.08,201707,0.081,201708,0.075)</f>
        <v>0.08</v>
      </c>
      <c r="S324" s="2">
        <f>Call_Data!$M324/Call_Data!$G324*100</f>
        <v>10</v>
      </c>
      <c r="T324" s="2">
        <f>Call_Data!$S324/Call_Data!$R324</f>
        <v>125</v>
      </c>
      <c r="U324" s="7">
        <f t="shared" si="10"/>
        <v>250</v>
      </c>
      <c r="V324" s="6">
        <f t="shared" si="11"/>
        <v>0.9</v>
      </c>
      <c r="W324" s="6">
        <f>Call_Data!$K324/Call_Data!$J324</f>
        <v>0.70370370370370372</v>
      </c>
      <c r="X324" s="6">
        <f>Call_Data!$L324/Call_Data!$K324</f>
        <v>0.63157894736842102</v>
      </c>
      <c r="Y324" s="6" cm="1">
        <f t="array" ref="Y324">_xlfn.SWITCH(A324,201706,0.51,201707,0.509,201708,0.511)</f>
        <v>0.51</v>
      </c>
      <c r="Z324" s="6">
        <f>Call_Data!$L324/Call_Data!$G324</f>
        <v>0.4</v>
      </c>
      <c r="AA324" s="6" cm="1">
        <f t="array" ref="AA324">_xlfn.SWITCH(A324,201706,0.2,201707,0.199,201708,0.198)</f>
        <v>0.2</v>
      </c>
      <c r="AB324" s="6">
        <f>Call_Data!$K324-Call_Data!$L324/Call_Data!$K324</f>
        <v>18.368421052631579</v>
      </c>
      <c r="AC324" s="6" cm="1">
        <f t="array" ref="AC324">_xlfn.SWITCH(A324,201706,0.17,201707,0.162,201708,0.159)</f>
        <v>0.17</v>
      </c>
      <c r="AD324" s="6">
        <f>Call_Data!$I324/Call_Data!$G324</f>
        <v>0.16666666666666666</v>
      </c>
    </row>
    <row r="325" spans="1:30" x14ac:dyDescent="0.2">
      <c r="A325">
        <v>201706</v>
      </c>
      <c r="B325" s="1">
        <v>42906</v>
      </c>
      <c r="C325">
        <v>12478</v>
      </c>
      <c r="D325" t="str">
        <f>VLOOKUP(Call_Data!$C325,Hierarchy!$A$1:$H$27,5,TRUE)</f>
        <v>Nichols, Nana</v>
      </c>
      <c r="E325" t="str">
        <f>VLOOKUP(Call_Data!$C325,Hierarchy!$A$2:$H$27,7,TRUE)</f>
        <v>Jimson, Bill</v>
      </c>
      <c r="F325" t="str">
        <f>VLOOKUP(C325,Hierarchy!$A$2:$H$27,8,TRUE)</f>
        <v>Williamburg</v>
      </c>
      <c r="G325">
        <v>33</v>
      </c>
      <c r="H325">
        <v>25280</v>
      </c>
      <c r="I325">
        <v>7</v>
      </c>
      <c r="J325">
        <v>31</v>
      </c>
      <c r="K325">
        <v>26</v>
      </c>
      <c r="L325">
        <v>20</v>
      </c>
      <c r="M325">
        <v>3</v>
      </c>
      <c r="N325">
        <f>SUMIF(Call_Data!$D$2:$D$1526,Call_Data!$D325,Call_Data!$G$2:$G$1526)</f>
        <v>1999</v>
      </c>
      <c r="O325">
        <f>SUMIFS(Call_Data!$G$2:$G$1526,Call_Data!$D$2:$D$1526,Call_Data!$D325,Call_Data!$A$2:$A$1526,Call_Data!$A325)</f>
        <v>699</v>
      </c>
      <c r="P325" s="3">
        <f>Call_Data!$H325/Call_Data!$G325</f>
        <v>766.06060606060601</v>
      </c>
      <c r="Q325" cm="1">
        <f t="array" ref="Q325">_xlfn.SWITCH(A325,201706,780,201707,783,201708,775)</f>
        <v>780</v>
      </c>
      <c r="R325" s="5" cm="1">
        <f t="array" ref="R325">_xlfn.SWITCH(A325,201706,0.08,201707,0.081,201708,0.075)</f>
        <v>0.08</v>
      </c>
      <c r="S325" s="2">
        <f>Call_Data!$M325/Call_Data!$G325*100</f>
        <v>9.0909090909090917</v>
      </c>
      <c r="T325" s="2">
        <f>Call_Data!$S325/Call_Data!$R325</f>
        <v>113.63636363636364</v>
      </c>
      <c r="U325" s="7">
        <f t="shared" si="10"/>
        <v>150</v>
      </c>
      <c r="V325" s="6">
        <f t="shared" si="11"/>
        <v>0.93939393939393945</v>
      </c>
      <c r="W325" s="6">
        <f>Call_Data!$K325/Call_Data!$J325</f>
        <v>0.83870967741935487</v>
      </c>
      <c r="X325" s="6">
        <f>Call_Data!$L325/Call_Data!$K325</f>
        <v>0.76923076923076927</v>
      </c>
      <c r="Y325" s="6" cm="1">
        <f t="array" ref="Y325">_xlfn.SWITCH(A325,201706,0.51,201707,0.509,201708,0.511)</f>
        <v>0.51</v>
      </c>
      <c r="Z325" s="6">
        <f>Call_Data!$L325/Call_Data!$G325</f>
        <v>0.60606060606060608</v>
      </c>
      <c r="AA325" s="6" cm="1">
        <f t="array" ref="AA325">_xlfn.SWITCH(A325,201706,0.2,201707,0.199,201708,0.198)</f>
        <v>0.2</v>
      </c>
      <c r="AB325" s="6">
        <f>Call_Data!$K325-Call_Data!$L325/Call_Data!$K325</f>
        <v>25.23076923076923</v>
      </c>
      <c r="AC325" s="6" cm="1">
        <f t="array" ref="AC325">_xlfn.SWITCH(A325,201706,0.17,201707,0.162,201708,0.159)</f>
        <v>0.17</v>
      </c>
      <c r="AD325" s="6">
        <f>Call_Data!$I325/Call_Data!$G325</f>
        <v>0.21212121212121213</v>
      </c>
    </row>
    <row r="326" spans="1:30" x14ac:dyDescent="0.2">
      <c r="A326">
        <v>201706</v>
      </c>
      <c r="B326" s="1">
        <v>42906</v>
      </c>
      <c r="C326">
        <v>12479</v>
      </c>
      <c r="D326" t="str">
        <f>VLOOKUP(Call_Data!$C326,Hierarchy!$A$1:$H$27,5,TRUE)</f>
        <v>Ohlson, Octavius</v>
      </c>
      <c r="E326" t="str">
        <f>VLOOKUP(Call_Data!$C326,Hierarchy!$A$2:$H$27,7,TRUE)</f>
        <v>Jimson, Bill</v>
      </c>
      <c r="F326" t="str">
        <f>VLOOKUP(C326,Hierarchy!$A$2:$H$27,8,TRUE)</f>
        <v>Williamburg</v>
      </c>
      <c r="G326">
        <v>32</v>
      </c>
      <c r="H326">
        <v>24094</v>
      </c>
      <c r="I326">
        <v>7</v>
      </c>
      <c r="J326">
        <v>28</v>
      </c>
      <c r="K326">
        <v>23</v>
      </c>
      <c r="L326">
        <v>17</v>
      </c>
      <c r="M326">
        <v>3</v>
      </c>
      <c r="N326">
        <f>SUMIF(Call_Data!$D$2:$D$1526,Call_Data!$D326,Call_Data!$G$2:$G$1526)</f>
        <v>1969</v>
      </c>
      <c r="O326">
        <f>SUMIFS(Call_Data!$G$2:$G$1526,Call_Data!$D$2:$D$1526,Call_Data!$D326,Call_Data!$A$2:$A$1526,Call_Data!$A326)</f>
        <v>680</v>
      </c>
      <c r="P326" s="3">
        <f>Call_Data!$H326/Call_Data!$G326</f>
        <v>752.9375</v>
      </c>
      <c r="Q326" cm="1">
        <f t="array" ref="Q326">_xlfn.SWITCH(A326,201706,780,201707,783,201708,775)</f>
        <v>780</v>
      </c>
      <c r="R326" s="5" cm="1">
        <f t="array" ref="R326">_xlfn.SWITCH(A326,201706,0.08,201707,0.081,201708,0.075)</f>
        <v>0.08</v>
      </c>
      <c r="S326" s="2">
        <f>Call_Data!$M326/Call_Data!$G326*100</f>
        <v>9.375</v>
      </c>
      <c r="T326" s="2">
        <f>Call_Data!$S326/Call_Data!$R326</f>
        <v>117.1875</v>
      </c>
      <c r="U326" s="7">
        <f t="shared" si="10"/>
        <v>150</v>
      </c>
      <c r="V326" s="6">
        <f t="shared" si="11"/>
        <v>0.875</v>
      </c>
      <c r="W326" s="6">
        <f>Call_Data!$K326/Call_Data!$J326</f>
        <v>0.8214285714285714</v>
      </c>
      <c r="X326" s="6">
        <f>Call_Data!$L326/Call_Data!$K326</f>
        <v>0.73913043478260865</v>
      </c>
      <c r="Y326" s="6" cm="1">
        <f t="array" ref="Y326">_xlfn.SWITCH(A326,201706,0.51,201707,0.509,201708,0.511)</f>
        <v>0.51</v>
      </c>
      <c r="Z326" s="6">
        <f>Call_Data!$L326/Call_Data!$G326</f>
        <v>0.53125</v>
      </c>
      <c r="AA326" s="6" cm="1">
        <f t="array" ref="AA326">_xlfn.SWITCH(A326,201706,0.2,201707,0.199,201708,0.198)</f>
        <v>0.2</v>
      </c>
      <c r="AB326" s="6">
        <f>Call_Data!$K326-Call_Data!$L326/Call_Data!$K326</f>
        <v>22.260869565217391</v>
      </c>
      <c r="AC326" s="6" cm="1">
        <f t="array" ref="AC326">_xlfn.SWITCH(A326,201706,0.17,201707,0.162,201708,0.159)</f>
        <v>0.17</v>
      </c>
      <c r="AD326" s="6">
        <f>Call_Data!$I326/Call_Data!$G326</f>
        <v>0.21875</v>
      </c>
    </row>
    <row r="327" spans="1:30" x14ac:dyDescent="0.2">
      <c r="A327">
        <v>201706</v>
      </c>
      <c r="B327" s="1">
        <v>42906</v>
      </c>
      <c r="C327">
        <v>12480</v>
      </c>
      <c r="D327" t="str">
        <f>VLOOKUP(Call_Data!$C327,Hierarchy!$A$1:$H$27,5,TRUE)</f>
        <v>Pulaski, Peter</v>
      </c>
      <c r="E327" t="str">
        <f>VLOOKUP(Call_Data!$C327,Hierarchy!$A$2:$H$27,7,TRUE)</f>
        <v>Jimson, Bill</v>
      </c>
      <c r="F327" t="str">
        <f>VLOOKUP(C327,Hierarchy!$A$2:$H$27,8,TRUE)</f>
        <v>Williamburg</v>
      </c>
      <c r="G327">
        <v>30</v>
      </c>
      <c r="H327">
        <v>25474</v>
      </c>
      <c r="I327">
        <v>6</v>
      </c>
      <c r="J327">
        <v>30</v>
      </c>
      <c r="K327">
        <v>25</v>
      </c>
      <c r="L327">
        <v>17</v>
      </c>
      <c r="M327">
        <v>3</v>
      </c>
      <c r="N327">
        <f>SUMIF(Call_Data!$D$2:$D$1526,Call_Data!$D327,Call_Data!$G$2:$G$1526)</f>
        <v>1507</v>
      </c>
      <c r="O327">
        <f>SUMIFS(Call_Data!$G$2:$G$1526,Call_Data!$D$2:$D$1526,Call_Data!$D327,Call_Data!$A$2:$A$1526,Call_Data!$A327)</f>
        <v>615</v>
      </c>
      <c r="P327" s="3">
        <f>Call_Data!$H327/Call_Data!$G327</f>
        <v>849.13333333333333</v>
      </c>
      <c r="Q327" cm="1">
        <f t="array" ref="Q327">_xlfn.SWITCH(A327,201706,780,201707,783,201708,775)</f>
        <v>780</v>
      </c>
      <c r="R327" s="5" cm="1">
        <f t="array" ref="R327">_xlfn.SWITCH(A327,201706,0.08,201707,0.081,201708,0.075)</f>
        <v>0.08</v>
      </c>
      <c r="S327" s="2">
        <f>Call_Data!$M327/Call_Data!$G327*100</f>
        <v>10</v>
      </c>
      <c r="T327" s="2">
        <f>Call_Data!$S327/Call_Data!$R327</f>
        <v>125</v>
      </c>
      <c r="U327" s="7">
        <f t="shared" si="10"/>
        <v>250</v>
      </c>
      <c r="V327" s="6">
        <f t="shared" si="11"/>
        <v>1</v>
      </c>
      <c r="W327" s="6">
        <f>Call_Data!$K327/Call_Data!$J327</f>
        <v>0.83333333333333337</v>
      </c>
      <c r="X327" s="6">
        <f>Call_Data!$L327/Call_Data!$K327</f>
        <v>0.68</v>
      </c>
      <c r="Y327" s="6" cm="1">
        <f t="array" ref="Y327">_xlfn.SWITCH(A327,201706,0.51,201707,0.509,201708,0.511)</f>
        <v>0.51</v>
      </c>
      <c r="Z327" s="6">
        <f>Call_Data!$L327/Call_Data!$G327</f>
        <v>0.56666666666666665</v>
      </c>
      <c r="AA327" s="6" cm="1">
        <f t="array" ref="AA327">_xlfn.SWITCH(A327,201706,0.2,201707,0.199,201708,0.198)</f>
        <v>0.2</v>
      </c>
      <c r="AB327" s="6">
        <f>Call_Data!$K327-Call_Data!$L327/Call_Data!$K327</f>
        <v>24.32</v>
      </c>
      <c r="AC327" s="6" cm="1">
        <f t="array" ref="AC327">_xlfn.SWITCH(A327,201706,0.17,201707,0.162,201708,0.159)</f>
        <v>0.17</v>
      </c>
      <c r="AD327" s="6">
        <f>Call_Data!$I327/Call_Data!$G327</f>
        <v>0.2</v>
      </c>
    </row>
    <row r="328" spans="1:30" x14ac:dyDescent="0.2">
      <c r="A328">
        <v>201706</v>
      </c>
      <c r="B328" s="1">
        <v>42906</v>
      </c>
      <c r="C328">
        <v>12482</v>
      </c>
      <c r="D328" t="str">
        <f>VLOOKUP(Call_Data!$C328,Hierarchy!$A$1:$H$27,5,TRUE)</f>
        <v>Sanders, Sammi</v>
      </c>
      <c r="E328" t="str">
        <f>VLOOKUP(Call_Data!$C328,Hierarchy!$A$2:$H$27,7,TRUE)</f>
        <v>Oferten, Quinton</v>
      </c>
      <c r="F328" t="str">
        <f>VLOOKUP(C328,Hierarchy!$A$2:$H$27,8,TRUE)</f>
        <v>Williamburg</v>
      </c>
      <c r="G328">
        <v>32</v>
      </c>
      <c r="H328">
        <v>25351</v>
      </c>
      <c r="I328">
        <v>7</v>
      </c>
      <c r="J328">
        <v>29</v>
      </c>
      <c r="K328">
        <v>20</v>
      </c>
      <c r="L328">
        <v>9</v>
      </c>
      <c r="M328">
        <v>4</v>
      </c>
      <c r="N328">
        <f>SUMIF(Call_Data!$D$2:$D$1526,Call_Data!$D328,Call_Data!$G$2:$G$1526)</f>
        <v>1764</v>
      </c>
      <c r="O328">
        <f>SUMIFS(Call_Data!$G$2:$G$1526,Call_Data!$D$2:$D$1526,Call_Data!$D328,Call_Data!$A$2:$A$1526,Call_Data!$A328)</f>
        <v>577</v>
      </c>
      <c r="P328" s="3">
        <f>Call_Data!$H328/Call_Data!$G328</f>
        <v>792.21875</v>
      </c>
      <c r="Q328" cm="1">
        <f t="array" ref="Q328">_xlfn.SWITCH(A328,201706,780,201707,783,201708,775)</f>
        <v>780</v>
      </c>
      <c r="R328" s="5" cm="1">
        <f t="array" ref="R328">_xlfn.SWITCH(A328,201706,0.08,201707,0.081,201708,0.075)</f>
        <v>0.08</v>
      </c>
      <c r="S328" s="2">
        <f>Call_Data!$M328/Call_Data!$G328*100</f>
        <v>12.5</v>
      </c>
      <c r="T328" s="2">
        <f>Call_Data!$S328/Call_Data!$R328</f>
        <v>156.25</v>
      </c>
      <c r="U328" s="7">
        <f t="shared" si="10"/>
        <v>250</v>
      </c>
      <c r="V328" s="6">
        <f t="shared" si="11"/>
        <v>0.90625</v>
      </c>
      <c r="W328" s="6">
        <f>Call_Data!$K328/Call_Data!$J328</f>
        <v>0.68965517241379315</v>
      </c>
      <c r="X328" s="6">
        <f>Call_Data!$L328/Call_Data!$K328</f>
        <v>0.45</v>
      </c>
      <c r="Y328" s="6" cm="1">
        <f t="array" ref="Y328">_xlfn.SWITCH(A328,201706,0.51,201707,0.509,201708,0.511)</f>
        <v>0.51</v>
      </c>
      <c r="Z328" s="6">
        <f>Call_Data!$L328/Call_Data!$G328</f>
        <v>0.28125</v>
      </c>
      <c r="AA328" s="6" cm="1">
        <f t="array" ref="AA328">_xlfn.SWITCH(A328,201706,0.2,201707,0.199,201708,0.198)</f>
        <v>0.2</v>
      </c>
      <c r="AB328" s="6">
        <f>Call_Data!$K328-Call_Data!$L328/Call_Data!$K328</f>
        <v>19.55</v>
      </c>
      <c r="AC328" s="6" cm="1">
        <f t="array" ref="AC328">_xlfn.SWITCH(A328,201706,0.17,201707,0.162,201708,0.159)</f>
        <v>0.17</v>
      </c>
      <c r="AD328" s="6">
        <f>Call_Data!$I328/Call_Data!$G328</f>
        <v>0.21875</v>
      </c>
    </row>
    <row r="329" spans="1:30" x14ac:dyDescent="0.2">
      <c r="A329">
        <v>201706</v>
      </c>
      <c r="B329" s="1">
        <v>42906</v>
      </c>
      <c r="C329">
        <v>12483</v>
      </c>
      <c r="D329" t="str">
        <f>VLOOKUP(Call_Data!$C329,Hierarchy!$A$1:$H$27,5,TRUE)</f>
        <v>Thomas, Ted</v>
      </c>
      <c r="E329" t="str">
        <f>VLOOKUP(Call_Data!$C329,Hierarchy!$A$2:$H$27,7,TRUE)</f>
        <v>Oferten, Quinton</v>
      </c>
      <c r="F329" t="str">
        <f>VLOOKUP(C329,Hierarchy!$A$2:$H$27,8,TRUE)</f>
        <v>Williamburg</v>
      </c>
      <c r="G329">
        <v>33</v>
      </c>
      <c r="H329">
        <v>25249</v>
      </c>
      <c r="I329">
        <v>8</v>
      </c>
      <c r="J329">
        <v>29</v>
      </c>
      <c r="K329">
        <v>22</v>
      </c>
      <c r="L329">
        <v>15</v>
      </c>
      <c r="M329">
        <v>3</v>
      </c>
      <c r="N329">
        <f>SUMIF(Call_Data!$D$2:$D$1526,Call_Data!$D329,Call_Data!$G$2:$G$1526)</f>
        <v>1918</v>
      </c>
      <c r="O329">
        <f>SUMIFS(Call_Data!$G$2:$G$1526,Call_Data!$D$2:$D$1526,Call_Data!$D329,Call_Data!$A$2:$A$1526,Call_Data!$A329)</f>
        <v>652</v>
      </c>
      <c r="P329" s="3">
        <f>Call_Data!$H329/Call_Data!$G329</f>
        <v>765.12121212121212</v>
      </c>
      <c r="Q329" cm="1">
        <f t="array" ref="Q329">_xlfn.SWITCH(A329,201706,780,201707,783,201708,775)</f>
        <v>780</v>
      </c>
      <c r="R329" s="5" cm="1">
        <f t="array" ref="R329">_xlfn.SWITCH(A329,201706,0.08,201707,0.081,201708,0.075)</f>
        <v>0.08</v>
      </c>
      <c r="S329" s="2">
        <f>Call_Data!$M329/Call_Data!$G329*100</f>
        <v>9.0909090909090917</v>
      </c>
      <c r="T329" s="2">
        <f>Call_Data!$S329/Call_Data!$R329</f>
        <v>113.63636363636364</v>
      </c>
      <c r="U329" s="7">
        <f t="shared" si="10"/>
        <v>150</v>
      </c>
      <c r="V329" s="6">
        <f t="shared" si="11"/>
        <v>0.87878787878787878</v>
      </c>
      <c r="W329" s="6">
        <f>Call_Data!$K329/Call_Data!$J329</f>
        <v>0.75862068965517238</v>
      </c>
      <c r="X329" s="6">
        <f>Call_Data!$L329/Call_Data!$K329</f>
        <v>0.68181818181818177</v>
      </c>
      <c r="Y329" s="6" cm="1">
        <f t="array" ref="Y329">_xlfn.SWITCH(A329,201706,0.51,201707,0.509,201708,0.511)</f>
        <v>0.51</v>
      </c>
      <c r="Z329" s="6">
        <f>Call_Data!$L329/Call_Data!$G329</f>
        <v>0.45454545454545453</v>
      </c>
      <c r="AA329" s="6" cm="1">
        <f t="array" ref="AA329">_xlfn.SWITCH(A329,201706,0.2,201707,0.199,201708,0.198)</f>
        <v>0.2</v>
      </c>
      <c r="AB329" s="6">
        <f>Call_Data!$K329-Call_Data!$L329/Call_Data!$K329</f>
        <v>21.318181818181817</v>
      </c>
      <c r="AC329" s="6" cm="1">
        <f t="array" ref="AC329">_xlfn.SWITCH(A329,201706,0.17,201707,0.162,201708,0.159)</f>
        <v>0.17</v>
      </c>
      <c r="AD329" s="6">
        <f>Call_Data!$I329/Call_Data!$G329</f>
        <v>0.24242424242424243</v>
      </c>
    </row>
    <row r="330" spans="1:30" x14ac:dyDescent="0.2">
      <c r="A330">
        <v>201706</v>
      </c>
      <c r="B330" s="1">
        <v>42906</v>
      </c>
      <c r="C330">
        <v>12484</v>
      </c>
      <c r="D330" t="str">
        <f>VLOOKUP(Call_Data!$C330,Hierarchy!$A$1:$H$27,5,TRUE)</f>
        <v>Uvaldon, Ursala</v>
      </c>
      <c r="E330" t="str">
        <f>VLOOKUP(Call_Data!$C330,Hierarchy!$A$2:$H$27,7,TRUE)</f>
        <v>Oferten, Quinton</v>
      </c>
      <c r="F330" t="str">
        <f>VLOOKUP(C330,Hierarchy!$A$2:$H$27,8,TRUE)</f>
        <v>Williamburg</v>
      </c>
      <c r="G330">
        <v>32</v>
      </c>
      <c r="H330">
        <v>24314</v>
      </c>
      <c r="I330">
        <v>8</v>
      </c>
      <c r="J330">
        <v>30</v>
      </c>
      <c r="K330">
        <v>24</v>
      </c>
      <c r="L330">
        <v>13</v>
      </c>
      <c r="M330">
        <v>3</v>
      </c>
      <c r="N330">
        <f>SUMIF(Call_Data!$D$2:$D$1526,Call_Data!$D330,Call_Data!$G$2:$G$1526)</f>
        <v>1913</v>
      </c>
      <c r="O330">
        <f>SUMIFS(Call_Data!$G$2:$G$1526,Call_Data!$D$2:$D$1526,Call_Data!$D330,Call_Data!$A$2:$A$1526,Call_Data!$A330)</f>
        <v>629</v>
      </c>
      <c r="P330" s="3">
        <f>Call_Data!$H330/Call_Data!$G330</f>
        <v>759.8125</v>
      </c>
      <c r="Q330" cm="1">
        <f t="array" ref="Q330">_xlfn.SWITCH(A330,201706,780,201707,783,201708,775)</f>
        <v>780</v>
      </c>
      <c r="R330" s="5" cm="1">
        <f t="array" ref="R330">_xlfn.SWITCH(A330,201706,0.08,201707,0.081,201708,0.075)</f>
        <v>0.08</v>
      </c>
      <c r="S330" s="2">
        <f>Call_Data!$M330/Call_Data!$G330*100</f>
        <v>9.375</v>
      </c>
      <c r="T330" s="2">
        <f>Call_Data!$S330/Call_Data!$R330</f>
        <v>117.1875</v>
      </c>
      <c r="U330" s="7">
        <f t="shared" si="10"/>
        <v>150</v>
      </c>
      <c r="V330" s="6">
        <f t="shared" si="11"/>
        <v>0.9375</v>
      </c>
      <c r="W330" s="6">
        <f>Call_Data!$K330/Call_Data!$J330</f>
        <v>0.8</v>
      </c>
      <c r="X330" s="6">
        <f>Call_Data!$L330/Call_Data!$K330</f>
        <v>0.54166666666666663</v>
      </c>
      <c r="Y330" s="6" cm="1">
        <f t="array" ref="Y330">_xlfn.SWITCH(A330,201706,0.51,201707,0.509,201708,0.511)</f>
        <v>0.51</v>
      </c>
      <c r="Z330" s="6">
        <f>Call_Data!$L330/Call_Data!$G330</f>
        <v>0.40625</v>
      </c>
      <c r="AA330" s="6" cm="1">
        <f t="array" ref="AA330">_xlfn.SWITCH(A330,201706,0.2,201707,0.199,201708,0.198)</f>
        <v>0.2</v>
      </c>
      <c r="AB330" s="6">
        <f>Call_Data!$K330-Call_Data!$L330/Call_Data!$K330</f>
        <v>23.458333333333332</v>
      </c>
      <c r="AC330" s="6" cm="1">
        <f t="array" ref="AC330">_xlfn.SWITCH(A330,201706,0.17,201707,0.162,201708,0.159)</f>
        <v>0.17</v>
      </c>
      <c r="AD330" s="6">
        <f>Call_Data!$I330/Call_Data!$G330</f>
        <v>0.25</v>
      </c>
    </row>
    <row r="331" spans="1:30" x14ac:dyDescent="0.2">
      <c r="A331">
        <v>201706</v>
      </c>
      <c r="B331" s="1">
        <v>42906</v>
      </c>
      <c r="C331">
        <v>12485</v>
      </c>
      <c r="D331" t="str">
        <f>VLOOKUP(Call_Data!$C331,Hierarchy!$A$1:$H$27,5,TRUE)</f>
        <v>Vindictive, Vinny</v>
      </c>
      <c r="E331" t="str">
        <f>VLOOKUP(Call_Data!$C331,Hierarchy!$A$2:$H$27,7,TRUE)</f>
        <v>Oferten, Quinton</v>
      </c>
      <c r="F331" t="str">
        <f>VLOOKUP(C331,Hierarchy!$A$2:$H$27,8,TRUE)</f>
        <v>Williamburg</v>
      </c>
      <c r="G331">
        <v>31</v>
      </c>
      <c r="H331">
        <v>24461</v>
      </c>
      <c r="I331">
        <v>7</v>
      </c>
      <c r="J331">
        <v>28</v>
      </c>
      <c r="K331">
        <v>18</v>
      </c>
      <c r="L331">
        <v>12</v>
      </c>
      <c r="M331">
        <v>3</v>
      </c>
      <c r="N331">
        <f>SUMIF(Call_Data!$D$2:$D$1526,Call_Data!$D331,Call_Data!$G$2:$G$1526)</f>
        <v>1894</v>
      </c>
      <c r="O331">
        <f>SUMIFS(Call_Data!$G$2:$G$1526,Call_Data!$D$2:$D$1526,Call_Data!$D331,Call_Data!$A$2:$A$1526,Call_Data!$A331)</f>
        <v>644</v>
      </c>
      <c r="P331" s="3">
        <f>Call_Data!$H331/Call_Data!$G331</f>
        <v>789.06451612903231</v>
      </c>
      <c r="Q331" cm="1">
        <f t="array" ref="Q331">_xlfn.SWITCH(A331,201706,780,201707,783,201708,775)</f>
        <v>780</v>
      </c>
      <c r="R331" s="5" cm="1">
        <f t="array" ref="R331">_xlfn.SWITCH(A331,201706,0.08,201707,0.081,201708,0.075)</f>
        <v>0.08</v>
      </c>
      <c r="S331" s="2">
        <f>Call_Data!$M331/Call_Data!$G331*100</f>
        <v>9.67741935483871</v>
      </c>
      <c r="T331" s="2">
        <f>Call_Data!$S331/Call_Data!$R331</f>
        <v>120.96774193548387</v>
      </c>
      <c r="U331" s="7">
        <f t="shared" si="10"/>
        <v>250</v>
      </c>
      <c r="V331" s="6">
        <f t="shared" si="11"/>
        <v>0.90322580645161288</v>
      </c>
      <c r="W331" s="6">
        <f>Call_Data!$K331/Call_Data!$J331</f>
        <v>0.6428571428571429</v>
      </c>
      <c r="X331" s="6">
        <f>Call_Data!$L331/Call_Data!$K331</f>
        <v>0.66666666666666663</v>
      </c>
      <c r="Y331" s="6" cm="1">
        <f t="array" ref="Y331">_xlfn.SWITCH(A331,201706,0.51,201707,0.509,201708,0.511)</f>
        <v>0.51</v>
      </c>
      <c r="Z331" s="6">
        <f>Call_Data!$L331/Call_Data!$G331</f>
        <v>0.38709677419354838</v>
      </c>
      <c r="AA331" s="6" cm="1">
        <f t="array" ref="AA331">_xlfn.SWITCH(A331,201706,0.2,201707,0.199,201708,0.198)</f>
        <v>0.2</v>
      </c>
      <c r="AB331" s="6">
        <f>Call_Data!$K331-Call_Data!$L331/Call_Data!$K331</f>
        <v>17.333333333333332</v>
      </c>
      <c r="AC331" s="6" cm="1">
        <f t="array" ref="AC331">_xlfn.SWITCH(A331,201706,0.17,201707,0.162,201708,0.159)</f>
        <v>0.17</v>
      </c>
      <c r="AD331" s="6">
        <f>Call_Data!$I331/Call_Data!$G331</f>
        <v>0.22580645161290322</v>
      </c>
    </row>
    <row r="332" spans="1:30" x14ac:dyDescent="0.2">
      <c r="A332">
        <v>201706</v>
      </c>
      <c r="B332" s="1">
        <v>42906</v>
      </c>
      <c r="C332">
        <v>12486</v>
      </c>
      <c r="D332" t="str">
        <f>VLOOKUP(Call_Data!$C332,Hierarchy!$A$1:$H$27,5,TRUE)</f>
        <v>Williamson, Wilma</v>
      </c>
      <c r="E332" t="str">
        <f>VLOOKUP(Call_Data!$C332,Hierarchy!$A$2:$H$27,7,TRUE)</f>
        <v>Oferten, Quinton</v>
      </c>
      <c r="F332" t="str">
        <f>VLOOKUP(C332,Hierarchy!$A$2:$H$27,8,TRUE)</f>
        <v>Williamburg</v>
      </c>
      <c r="G332">
        <v>28</v>
      </c>
      <c r="H332">
        <v>24849</v>
      </c>
      <c r="I332">
        <v>7</v>
      </c>
      <c r="J332">
        <v>25</v>
      </c>
      <c r="K332">
        <v>16</v>
      </c>
      <c r="L332">
        <v>10</v>
      </c>
      <c r="M332">
        <v>3</v>
      </c>
      <c r="N332">
        <f>SUMIF(Call_Data!$D$2:$D$1526,Call_Data!$D332,Call_Data!$G$2:$G$1526)</f>
        <v>1992</v>
      </c>
      <c r="O332">
        <f>SUMIFS(Call_Data!$G$2:$G$1526,Call_Data!$D$2:$D$1526,Call_Data!$D332,Call_Data!$A$2:$A$1526,Call_Data!$A332)</f>
        <v>649</v>
      </c>
      <c r="P332" s="3">
        <f>Call_Data!$H332/Call_Data!$G332</f>
        <v>887.46428571428567</v>
      </c>
      <c r="Q332" cm="1">
        <f t="array" ref="Q332">_xlfn.SWITCH(A332,201706,780,201707,783,201708,775)</f>
        <v>780</v>
      </c>
      <c r="R332" s="5" cm="1">
        <f t="array" ref="R332">_xlfn.SWITCH(A332,201706,0.08,201707,0.081,201708,0.075)</f>
        <v>0.08</v>
      </c>
      <c r="S332" s="2">
        <f>Call_Data!$M332/Call_Data!$G332*100</f>
        <v>10.714285714285714</v>
      </c>
      <c r="T332" s="2">
        <f>Call_Data!$S332/Call_Data!$R332</f>
        <v>133.92857142857142</v>
      </c>
      <c r="U332" s="7">
        <f t="shared" si="10"/>
        <v>250</v>
      </c>
      <c r="V332" s="6">
        <f t="shared" si="11"/>
        <v>0.8928571428571429</v>
      </c>
      <c r="W332" s="6">
        <f>Call_Data!$K332/Call_Data!$J332</f>
        <v>0.64</v>
      </c>
      <c r="X332" s="6">
        <f>Call_Data!$L332/Call_Data!$K332</f>
        <v>0.625</v>
      </c>
      <c r="Y332" s="6" cm="1">
        <f t="array" ref="Y332">_xlfn.SWITCH(A332,201706,0.51,201707,0.509,201708,0.511)</f>
        <v>0.51</v>
      </c>
      <c r="Z332" s="6">
        <f>Call_Data!$L332/Call_Data!$G332</f>
        <v>0.35714285714285715</v>
      </c>
      <c r="AA332" s="6" cm="1">
        <f t="array" ref="AA332">_xlfn.SWITCH(A332,201706,0.2,201707,0.199,201708,0.198)</f>
        <v>0.2</v>
      </c>
      <c r="AB332" s="6">
        <f>Call_Data!$K332-Call_Data!$L332/Call_Data!$K332</f>
        <v>15.375</v>
      </c>
      <c r="AC332" s="6" cm="1">
        <f t="array" ref="AC332">_xlfn.SWITCH(A332,201706,0.17,201707,0.162,201708,0.159)</f>
        <v>0.17</v>
      </c>
      <c r="AD332" s="6">
        <f>Call_Data!$I332/Call_Data!$G332</f>
        <v>0.25</v>
      </c>
    </row>
    <row r="333" spans="1:30" x14ac:dyDescent="0.2">
      <c r="A333">
        <v>201706</v>
      </c>
      <c r="B333" s="1">
        <v>42906</v>
      </c>
      <c r="C333">
        <v>12487</v>
      </c>
      <c r="D333" t="str">
        <f>VLOOKUP(Call_Data!$C333,Hierarchy!$A$1:$H$27,5,TRUE)</f>
        <v>Younger, Yeti</v>
      </c>
      <c r="E333" t="str">
        <f>VLOOKUP(Call_Data!$C333,Hierarchy!$A$2:$H$27,7,TRUE)</f>
        <v>Oferten, Quinton</v>
      </c>
      <c r="F333" t="str">
        <f>VLOOKUP(C333,Hierarchy!$A$2:$H$27,8,TRUE)</f>
        <v>Williamburg</v>
      </c>
      <c r="G333">
        <v>32</v>
      </c>
      <c r="H333">
        <v>25815</v>
      </c>
      <c r="I333">
        <v>6</v>
      </c>
      <c r="J333">
        <v>28</v>
      </c>
      <c r="K333">
        <v>21</v>
      </c>
      <c r="L333">
        <v>13</v>
      </c>
      <c r="M333">
        <v>4</v>
      </c>
      <c r="N333">
        <f>SUMIF(Call_Data!$D$2:$D$1526,Call_Data!$D333,Call_Data!$G$2:$G$1526)</f>
        <v>1939</v>
      </c>
      <c r="O333">
        <f>SUMIFS(Call_Data!$G$2:$G$1526,Call_Data!$D$2:$D$1526,Call_Data!$D333,Call_Data!$A$2:$A$1526,Call_Data!$A333)</f>
        <v>611</v>
      </c>
      <c r="P333" s="3">
        <f>Call_Data!$H333/Call_Data!$G333</f>
        <v>806.71875</v>
      </c>
      <c r="Q333" cm="1">
        <f t="array" ref="Q333">_xlfn.SWITCH(A333,201706,780,201707,783,201708,775)</f>
        <v>780</v>
      </c>
      <c r="R333" s="5" cm="1">
        <f t="array" ref="R333">_xlfn.SWITCH(A333,201706,0.08,201707,0.081,201708,0.075)</f>
        <v>0.08</v>
      </c>
      <c r="S333" s="2">
        <f>Call_Data!$M333/Call_Data!$G333*100</f>
        <v>12.5</v>
      </c>
      <c r="T333" s="2">
        <f>Call_Data!$S333/Call_Data!$R333</f>
        <v>156.25</v>
      </c>
      <c r="U333" s="7">
        <f t="shared" si="10"/>
        <v>250</v>
      </c>
      <c r="V333" s="6">
        <f t="shared" si="11"/>
        <v>0.875</v>
      </c>
      <c r="W333" s="6">
        <f>Call_Data!$K333/Call_Data!$J333</f>
        <v>0.75</v>
      </c>
      <c r="X333" s="6">
        <f>Call_Data!$L333/Call_Data!$K333</f>
        <v>0.61904761904761907</v>
      </c>
      <c r="Y333" s="6" cm="1">
        <f t="array" ref="Y333">_xlfn.SWITCH(A333,201706,0.51,201707,0.509,201708,0.511)</f>
        <v>0.51</v>
      </c>
      <c r="Z333" s="6">
        <f>Call_Data!$L333/Call_Data!$G333</f>
        <v>0.40625</v>
      </c>
      <c r="AA333" s="6" cm="1">
        <f t="array" ref="AA333">_xlfn.SWITCH(A333,201706,0.2,201707,0.199,201708,0.198)</f>
        <v>0.2</v>
      </c>
      <c r="AB333" s="6">
        <f>Call_Data!$K333-Call_Data!$L333/Call_Data!$K333</f>
        <v>20.38095238095238</v>
      </c>
      <c r="AC333" s="6" cm="1">
        <f t="array" ref="AC333">_xlfn.SWITCH(A333,201706,0.17,201707,0.162,201708,0.159)</f>
        <v>0.17</v>
      </c>
      <c r="AD333" s="6">
        <f>Call_Data!$I333/Call_Data!$G333</f>
        <v>0.1875</v>
      </c>
    </row>
    <row r="334" spans="1:30" x14ac:dyDescent="0.2">
      <c r="A334">
        <v>201706</v>
      </c>
      <c r="B334" s="1">
        <v>42906</v>
      </c>
      <c r="C334">
        <v>12488</v>
      </c>
      <c r="D334" t="str">
        <f>VLOOKUP(Call_Data!$C334,Hierarchy!$A$1:$H$27,5,TRUE)</f>
        <v>Zwilowski, Zane</v>
      </c>
      <c r="E334" t="str">
        <f>VLOOKUP(Call_Data!$C334,Hierarchy!$A$2:$H$27,7,TRUE)</f>
        <v>Oferten, Quinton</v>
      </c>
      <c r="F334" t="str">
        <f>VLOOKUP(C334,Hierarchy!$A$2:$H$27,8,TRUE)</f>
        <v>Williamburg</v>
      </c>
      <c r="G334">
        <v>33</v>
      </c>
      <c r="H334">
        <v>25663</v>
      </c>
      <c r="I334">
        <v>9</v>
      </c>
      <c r="J334">
        <v>29</v>
      </c>
      <c r="K334">
        <v>21</v>
      </c>
      <c r="L334">
        <v>13</v>
      </c>
      <c r="M334">
        <v>3</v>
      </c>
      <c r="N334">
        <f>SUMIF(Call_Data!$D$2:$D$1526,Call_Data!$D334,Call_Data!$G$2:$G$1526)</f>
        <v>2000</v>
      </c>
      <c r="O334">
        <f>SUMIFS(Call_Data!$G$2:$G$1526,Call_Data!$D$2:$D$1526,Call_Data!$D334,Call_Data!$A$2:$A$1526,Call_Data!$A334)</f>
        <v>653</v>
      </c>
      <c r="P334" s="3">
        <f>Call_Data!$H334/Call_Data!$G334</f>
        <v>777.66666666666663</v>
      </c>
      <c r="Q334" cm="1">
        <f t="array" ref="Q334">_xlfn.SWITCH(A334,201706,780,201707,783,201708,775)</f>
        <v>780</v>
      </c>
      <c r="R334" s="5" cm="1">
        <f t="array" ref="R334">_xlfn.SWITCH(A334,201706,0.08,201707,0.081,201708,0.075)</f>
        <v>0.08</v>
      </c>
      <c r="S334" s="2">
        <f>Call_Data!$M334/Call_Data!$G334*100</f>
        <v>9.0909090909090917</v>
      </c>
      <c r="T334" s="2">
        <f>Call_Data!$S334/Call_Data!$R334</f>
        <v>113.63636363636364</v>
      </c>
      <c r="U334" s="7">
        <f t="shared" si="10"/>
        <v>150</v>
      </c>
      <c r="V334" s="6">
        <f t="shared" si="11"/>
        <v>0.87878787878787878</v>
      </c>
      <c r="W334" s="6">
        <f>Call_Data!$K334/Call_Data!$J334</f>
        <v>0.72413793103448276</v>
      </c>
      <c r="X334" s="6">
        <f>Call_Data!$L334/Call_Data!$K334</f>
        <v>0.61904761904761907</v>
      </c>
      <c r="Y334" s="6" cm="1">
        <f t="array" ref="Y334">_xlfn.SWITCH(A334,201706,0.51,201707,0.509,201708,0.511)</f>
        <v>0.51</v>
      </c>
      <c r="Z334" s="6">
        <f>Call_Data!$L334/Call_Data!$G334</f>
        <v>0.39393939393939392</v>
      </c>
      <c r="AA334" s="6" cm="1">
        <f t="array" ref="AA334">_xlfn.SWITCH(A334,201706,0.2,201707,0.199,201708,0.198)</f>
        <v>0.2</v>
      </c>
      <c r="AB334" s="6">
        <f>Call_Data!$K334-Call_Data!$L334/Call_Data!$K334</f>
        <v>20.38095238095238</v>
      </c>
      <c r="AC334" s="6" cm="1">
        <f t="array" ref="AC334">_xlfn.SWITCH(A334,201706,0.17,201707,0.162,201708,0.159)</f>
        <v>0.17</v>
      </c>
      <c r="AD334" s="6">
        <f>Call_Data!$I334/Call_Data!$G334</f>
        <v>0.27272727272727271</v>
      </c>
    </row>
    <row r="335" spans="1:30" x14ac:dyDescent="0.2">
      <c r="A335">
        <v>201706</v>
      </c>
      <c r="B335" s="1">
        <v>42906</v>
      </c>
      <c r="C335">
        <v>12489</v>
      </c>
      <c r="D335" t="str">
        <f>VLOOKUP(Call_Data!$C335,Hierarchy!$A$1:$H$27,5,TRUE)</f>
        <v>Abacus, Aaron</v>
      </c>
      <c r="E335" t="str">
        <f>VLOOKUP(Call_Data!$C335,Hierarchy!$A$2:$H$27,7,TRUE)</f>
        <v>Oferten, Quinton</v>
      </c>
      <c r="F335" t="str">
        <f>VLOOKUP(C335,Hierarchy!$A$2:$H$27,8,TRUE)</f>
        <v>Williamburg</v>
      </c>
      <c r="G335">
        <v>30</v>
      </c>
      <c r="H335">
        <v>24525</v>
      </c>
      <c r="I335">
        <v>6</v>
      </c>
      <c r="J335">
        <v>26</v>
      </c>
      <c r="K335">
        <v>16</v>
      </c>
      <c r="L335">
        <v>10</v>
      </c>
      <c r="M335">
        <v>3</v>
      </c>
      <c r="N335">
        <f>SUMIF(Call_Data!$D$2:$D$1526,Call_Data!$D335,Call_Data!$G$2:$G$1526)</f>
        <v>1858</v>
      </c>
      <c r="O335">
        <f>SUMIFS(Call_Data!$G$2:$G$1526,Call_Data!$D$2:$D$1526,Call_Data!$D335,Call_Data!$A$2:$A$1526,Call_Data!$A335)</f>
        <v>490</v>
      </c>
      <c r="P335" s="3">
        <f>Call_Data!$H335/Call_Data!$G335</f>
        <v>817.5</v>
      </c>
      <c r="Q335" cm="1">
        <f t="array" ref="Q335">_xlfn.SWITCH(A335,201706,780,201707,783,201708,775)</f>
        <v>780</v>
      </c>
      <c r="R335" s="5" cm="1">
        <f t="array" ref="R335">_xlfn.SWITCH(A335,201706,0.08,201707,0.081,201708,0.075)</f>
        <v>0.08</v>
      </c>
      <c r="S335" s="2">
        <f>Call_Data!$M335/Call_Data!$G335*100</f>
        <v>10</v>
      </c>
      <c r="T335" s="2">
        <f>Call_Data!$S335/Call_Data!$R335</f>
        <v>125</v>
      </c>
      <c r="U335" s="7">
        <f t="shared" si="10"/>
        <v>250</v>
      </c>
      <c r="V335" s="6">
        <f t="shared" si="11"/>
        <v>0.8666666666666667</v>
      </c>
      <c r="W335" s="6">
        <f>Call_Data!$K335/Call_Data!$J335</f>
        <v>0.61538461538461542</v>
      </c>
      <c r="X335" s="6">
        <f>Call_Data!$L335/Call_Data!$K335</f>
        <v>0.625</v>
      </c>
      <c r="Y335" s="6" cm="1">
        <f t="array" ref="Y335">_xlfn.SWITCH(A335,201706,0.51,201707,0.509,201708,0.511)</f>
        <v>0.51</v>
      </c>
      <c r="Z335" s="6">
        <f>Call_Data!$L335/Call_Data!$G335</f>
        <v>0.33333333333333331</v>
      </c>
      <c r="AA335" s="6" cm="1">
        <f t="array" ref="AA335">_xlfn.SWITCH(A335,201706,0.2,201707,0.199,201708,0.198)</f>
        <v>0.2</v>
      </c>
      <c r="AB335" s="6">
        <f>Call_Data!$K335-Call_Data!$L335/Call_Data!$K335</f>
        <v>15.375</v>
      </c>
      <c r="AC335" s="6" cm="1">
        <f t="array" ref="AC335">_xlfn.SWITCH(A335,201706,0.17,201707,0.162,201708,0.159)</f>
        <v>0.17</v>
      </c>
      <c r="AD335" s="6">
        <f>Call_Data!$I335/Call_Data!$G335</f>
        <v>0.2</v>
      </c>
    </row>
    <row r="336" spans="1:30" x14ac:dyDescent="0.2">
      <c r="A336">
        <v>201706</v>
      </c>
      <c r="B336" s="1">
        <v>42907</v>
      </c>
      <c r="C336">
        <v>12473</v>
      </c>
      <c r="D336" t="str">
        <f>VLOOKUP(Call_Data!$C336,Hierarchy!$A$1:$H$27,5,TRUE)</f>
        <v>Ivanski, Igor</v>
      </c>
      <c r="E336" t="str">
        <f>VLOOKUP(Call_Data!$C336,Hierarchy!$A$2:$H$27,7,TRUE)</f>
        <v>Jimson, Bill</v>
      </c>
      <c r="F336" t="str">
        <f>VLOOKUP(C336,Hierarchy!$A$2:$H$27,8,TRUE)</f>
        <v>Williamburg</v>
      </c>
      <c r="G336">
        <v>30</v>
      </c>
      <c r="H336">
        <v>25961</v>
      </c>
      <c r="I336">
        <v>5</v>
      </c>
      <c r="J336">
        <v>26</v>
      </c>
      <c r="K336">
        <v>18</v>
      </c>
      <c r="L336">
        <v>12</v>
      </c>
      <c r="M336">
        <v>2</v>
      </c>
      <c r="N336">
        <f>SUMIF(Call_Data!$D$2:$D$1526,Call_Data!$D336,Call_Data!$G$2:$G$1526)</f>
        <v>2093</v>
      </c>
      <c r="O336">
        <f>SUMIFS(Call_Data!$G$2:$G$1526,Call_Data!$D$2:$D$1526,Call_Data!$D336,Call_Data!$A$2:$A$1526,Call_Data!$A336)</f>
        <v>697</v>
      </c>
      <c r="P336" s="3">
        <f>Call_Data!$H336/Call_Data!$G336</f>
        <v>865.36666666666667</v>
      </c>
      <c r="Q336" cm="1">
        <f t="array" ref="Q336">_xlfn.SWITCH(A336,201706,780,201707,783,201708,775)</f>
        <v>780</v>
      </c>
      <c r="R336" s="5" cm="1">
        <f t="array" ref="R336">_xlfn.SWITCH(A336,201706,0.08,201707,0.081,201708,0.075)</f>
        <v>0.08</v>
      </c>
      <c r="S336" s="2">
        <f>Call_Data!$M336/Call_Data!$G336*100</f>
        <v>6.666666666666667</v>
      </c>
      <c r="T336" s="2">
        <f>Call_Data!$S336/Call_Data!$R336</f>
        <v>83.333333333333329</v>
      </c>
      <c r="U336" s="7">
        <f t="shared" si="10"/>
        <v>0</v>
      </c>
      <c r="V336" s="6">
        <f t="shared" si="11"/>
        <v>0.8666666666666667</v>
      </c>
      <c r="W336" s="6">
        <f>Call_Data!$K336/Call_Data!$J336</f>
        <v>0.69230769230769229</v>
      </c>
      <c r="X336" s="6">
        <f>Call_Data!$L336/Call_Data!$K336</f>
        <v>0.66666666666666663</v>
      </c>
      <c r="Y336" s="6" cm="1">
        <f t="array" ref="Y336">_xlfn.SWITCH(A336,201706,0.51,201707,0.509,201708,0.511)</f>
        <v>0.51</v>
      </c>
      <c r="Z336" s="6">
        <f>Call_Data!$L336/Call_Data!$G336</f>
        <v>0.4</v>
      </c>
      <c r="AA336" s="6" cm="1">
        <f t="array" ref="AA336">_xlfn.SWITCH(A336,201706,0.2,201707,0.199,201708,0.198)</f>
        <v>0.2</v>
      </c>
      <c r="AB336" s="6">
        <f>Call_Data!$K336-Call_Data!$L336/Call_Data!$K336</f>
        <v>17.333333333333332</v>
      </c>
      <c r="AC336" s="6" cm="1">
        <f t="array" ref="AC336">_xlfn.SWITCH(A336,201706,0.17,201707,0.162,201708,0.159)</f>
        <v>0.17</v>
      </c>
      <c r="AD336" s="6">
        <f>Call_Data!$I336/Call_Data!$G336</f>
        <v>0.16666666666666666</v>
      </c>
    </row>
    <row r="337" spans="1:30" x14ac:dyDescent="0.2">
      <c r="A337">
        <v>201706</v>
      </c>
      <c r="B337" s="1">
        <v>42907</v>
      </c>
      <c r="C337">
        <v>12474</v>
      </c>
      <c r="D337" t="str">
        <f>VLOOKUP(Call_Data!$C337,Hierarchy!$A$1:$H$27,5,TRUE)</f>
        <v>Jeffries, Johnna</v>
      </c>
      <c r="E337" t="str">
        <f>VLOOKUP(Call_Data!$C337,Hierarchy!$A$2:$H$27,7,TRUE)</f>
        <v>Jimson, Bill</v>
      </c>
      <c r="F337" t="str">
        <f>VLOOKUP(C337,Hierarchy!$A$2:$H$27,8,TRUE)</f>
        <v>Williamburg</v>
      </c>
      <c r="G337">
        <v>35</v>
      </c>
      <c r="H337">
        <v>24828</v>
      </c>
      <c r="I337">
        <v>5</v>
      </c>
      <c r="J337">
        <v>30</v>
      </c>
      <c r="K337">
        <v>25</v>
      </c>
      <c r="L337">
        <v>18</v>
      </c>
      <c r="M337">
        <v>2</v>
      </c>
      <c r="N337">
        <f>SUMIF(Call_Data!$D$2:$D$1526,Call_Data!$D337,Call_Data!$G$2:$G$1526)</f>
        <v>2135</v>
      </c>
      <c r="O337">
        <f>SUMIFS(Call_Data!$G$2:$G$1526,Call_Data!$D$2:$D$1526,Call_Data!$D337,Call_Data!$A$2:$A$1526,Call_Data!$A337)</f>
        <v>697</v>
      </c>
      <c r="P337" s="3">
        <f>Call_Data!$H337/Call_Data!$G337</f>
        <v>709.37142857142862</v>
      </c>
      <c r="Q337" cm="1">
        <f t="array" ref="Q337">_xlfn.SWITCH(A337,201706,780,201707,783,201708,775)</f>
        <v>780</v>
      </c>
      <c r="R337" s="5" cm="1">
        <f t="array" ref="R337">_xlfn.SWITCH(A337,201706,0.08,201707,0.081,201708,0.075)</f>
        <v>0.08</v>
      </c>
      <c r="S337" s="2">
        <f>Call_Data!$M337/Call_Data!$G337*100</f>
        <v>5.7142857142857144</v>
      </c>
      <c r="T337" s="2">
        <f>Call_Data!$S337/Call_Data!$R337</f>
        <v>71.428571428571431</v>
      </c>
      <c r="U337" s="7">
        <f t="shared" si="10"/>
        <v>0</v>
      </c>
      <c r="V337" s="6">
        <f t="shared" si="11"/>
        <v>0.8571428571428571</v>
      </c>
      <c r="W337" s="6">
        <f>Call_Data!$K337/Call_Data!$J337</f>
        <v>0.83333333333333337</v>
      </c>
      <c r="X337" s="6">
        <f>Call_Data!$L337/Call_Data!$K337</f>
        <v>0.72</v>
      </c>
      <c r="Y337" s="6" cm="1">
        <f t="array" ref="Y337">_xlfn.SWITCH(A337,201706,0.51,201707,0.509,201708,0.511)</f>
        <v>0.51</v>
      </c>
      <c r="Z337" s="6">
        <f>Call_Data!$L337/Call_Data!$G337</f>
        <v>0.51428571428571423</v>
      </c>
      <c r="AA337" s="6" cm="1">
        <f t="array" ref="AA337">_xlfn.SWITCH(A337,201706,0.2,201707,0.199,201708,0.198)</f>
        <v>0.2</v>
      </c>
      <c r="AB337" s="6">
        <f>Call_Data!$K337-Call_Data!$L337/Call_Data!$K337</f>
        <v>24.28</v>
      </c>
      <c r="AC337" s="6" cm="1">
        <f t="array" ref="AC337">_xlfn.SWITCH(A337,201706,0.17,201707,0.162,201708,0.159)</f>
        <v>0.17</v>
      </c>
      <c r="AD337" s="6">
        <f>Call_Data!$I337/Call_Data!$G337</f>
        <v>0.14285714285714285</v>
      </c>
    </row>
    <row r="338" spans="1:30" x14ac:dyDescent="0.2">
      <c r="A338">
        <v>201706</v>
      </c>
      <c r="B338" s="1">
        <v>42907</v>
      </c>
      <c r="C338">
        <v>12475</v>
      </c>
      <c r="D338" t="str">
        <f>VLOOKUP(Call_Data!$C338,Hierarchy!$A$1:$H$27,5,TRUE)</f>
        <v>Kippers, Kat</v>
      </c>
      <c r="E338" t="str">
        <f>VLOOKUP(Call_Data!$C338,Hierarchy!$A$2:$H$27,7,TRUE)</f>
        <v>Jimson, Bill</v>
      </c>
      <c r="F338" t="str">
        <f>VLOOKUP(C338,Hierarchy!$A$2:$H$27,8,TRUE)</f>
        <v>Williamburg</v>
      </c>
      <c r="G338">
        <v>33</v>
      </c>
      <c r="H338">
        <v>25290</v>
      </c>
      <c r="I338">
        <v>5</v>
      </c>
      <c r="J338">
        <v>29</v>
      </c>
      <c r="K338">
        <v>21</v>
      </c>
      <c r="L338">
        <v>15</v>
      </c>
      <c r="M338">
        <v>3</v>
      </c>
      <c r="N338">
        <f>SUMIF(Call_Data!$D$2:$D$1526,Call_Data!$D338,Call_Data!$G$2:$G$1526)</f>
        <v>2135</v>
      </c>
      <c r="O338">
        <f>SUMIFS(Call_Data!$G$2:$G$1526,Call_Data!$D$2:$D$1526,Call_Data!$D338,Call_Data!$A$2:$A$1526,Call_Data!$A338)</f>
        <v>688</v>
      </c>
      <c r="P338" s="3">
        <f>Call_Data!$H338/Call_Data!$G338</f>
        <v>766.36363636363637</v>
      </c>
      <c r="Q338" cm="1">
        <f t="array" ref="Q338">_xlfn.SWITCH(A338,201706,780,201707,783,201708,775)</f>
        <v>780</v>
      </c>
      <c r="R338" s="5" cm="1">
        <f t="array" ref="R338">_xlfn.SWITCH(A338,201706,0.08,201707,0.081,201708,0.075)</f>
        <v>0.08</v>
      </c>
      <c r="S338" s="2">
        <f>Call_Data!$M338/Call_Data!$G338*100</f>
        <v>9.0909090909090917</v>
      </c>
      <c r="T338" s="2">
        <f>Call_Data!$S338/Call_Data!$R338</f>
        <v>113.63636363636364</v>
      </c>
      <c r="U338" s="7">
        <f t="shared" si="10"/>
        <v>150</v>
      </c>
      <c r="V338" s="6">
        <f t="shared" si="11"/>
        <v>0.87878787878787878</v>
      </c>
      <c r="W338" s="6">
        <f>Call_Data!$K338/Call_Data!$J338</f>
        <v>0.72413793103448276</v>
      </c>
      <c r="X338" s="6">
        <f>Call_Data!$L338/Call_Data!$K338</f>
        <v>0.7142857142857143</v>
      </c>
      <c r="Y338" s="6" cm="1">
        <f t="array" ref="Y338">_xlfn.SWITCH(A338,201706,0.51,201707,0.509,201708,0.511)</f>
        <v>0.51</v>
      </c>
      <c r="Z338" s="6">
        <f>Call_Data!$L338/Call_Data!$G338</f>
        <v>0.45454545454545453</v>
      </c>
      <c r="AA338" s="6" cm="1">
        <f t="array" ref="AA338">_xlfn.SWITCH(A338,201706,0.2,201707,0.199,201708,0.198)</f>
        <v>0.2</v>
      </c>
      <c r="AB338" s="6">
        <f>Call_Data!$K338-Call_Data!$L338/Call_Data!$K338</f>
        <v>20.285714285714285</v>
      </c>
      <c r="AC338" s="6" cm="1">
        <f t="array" ref="AC338">_xlfn.SWITCH(A338,201706,0.17,201707,0.162,201708,0.159)</f>
        <v>0.17</v>
      </c>
      <c r="AD338" s="6">
        <f>Call_Data!$I338/Call_Data!$G338</f>
        <v>0.15151515151515152</v>
      </c>
    </row>
    <row r="339" spans="1:30" x14ac:dyDescent="0.2">
      <c r="A339">
        <v>201706</v>
      </c>
      <c r="B339" s="1">
        <v>42907</v>
      </c>
      <c r="C339">
        <v>12476</v>
      </c>
      <c r="D339" t="str">
        <f>VLOOKUP(Call_Data!$C339,Hierarchy!$A$1:$H$27,5,TRUE)</f>
        <v>Lipp, Larry</v>
      </c>
      <c r="E339" t="str">
        <f>VLOOKUP(Call_Data!$C339,Hierarchy!$A$2:$H$27,7,TRUE)</f>
        <v>Jimson, Bill</v>
      </c>
      <c r="F339" t="str">
        <f>VLOOKUP(C339,Hierarchy!$A$2:$H$27,8,TRUE)</f>
        <v>Williamburg</v>
      </c>
      <c r="G339">
        <v>36</v>
      </c>
      <c r="H339">
        <v>25435</v>
      </c>
      <c r="I339">
        <v>8</v>
      </c>
      <c r="J339">
        <v>36</v>
      </c>
      <c r="K339">
        <v>30</v>
      </c>
      <c r="L339">
        <v>20</v>
      </c>
      <c r="M339">
        <v>3</v>
      </c>
      <c r="N339">
        <f>SUMIF(Call_Data!$D$2:$D$1526,Call_Data!$D339,Call_Data!$G$2:$G$1526)</f>
        <v>2065</v>
      </c>
      <c r="O339">
        <f>SUMIFS(Call_Data!$G$2:$G$1526,Call_Data!$D$2:$D$1526,Call_Data!$D339,Call_Data!$A$2:$A$1526,Call_Data!$A339)</f>
        <v>697</v>
      </c>
      <c r="P339" s="3">
        <f>Call_Data!$H339/Call_Data!$G339</f>
        <v>706.52777777777783</v>
      </c>
      <c r="Q339" cm="1">
        <f t="array" ref="Q339">_xlfn.SWITCH(A339,201706,780,201707,783,201708,775)</f>
        <v>780</v>
      </c>
      <c r="R339" s="5" cm="1">
        <f t="array" ref="R339">_xlfn.SWITCH(A339,201706,0.08,201707,0.081,201708,0.075)</f>
        <v>0.08</v>
      </c>
      <c r="S339" s="2">
        <f>Call_Data!$M339/Call_Data!$G339*100</f>
        <v>8.3333333333333321</v>
      </c>
      <c r="T339" s="2">
        <f>Call_Data!$S339/Call_Data!$R339</f>
        <v>104.16666666666664</v>
      </c>
      <c r="U339" s="7">
        <f t="shared" si="10"/>
        <v>100</v>
      </c>
      <c r="V339" s="6">
        <f t="shared" si="11"/>
        <v>1</v>
      </c>
      <c r="W339" s="6">
        <f>Call_Data!$K339/Call_Data!$J339</f>
        <v>0.83333333333333337</v>
      </c>
      <c r="X339" s="6">
        <f>Call_Data!$L339/Call_Data!$K339</f>
        <v>0.66666666666666663</v>
      </c>
      <c r="Y339" s="6" cm="1">
        <f t="array" ref="Y339">_xlfn.SWITCH(A339,201706,0.51,201707,0.509,201708,0.511)</f>
        <v>0.51</v>
      </c>
      <c r="Z339" s="6">
        <f>Call_Data!$L339/Call_Data!$G339</f>
        <v>0.55555555555555558</v>
      </c>
      <c r="AA339" s="6" cm="1">
        <f t="array" ref="AA339">_xlfn.SWITCH(A339,201706,0.2,201707,0.199,201708,0.198)</f>
        <v>0.2</v>
      </c>
      <c r="AB339" s="6">
        <f>Call_Data!$K339-Call_Data!$L339/Call_Data!$K339</f>
        <v>29.333333333333332</v>
      </c>
      <c r="AC339" s="6" cm="1">
        <f t="array" ref="AC339">_xlfn.SWITCH(A339,201706,0.17,201707,0.162,201708,0.159)</f>
        <v>0.17</v>
      </c>
      <c r="AD339" s="6">
        <f>Call_Data!$I339/Call_Data!$G339</f>
        <v>0.22222222222222221</v>
      </c>
    </row>
    <row r="340" spans="1:30" x14ac:dyDescent="0.2">
      <c r="A340">
        <v>201706</v>
      </c>
      <c r="B340" s="1">
        <v>42907</v>
      </c>
      <c r="C340">
        <v>12477</v>
      </c>
      <c r="D340" t="str">
        <f>VLOOKUP(Call_Data!$C340,Hierarchy!$A$1:$H$27,5,TRUE)</f>
        <v>Myers, Matt</v>
      </c>
      <c r="E340" t="str">
        <f>VLOOKUP(Call_Data!$C340,Hierarchy!$A$2:$H$27,7,TRUE)</f>
        <v>Jimson, Bill</v>
      </c>
      <c r="F340" t="str">
        <f>VLOOKUP(C340,Hierarchy!$A$2:$H$27,8,TRUE)</f>
        <v>Williamburg</v>
      </c>
      <c r="G340">
        <v>34</v>
      </c>
      <c r="H340">
        <v>25384</v>
      </c>
      <c r="I340">
        <v>7</v>
      </c>
      <c r="J340">
        <v>33</v>
      </c>
      <c r="K340">
        <v>25</v>
      </c>
      <c r="L340">
        <v>16</v>
      </c>
      <c r="M340">
        <v>2</v>
      </c>
      <c r="N340">
        <f>SUMIF(Call_Data!$D$2:$D$1526,Call_Data!$D340,Call_Data!$G$2:$G$1526)</f>
        <v>1978</v>
      </c>
      <c r="O340">
        <f>SUMIFS(Call_Data!$G$2:$G$1526,Call_Data!$D$2:$D$1526,Call_Data!$D340,Call_Data!$A$2:$A$1526,Call_Data!$A340)</f>
        <v>701</v>
      </c>
      <c r="P340" s="3">
        <f>Call_Data!$H340/Call_Data!$G340</f>
        <v>746.58823529411768</v>
      </c>
      <c r="Q340" cm="1">
        <f t="array" ref="Q340">_xlfn.SWITCH(A340,201706,780,201707,783,201708,775)</f>
        <v>780</v>
      </c>
      <c r="R340" s="5" cm="1">
        <f t="array" ref="R340">_xlfn.SWITCH(A340,201706,0.08,201707,0.081,201708,0.075)</f>
        <v>0.08</v>
      </c>
      <c r="S340" s="2">
        <f>Call_Data!$M340/Call_Data!$G340*100</f>
        <v>5.8823529411764701</v>
      </c>
      <c r="T340" s="2">
        <f>Call_Data!$S340/Call_Data!$R340</f>
        <v>73.52941176470587</v>
      </c>
      <c r="U340" s="7">
        <f t="shared" si="10"/>
        <v>0</v>
      </c>
      <c r="V340" s="6">
        <f t="shared" si="11"/>
        <v>0.97058823529411764</v>
      </c>
      <c r="W340" s="6">
        <f>Call_Data!$K340/Call_Data!$J340</f>
        <v>0.75757575757575757</v>
      </c>
      <c r="X340" s="6">
        <f>Call_Data!$L340/Call_Data!$K340</f>
        <v>0.64</v>
      </c>
      <c r="Y340" s="6" cm="1">
        <f t="array" ref="Y340">_xlfn.SWITCH(A340,201706,0.51,201707,0.509,201708,0.511)</f>
        <v>0.51</v>
      </c>
      <c r="Z340" s="6">
        <f>Call_Data!$L340/Call_Data!$G340</f>
        <v>0.47058823529411764</v>
      </c>
      <c r="AA340" s="6" cm="1">
        <f t="array" ref="AA340">_xlfn.SWITCH(A340,201706,0.2,201707,0.199,201708,0.198)</f>
        <v>0.2</v>
      </c>
      <c r="AB340" s="6">
        <f>Call_Data!$K340-Call_Data!$L340/Call_Data!$K340</f>
        <v>24.36</v>
      </c>
      <c r="AC340" s="6" cm="1">
        <f t="array" ref="AC340">_xlfn.SWITCH(A340,201706,0.17,201707,0.162,201708,0.159)</f>
        <v>0.17</v>
      </c>
      <c r="AD340" s="6">
        <f>Call_Data!$I340/Call_Data!$G340</f>
        <v>0.20588235294117646</v>
      </c>
    </row>
    <row r="341" spans="1:30" x14ac:dyDescent="0.2">
      <c r="A341">
        <v>201706</v>
      </c>
      <c r="B341" s="1">
        <v>42907</v>
      </c>
      <c r="C341">
        <v>12478</v>
      </c>
      <c r="D341" t="str">
        <f>VLOOKUP(Call_Data!$C341,Hierarchy!$A$1:$H$27,5,TRUE)</f>
        <v>Nichols, Nana</v>
      </c>
      <c r="E341" t="str">
        <f>VLOOKUP(Call_Data!$C341,Hierarchy!$A$2:$H$27,7,TRUE)</f>
        <v>Jimson, Bill</v>
      </c>
      <c r="F341" t="str">
        <f>VLOOKUP(C341,Hierarchy!$A$2:$H$27,8,TRUE)</f>
        <v>Williamburg</v>
      </c>
      <c r="G341">
        <v>31</v>
      </c>
      <c r="H341">
        <v>24942</v>
      </c>
      <c r="I341">
        <v>7</v>
      </c>
      <c r="J341">
        <v>30</v>
      </c>
      <c r="K341">
        <v>23</v>
      </c>
      <c r="L341">
        <v>18</v>
      </c>
      <c r="M341">
        <v>2</v>
      </c>
      <c r="N341">
        <f>SUMIF(Call_Data!$D$2:$D$1526,Call_Data!$D341,Call_Data!$G$2:$G$1526)</f>
        <v>1999</v>
      </c>
      <c r="O341">
        <f>SUMIFS(Call_Data!$G$2:$G$1526,Call_Data!$D$2:$D$1526,Call_Data!$D341,Call_Data!$A$2:$A$1526,Call_Data!$A341)</f>
        <v>699</v>
      </c>
      <c r="P341" s="3">
        <f>Call_Data!$H341/Call_Data!$G341</f>
        <v>804.58064516129036</v>
      </c>
      <c r="Q341" cm="1">
        <f t="array" ref="Q341">_xlfn.SWITCH(A341,201706,780,201707,783,201708,775)</f>
        <v>780</v>
      </c>
      <c r="R341" s="5" cm="1">
        <f t="array" ref="R341">_xlfn.SWITCH(A341,201706,0.08,201707,0.081,201708,0.075)</f>
        <v>0.08</v>
      </c>
      <c r="S341" s="2">
        <f>Call_Data!$M341/Call_Data!$G341*100</f>
        <v>6.4516129032258061</v>
      </c>
      <c r="T341" s="2">
        <f>Call_Data!$S341/Call_Data!$R341</f>
        <v>80.645161290322577</v>
      </c>
      <c r="U341" s="7">
        <f t="shared" si="10"/>
        <v>0</v>
      </c>
      <c r="V341" s="6">
        <f t="shared" si="11"/>
        <v>0.967741935483871</v>
      </c>
      <c r="W341" s="6">
        <f>Call_Data!$K341/Call_Data!$J341</f>
        <v>0.76666666666666672</v>
      </c>
      <c r="X341" s="6">
        <f>Call_Data!$L341/Call_Data!$K341</f>
        <v>0.78260869565217395</v>
      </c>
      <c r="Y341" s="6" cm="1">
        <f t="array" ref="Y341">_xlfn.SWITCH(A341,201706,0.51,201707,0.509,201708,0.511)</f>
        <v>0.51</v>
      </c>
      <c r="Z341" s="6">
        <f>Call_Data!$L341/Call_Data!$G341</f>
        <v>0.58064516129032262</v>
      </c>
      <c r="AA341" s="6" cm="1">
        <f t="array" ref="AA341">_xlfn.SWITCH(A341,201706,0.2,201707,0.199,201708,0.198)</f>
        <v>0.2</v>
      </c>
      <c r="AB341" s="6">
        <f>Call_Data!$K341-Call_Data!$L341/Call_Data!$K341</f>
        <v>22.217391304347824</v>
      </c>
      <c r="AC341" s="6" cm="1">
        <f t="array" ref="AC341">_xlfn.SWITCH(A341,201706,0.17,201707,0.162,201708,0.159)</f>
        <v>0.17</v>
      </c>
      <c r="AD341" s="6">
        <f>Call_Data!$I341/Call_Data!$G341</f>
        <v>0.22580645161290322</v>
      </c>
    </row>
    <row r="342" spans="1:30" x14ac:dyDescent="0.2">
      <c r="A342">
        <v>201706</v>
      </c>
      <c r="B342" s="1">
        <v>42907</v>
      </c>
      <c r="C342">
        <v>12479</v>
      </c>
      <c r="D342" t="str">
        <f>VLOOKUP(Call_Data!$C342,Hierarchy!$A$1:$H$27,5,TRUE)</f>
        <v>Ohlson, Octavius</v>
      </c>
      <c r="E342" t="str">
        <f>VLOOKUP(Call_Data!$C342,Hierarchy!$A$2:$H$27,7,TRUE)</f>
        <v>Jimson, Bill</v>
      </c>
      <c r="F342" t="str">
        <f>VLOOKUP(C342,Hierarchy!$A$2:$H$27,8,TRUE)</f>
        <v>Williamburg</v>
      </c>
      <c r="G342">
        <v>33</v>
      </c>
      <c r="H342">
        <v>24263</v>
      </c>
      <c r="I342">
        <v>6</v>
      </c>
      <c r="J342">
        <v>32</v>
      </c>
      <c r="K342">
        <v>22</v>
      </c>
      <c r="L342">
        <v>16</v>
      </c>
      <c r="M342">
        <v>3</v>
      </c>
      <c r="N342">
        <f>SUMIF(Call_Data!$D$2:$D$1526,Call_Data!$D342,Call_Data!$G$2:$G$1526)</f>
        <v>1969</v>
      </c>
      <c r="O342">
        <f>SUMIFS(Call_Data!$G$2:$G$1526,Call_Data!$D$2:$D$1526,Call_Data!$D342,Call_Data!$A$2:$A$1526,Call_Data!$A342)</f>
        <v>680</v>
      </c>
      <c r="P342" s="3">
        <f>Call_Data!$H342/Call_Data!$G342</f>
        <v>735.24242424242425</v>
      </c>
      <c r="Q342" cm="1">
        <f t="array" ref="Q342">_xlfn.SWITCH(A342,201706,780,201707,783,201708,775)</f>
        <v>780</v>
      </c>
      <c r="R342" s="5" cm="1">
        <f t="array" ref="R342">_xlfn.SWITCH(A342,201706,0.08,201707,0.081,201708,0.075)</f>
        <v>0.08</v>
      </c>
      <c r="S342" s="2">
        <f>Call_Data!$M342/Call_Data!$G342*100</f>
        <v>9.0909090909090917</v>
      </c>
      <c r="T342" s="2">
        <f>Call_Data!$S342/Call_Data!$R342</f>
        <v>113.63636363636364</v>
      </c>
      <c r="U342" s="7">
        <f t="shared" si="10"/>
        <v>150</v>
      </c>
      <c r="V342" s="6">
        <f t="shared" si="11"/>
        <v>0.96969696969696972</v>
      </c>
      <c r="W342" s="6">
        <f>Call_Data!$K342/Call_Data!$J342</f>
        <v>0.6875</v>
      </c>
      <c r="X342" s="6">
        <f>Call_Data!$L342/Call_Data!$K342</f>
        <v>0.72727272727272729</v>
      </c>
      <c r="Y342" s="6" cm="1">
        <f t="array" ref="Y342">_xlfn.SWITCH(A342,201706,0.51,201707,0.509,201708,0.511)</f>
        <v>0.51</v>
      </c>
      <c r="Z342" s="6">
        <f>Call_Data!$L342/Call_Data!$G342</f>
        <v>0.48484848484848486</v>
      </c>
      <c r="AA342" s="6" cm="1">
        <f t="array" ref="AA342">_xlfn.SWITCH(A342,201706,0.2,201707,0.199,201708,0.198)</f>
        <v>0.2</v>
      </c>
      <c r="AB342" s="6">
        <f>Call_Data!$K342-Call_Data!$L342/Call_Data!$K342</f>
        <v>21.272727272727273</v>
      </c>
      <c r="AC342" s="6" cm="1">
        <f t="array" ref="AC342">_xlfn.SWITCH(A342,201706,0.17,201707,0.162,201708,0.159)</f>
        <v>0.17</v>
      </c>
      <c r="AD342" s="6">
        <f>Call_Data!$I342/Call_Data!$G342</f>
        <v>0.18181818181818182</v>
      </c>
    </row>
    <row r="343" spans="1:30" x14ac:dyDescent="0.2">
      <c r="A343">
        <v>201706</v>
      </c>
      <c r="B343" s="1">
        <v>42907</v>
      </c>
      <c r="C343">
        <v>12480</v>
      </c>
      <c r="D343" t="str">
        <f>VLOOKUP(Call_Data!$C343,Hierarchy!$A$1:$H$27,5,TRUE)</f>
        <v>Pulaski, Peter</v>
      </c>
      <c r="E343" t="str">
        <f>VLOOKUP(Call_Data!$C343,Hierarchy!$A$2:$H$27,7,TRUE)</f>
        <v>Jimson, Bill</v>
      </c>
      <c r="F343" t="str">
        <f>VLOOKUP(C343,Hierarchy!$A$2:$H$27,8,TRUE)</f>
        <v>Williamburg</v>
      </c>
      <c r="G343">
        <v>33</v>
      </c>
      <c r="H343">
        <v>24495</v>
      </c>
      <c r="I343">
        <v>5</v>
      </c>
      <c r="J343">
        <v>29</v>
      </c>
      <c r="K343">
        <v>24</v>
      </c>
      <c r="L343">
        <v>19</v>
      </c>
      <c r="M343">
        <v>2</v>
      </c>
      <c r="N343">
        <f>SUMIF(Call_Data!$D$2:$D$1526,Call_Data!$D343,Call_Data!$G$2:$G$1526)</f>
        <v>1507</v>
      </c>
      <c r="O343">
        <f>SUMIFS(Call_Data!$G$2:$G$1526,Call_Data!$D$2:$D$1526,Call_Data!$D343,Call_Data!$A$2:$A$1526,Call_Data!$A343)</f>
        <v>615</v>
      </c>
      <c r="P343" s="3">
        <f>Call_Data!$H343/Call_Data!$G343</f>
        <v>742.27272727272725</v>
      </c>
      <c r="Q343" cm="1">
        <f t="array" ref="Q343">_xlfn.SWITCH(A343,201706,780,201707,783,201708,775)</f>
        <v>780</v>
      </c>
      <c r="R343" s="5" cm="1">
        <f t="array" ref="R343">_xlfn.SWITCH(A343,201706,0.08,201707,0.081,201708,0.075)</f>
        <v>0.08</v>
      </c>
      <c r="S343" s="2">
        <f>Call_Data!$M343/Call_Data!$G343*100</f>
        <v>6.0606060606060606</v>
      </c>
      <c r="T343" s="2">
        <f>Call_Data!$S343/Call_Data!$R343</f>
        <v>75.757575757575751</v>
      </c>
      <c r="U343" s="7">
        <f t="shared" si="10"/>
        <v>0</v>
      </c>
      <c r="V343" s="6">
        <f t="shared" si="11"/>
        <v>0.87878787878787878</v>
      </c>
      <c r="W343" s="6">
        <f>Call_Data!$K343/Call_Data!$J343</f>
        <v>0.82758620689655171</v>
      </c>
      <c r="X343" s="6">
        <f>Call_Data!$L343/Call_Data!$K343</f>
        <v>0.79166666666666663</v>
      </c>
      <c r="Y343" s="6" cm="1">
        <f t="array" ref="Y343">_xlfn.SWITCH(A343,201706,0.51,201707,0.509,201708,0.511)</f>
        <v>0.51</v>
      </c>
      <c r="Z343" s="6">
        <f>Call_Data!$L343/Call_Data!$G343</f>
        <v>0.5757575757575758</v>
      </c>
      <c r="AA343" s="6" cm="1">
        <f t="array" ref="AA343">_xlfn.SWITCH(A343,201706,0.2,201707,0.199,201708,0.198)</f>
        <v>0.2</v>
      </c>
      <c r="AB343" s="6">
        <f>Call_Data!$K343-Call_Data!$L343/Call_Data!$K343</f>
        <v>23.208333333333332</v>
      </c>
      <c r="AC343" s="6" cm="1">
        <f t="array" ref="AC343">_xlfn.SWITCH(A343,201706,0.17,201707,0.162,201708,0.159)</f>
        <v>0.17</v>
      </c>
      <c r="AD343" s="6">
        <f>Call_Data!$I343/Call_Data!$G343</f>
        <v>0.15151515151515152</v>
      </c>
    </row>
    <row r="344" spans="1:30" x14ac:dyDescent="0.2">
      <c r="A344">
        <v>201706</v>
      </c>
      <c r="B344" s="1">
        <v>42907</v>
      </c>
      <c r="C344">
        <v>12482</v>
      </c>
      <c r="D344" t="str">
        <f>VLOOKUP(Call_Data!$C344,Hierarchy!$A$1:$H$27,5,TRUE)</f>
        <v>Sanders, Sammi</v>
      </c>
      <c r="E344" t="str">
        <f>VLOOKUP(Call_Data!$C344,Hierarchy!$A$2:$H$27,7,TRUE)</f>
        <v>Oferten, Quinton</v>
      </c>
      <c r="F344" t="str">
        <f>VLOOKUP(C344,Hierarchy!$A$2:$H$27,8,TRUE)</f>
        <v>Williamburg</v>
      </c>
      <c r="G344">
        <v>31</v>
      </c>
      <c r="H344">
        <v>24503</v>
      </c>
      <c r="I344">
        <v>8</v>
      </c>
      <c r="J344">
        <v>27</v>
      </c>
      <c r="K344">
        <v>19</v>
      </c>
      <c r="L344">
        <v>8</v>
      </c>
      <c r="M344">
        <v>3</v>
      </c>
      <c r="N344">
        <f>SUMIF(Call_Data!$D$2:$D$1526,Call_Data!$D344,Call_Data!$G$2:$G$1526)</f>
        <v>1764</v>
      </c>
      <c r="O344">
        <f>SUMIFS(Call_Data!$G$2:$G$1526,Call_Data!$D$2:$D$1526,Call_Data!$D344,Call_Data!$A$2:$A$1526,Call_Data!$A344)</f>
        <v>577</v>
      </c>
      <c r="P344" s="3">
        <f>Call_Data!$H344/Call_Data!$G344</f>
        <v>790.41935483870964</v>
      </c>
      <c r="Q344" cm="1">
        <f t="array" ref="Q344">_xlfn.SWITCH(A344,201706,780,201707,783,201708,775)</f>
        <v>780</v>
      </c>
      <c r="R344" s="5" cm="1">
        <f t="array" ref="R344">_xlfn.SWITCH(A344,201706,0.08,201707,0.081,201708,0.075)</f>
        <v>0.08</v>
      </c>
      <c r="S344" s="2">
        <f>Call_Data!$M344/Call_Data!$G344*100</f>
        <v>9.67741935483871</v>
      </c>
      <c r="T344" s="2">
        <f>Call_Data!$S344/Call_Data!$R344</f>
        <v>120.96774193548387</v>
      </c>
      <c r="U344" s="7">
        <f t="shared" si="10"/>
        <v>250</v>
      </c>
      <c r="V344" s="6">
        <f t="shared" si="11"/>
        <v>0.87096774193548387</v>
      </c>
      <c r="W344" s="6">
        <f>Call_Data!$K344/Call_Data!$J344</f>
        <v>0.70370370370370372</v>
      </c>
      <c r="X344" s="6">
        <f>Call_Data!$L344/Call_Data!$K344</f>
        <v>0.42105263157894735</v>
      </c>
      <c r="Y344" s="6" cm="1">
        <f t="array" ref="Y344">_xlfn.SWITCH(A344,201706,0.51,201707,0.509,201708,0.511)</f>
        <v>0.51</v>
      </c>
      <c r="Z344" s="6">
        <f>Call_Data!$L344/Call_Data!$G344</f>
        <v>0.25806451612903225</v>
      </c>
      <c r="AA344" s="6" cm="1">
        <f t="array" ref="AA344">_xlfn.SWITCH(A344,201706,0.2,201707,0.199,201708,0.198)</f>
        <v>0.2</v>
      </c>
      <c r="AB344" s="6">
        <f>Call_Data!$K344-Call_Data!$L344/Call_Data!$K344</f>
        <v>18.578947368421051</v>
      </c>
      <c r="AC344" s="6" cm="1">
        <f t="array" ref="AC344">_xlfn.SWITCH(A344,201706,0.17,201707,0.162,201708,0.159)</f>
        <v>0.17</v>
      </c>
      <c r="AD344" s="6">
        <f>Call_Data!$I344/Call_Data!$G344</f>
        <v>0.25806451612903225</v>
      </c>
    </row>
    <row r="345" spans="1:30" x14ac:dyDescent="0.2">
      <c r="A345">
        <v>201706</v>
      </c>
      <c r="B345" s="1">
        <v>42907</v>
      </c>
      <c r="C345">
        <v>12483</v>
      </c>
      <c r="D345" t="str">
        <f>VLOOKUP(Call_Data!$C345,Hierarchy!$A$1:$H$27,5,TRUE)</f>
        <v>Thomas, Ted</v>
      </c>
      <c r="E345" t="str">
        <f>VLOOKUP(Call_Data!$C345,Hierarchy!$A$2:$H$27,7,TRUE)</f>
        <v>Oferten, Quinton</v>
      </c>
      <c r="F345" t="str">
        <f>VLOOKUP(C345,Hierarchy!$A$2:$H$27,8,TRUE)</f>
        <v>Williamburg</v>
      </c>
      <c r="G345">
        <v>33</v>
      </c>
      <c r="H345">
        <v>24739</v>
      </c>
      <c r="I345">
        <v>8</v>
      </c>
      <c r="J345">
        <v>29</v>
      </c>
      <c r="K345">
        <v>22</v>
      </c>
      <c r="L345">
        <v>15</v>
      </c>
      <c r="M345">
        <v>3</v>
      </c>
      <c r="N345">
        <f>SUMIF(Call_Data!$D$2:$D$1526,Call_Data!$D345,Call_Data!$G$2:$G$1526)</f>
        <v>1918</v>
      </c>
      <c r="O345">
        <f>SUMIFS(Call_Data!$G$2:$G$1526,Call_Data!$D$2:$D$1526,Call_Data!$D345,Call_Data!$A$2:$A$1526,Call_Data!$A345)</f>
        <v>652</v>
      </c>
      <c r="P345" s="3">
        <f>Call_Data!$H345/Call_Data!$G345</f>
        <v>749.66666666666663</v>
      </c>
      <c r="Q345" cm="1">
        <f t="array" ref="Q345">_xlfn.SWITCH(A345,201706,780,201707,783,201708,775)</f>
        <v>780</v>
      </c>
      <c r="R345" s="5" cm="1">
        <f t="array" ref="R345">_xlfn.SWITCH(A345,201706,0.08,201707,0.081,201708,0.075)</f>
        <v>0.08</v>
      </c>
      <c r="S345" s="2">
        <f>Call_Data!$M345/Call_Data!$G345*100</f>
        <v>9.0909090909090917</v>
      </c>
      <c r="T345" s="2">
        <f>Call_Data!$S345/Call_Data!$R345</f>
        <v>113.63636363636364</v>
      </c>
      <c r="U345" s="7">
        <f t="shared" si="10"/>
        <v>150</v>
      </c>
      <c r="V345" s="6">
        <f t="shared" si="11"/>
        <v>0.87878787878787878</v>
      </c>
      <c r="W345" s="6">
        <f>Call_Data!$K345/Call_Data!$J345</f>
        <v>0.75862068965517238</v>
      </c>
      <c r="X345" s="6">
        <f>Call_Data!$L345/Call_Data!$K345</f>
        <v>0.68181818181818177</v>
      </c>
      <c r="Y345" s="6" cm="1">
        <f t="array" ref="Y345">_xlfn.SWITCH(A345,201706,0.51,201707,0.509,201708,0.511)</f>
        <v>0.51</v>
      </c>
      <c r="Z345" s="6">
        <f>Call_Data!$L345/Call_Data!$G345</f>
        <v>0.45454545454545453</v>
      </c>
      <c r="AA345" s="6" cm="1">
        <f t="array" ref="AA345">_xlfn.SWITCH(A345,201706,0.2,201707,0.199,201708,0.198)</f>
        <v>0.2</v>
      </c>
      <c r="AB345" s="6">
        <f>Call_Data!$K345-Call_Data!$L345/Call_Data!$K345</f>
        <v>21.318181818181817</v>
      </c>
      <c r="AC345" s="6" cm="1">
        <f t="array" ref="AC345">_xlfn.SWITCH(A345,201706,0.17,201707,0.162,201708,0.159)</f>
        <v>0.17</v>
      </c>
      <c r="AD345" s="6">
        <f>Call_Data!$I345/Call_Data!$G345</f>
        <v>0.24242424242424243</v>
      </c>
    </row>
    <row r="346" spans="1:30" x14ac:dyDescent="0.2">
      <c r="A346">
        <v>201706</v>
      </c>
      <c r="B346" s="1">
        <v>42907</v>
      </c>
      <c r="C346">
        <v>12484</v>
      </c>
      <c r="D346" t="str">
        <f>VLOOKUP(Call_Data!$C346,Hierarchy!$A$1:$H$27,5,TRUE)</f>
        <v>Uvaldon, Ursala</v>
      </c>
      <c r="E346" t="str">
        <f>VLOOKUP(Call_Data!$C346,Hierarchy!$A$2:$H$27,7,TRUE)</f>
        <v>Oferten, Quinton</v>
      </c>
      <c r="F346" t="str">
        <f>VLOOKUP(C346,Hierarchy!$A$2:$H$27,8,TRUE)</f>
        <v>Williamburg</v>
      </c>
      <c r="G346">
        <v>30</v>
      </c>
      <c r="H346">
        <v>25861</v>
      </c>
      <c r="I346">
        <v>6</v>
      </c>
      <c r="J346">
        <v>26</v>
      </c>
      <c r="K346">
        <v>19</v>
      </c>
      <c r="L346">
        <v>8</v>
      </c>
      <c r="M346">
        <v>3</v>
      </c>
      <c r="N346">
        <f>SUMIF(Call_Data!$D$2:$D$1526,Call_Data!$D346,Call_Data!$G$2:$G$1526)</f>
        <v>1913</v>
      </c>
      <c r="O346">
        <f>SUMIFS(Call_Data!$G$2:$G$1526,Call_Data!$D$2:$D$1526,Call_Data!$D346,Call_Data!$A$2:$A$1526,Call_Data!$A346)</f>
        <v>629</v>
      </c>
      <c r="P346" s="3">
        <f>Call_Data!$H346/Call_Data!$G346</f>
        <v>862.0333333333333</v>
      </c>
      <c r="Q346" cm="1">
        <f t="array" ref="Q346">_xlfn.SWITCH(A346,201706,780,201707,783,201708,775)</f>
        <v>780</v>
      </c>
      <c r="R346" s="5" cm="1">
        <f t="array" ref="R346">_xlfn.SWITCH(A346,201706,0.08,201707,0.081,201708,0.075)</f>
        <v>0.08</v>
      </c>
      <c r="S346" s="2">
        <f>Call_Data!$M346/Call_Data!$G346*100</f>
        <v>10</v>
      </c>
      <c r="T346" s="2">
        <f>Call_Data!$S346/Call_Data!$R346</f>
        <v>125</v>
      </c>
      <c r="U346" s="7">
        <f t="shared" si="10"/>
        <v>250</v>
      </c>
      <c r="V346" s="6">
        <f t="shared" si="11"/>
        <v>0.8666666666666667</v>
      </c>
      <c r="W346" s="6">
        <f>Call_Data!$K346/Call_Data!$J346</f>
        <v>0.73076923076923073</v>
      </c>
      <c r="X346" s="6">
        <f>Call_Data!$L346/Call_Data!$K346</f>
        <v>0.42105263157894735</v>
      </c>
      <c r="Y346" s="6" cm="1">
        <f t="array" ref="Y346">_xlfn.SWITCH(A346,201706,0.51,201707,0.509,201708,0.511)</f>
        <v>0.51</v>
      </c>
      <c r="Z346" s="6">
        <f>Call_Data!$L346/Call_Data!$G346</f>
        <v>0.26666666666666666</v>
      </c>
      <c r="AA346" s="6" cm="1">
        <f t="array" ref="AA346">_xlfn.SWITCH(A346,201706,0.2,201707,0.199,201708,0.198)</f>
        <v>0.2</v>
      </c>
      <c r="AB346" s="6">
        <f>Call_Data!$K346-Call_Data!$L346/Call_Data!$K346</f>
        <v>18.578947368421051</v>
      </c>
      <c r="AC346" s="6" cm="1">
        <f t="array" ref="AC346">_xlfn.SWITCH(A346,201706,0.17,201707,0.162,201708,0.159)</f>
        <v>0.17</v>
      </c>
      <c r="AD346" s="6">
        <f>Call_Data!$I346/Call_Data!$G346</f>
        <v>0.2</v>
      </c>
    </row>
    <row r="347" spans="1:30" x14ac:dyDescent="0.2">
      <c r="A347">
        <v>201706</v>
      </c>
      <c r="B347" s="1">
        <v>42907</v>
      </c>
      <c r="C347">
        <v>12485</v>
      </c>
      <c r="D347" t="str">
        <f>VLOOKUP(Call_Data!$C347,Hierarchy!$A$1:$H$27,5,TRUE)</f>
        <v>Vindictive, Vinny</v>
      </c>
      <c r="E347" t="str">
        <f>VLOOKUP(Call_Data!$C347,Hierarchy!$A$2:$H$27,7,TRUE)</f>
        <v>Oferten, Quinton</v>
      </c>
      <c r="F347" t="str">
        <f>VLOOKUP(C347,Hierarchy!$A$2:$H$27,8,TRUE)</f>
        <v>Williamburg</v>
      </c>
      <c r="G347">
        <v>33</v>
      </c>
      <c r="H347">
        <v>25991</v>
      </c>
      <c r="I347">
        <v>7</v>
      </c>
      <c r="J347">
        <v>31</v>
      </c>
      <c r="K347">
        <v>20</v>
      </c>
      <c r="L347">
        <v>9</v>
      </c>
      <c r="M347">
        <v>4</v>
      </c>
      <c r="N347">
        <f>SUMIF(Call_Data!$D$2:$D$1526,Call_Data!$D347,Call_Data!$G$2:$G$1526)</f>
        <v>1894</v>
      </c>
      <c r="O347">
        <f>SUMIFS(Call_Data!$G$2:$G$1526,Call_Data!$D$2:$D$1526,Call_Data!$D347,Call_Data!$A$2:$A$1526,Call_Data!$A347)</f>
        <v>644</v>
      </c>
      <c r="P347" s="3">
        <f>Call_Data!$H347/Call_Data!$G347</f>
        <v>787.60606060606062</v>
      </c>
      <c r="Q347" cm="1">
        <f t="array" ref="Q347">_xlfn.SWITCH(A347,201706,780,201707,783,201708,775)</f>
        <v>780</v>
      </c>
      <c r="R347" s="5" cm="1">
        <f t="array" ref="R347">_xlfn.SWITCH(A347,201706,0.08,201707,0.081,201708,0.075)</f>
        <v>0.08</v>
      </c>
      <c r="S347" s="2">
        <f>Call_Data!$M347/Call_Data!$G347*100</f>
        <v>12.121212121212121</v>
      </c>
      <c r="T347" s="2">
        <f>Call_Data!$S347/Call_Data!$R347</f>
        <v>151.5151515151515</v>
      </c>
      <c r="U347" s="7">
        <f t="shared" si="10"/>
        <v>250</v>
      </c>
      <c r="V347" s="6">
        <f t="shared" si="11"/>
        <v>0.93939393939393945</v>
      </c>
      <c r="W347" s="6">
        <f>Call_Data!$K347/Call_Data!$J347</f>
        <v>0.64516129032258063</v>
      </c>
      <c r="X347" s="6">
        <f>Call_Data!$L347/Call_Data!$K347</f>
        <v>0.45</v>
      </c>
      <c r="Y347" s="6" cm="1">
        <f t="array" ref="Y347">_xlfn.SWITCH(A347,201706,0.51,201707,0.509,201708,0.511)</f>
        <v>0.51</v>
      </c>
      <c r="Z347" s="6">
        <f>Call_Data!$L347/Call_Data!$G347</f>
        <v>0.27272727272727271</v>
      </c>
      <c r="AA347" s="6" cm="1">
        <f t="array" ref="AA347">_xlfn.SWITCH(A347,201706,0.2,201707,0.199,201708,0.198)</f>
        <v>0.2</v>
      </c>
      <c r="AB347" s="6">
        <f>Call_Data!$K347-Call_Data!$L347/Call_Data!$K347</f>
        <v>19.55</v>
      </c>
      <c r="AC347" s="6" cm="1">
        <f t="array" ref="AC347">_xlfn.SWITCH(A347,201706,0.17,201707,0.162,201708,0.159)</f>
        <v>0.17</v>
      </c>
      <c r="AD347" s="6">
        <f>Call_Data!$I347/Call_Data!$G347</f>
        <v>0.21212121212121213</v>
      </c>
    </row>
    <row r="348" spans="1:30" x14ac:dyDescent="0.2">
      <c r="A348">
        <v>201706</v>
      </c>
      <c r="B348" s="1">
        <v>42907</v>
      </c>
      <c r="C348">
        <v>12486</v>
      </c>
      <c r="D348" t="str">
        <f>VLOOKUP(Call_Data!$C348,Hierarchy!$A$1:$H$27,5,TRUE)</f>
        <v>Williamson, Wilma</v>
      </c>
      <c r="E348" t="str">
        <f>VLOOKUP(Call_Data!$C348,Hierarchy!$A$2:$H$27,7,TRUE)</f>
        <v>Oferten, Quinton</v>
      </c>
      <c r="F348" t="str">
        <f>VLOOKUP(C348,Hierarchy!$A$2:$H$27,8,TRUE)</f>
        <v>Williamburg</v>
      </c>
      <c r="G348">
        <v>30</v>
      </c>
      <c r="H348">
        <v>25211</v>
      </c>
      <c r="I348">
        <v>6</v>
      </c>
      <c r="J348">
        <v>28</v>
      </c>
      <c r="K348">
        <v>19</v>
      </c>
      <c r="L348">
        <v>8</v>
      </c>
      <c r="M348">
        <v>3</v>
      </c>
      <c r="N348">
        <f>SUMIF(Call_Data!$D$2:$D$1526,Call_Data!$D348,Call_Data!$G$2:$G$1526)</f>
        <v>1992</v>
      </c>
      <c r="O348">
        <f>SUMIFS(Call_Data!$G$2:$G$1526,Call_Data!$D$2:$D$1526,Call_Data!$D348,Call_Data!$A$2:$A$1526,Call_Data!$A348)</f>
        <v>649</v>
      </c>
      <c r="P348" s="3">
        <f>Call_Data!$H348/Call_Data!$G348</f>
        <v>840.36666666666667</v>
      </c>
      <c r="Q348" cm="1">
        <f t="array" ref="Q348">_xlfn.SWITCH(A348,201706,780,201707,783,201708,775)</f>
        <v>780</v>
      </c>
      <c r="R348" s="5" cm="1">
        <f t="array" ref="R348">_xlfn.SWITCH(A348,201706,0.08,201707,0.081,201708,0.075)</f>
        <v>0.08</v>
      </c>
      <c r="S348" s="2">
        <f>Call_Data!$M348/Call_Data!$G348*100</f>
        <v>10</v>
      </c>
      <c r="T348" s="2">
        <f>Call_Data!$S348/Call_Data!$R348</f>
        <v>125</v>
      </c>
      <c r="U348" s="7">
        <f t="shared" si="10"/>
        <v>250</v>
      </c>
      <c r="V348" s="6">
        <f t="shared" si="11"/>
        <v>0.93333333333333335</v>
      </c>
      <c r="W348" s="6">
        <f>Call_Data!$K348/Call_Data!$J348</f>
        <v>0.6785714285714286</v>
      </c>
      <c r="X348" s="6">
        <f>Call_Data!$L348/Call_Data!$K348</f>
        <v>0.42105263157894735</v>
      </c>
      <c r="Y348" s="6" cm="1">
        <f t="array" ref="Y348">_xlfn.SWITCH(A348,201706,0.51,201707,0.509,201708,0.511)</f>
        <v>0.51</v>
      </c>
      <c r="Z348" s="6">
        <f>Call_Data!$L348/Call_Data!$G348</f>
        <v>0.26666666666666666</v>
      </c>
      <c r="AA348" s="6" cm="1">
        <f t="array" ref="AA348">_xlfn.SWITCH(A348,201706,0.2,201707,0.199,201708,0.198)</f>
        <v>0.2</v>
      </c>
      <c r="AB348" s="6">
        <f>Call_Data!$K348-Call_Data!$L348/Call_Data!$K348</f>
        <v>18.578947368421051</v>
      </c>
      <c r="AC348" s="6" cm="1">
        <f t="array" ref="AC348">_xlfn.SWITCH(A348,201706,0.17,201707,0.162,201708,0.159)</f>
        <v>0.17</v>
      </c>
      <c r="AD348" s="6">
        <f>Call_Data!$I348/Call_Data!$G348</f>
        <v>0.2</v>
      </c>
    </row>
    <row r="349" spans="1:30" x14ac:dyDescent="0.2">
      <c r="A349">
        <v>201706</v>
      </c>
      <c r="B349" s="1">
        <v>42907</v>
      </c>
      <c r="C349">
        <v>12487</v>
      </c>
      <c r="D349" t="str">
        <f>VLOOKUP(Call_Data!$C349,Hierarchy!$A$1:$H$27,5,TRUE)</f>
        <v>Younger, Yeti</v>
      </c>
      <c r="E349" t="str">
        <f>VLOOKUP(Call_Data!$C349,Hierarchy!$A$2:$H$27,7,TRUE)</f>
        <v>Oferten, Quinton</v>
      </c>
      <c r="F349" t="str">
        <f>VLOOKUP(C349,Hierarchy!$A$2:$H$27,8,TRUE)</f>
        <v>Williamburg</v>
      </c>
      <c r="G349">
        <v>30</v>
      </c>
      <c r="H349">
        <v>24435</v>
      </c>
      <c r="I349">
        <v>7</v>
      </c>
      <c r="J349">
        <v>28</v>
      </c>
      <c r="K349">
        <v>17</v>
      </c>
      <c r="L349">
        <v>12</v>
      </c>
      <c r="M349">
        <v>4</v>
      </c>
      <c r="N349">
        <f>SUMIF(Call_Data!$D$2:$D$1526,Call_Data!$D349,Call_Data!$G$2:$G$1526)</f>
        <v>1939</v>
      </c>
      <c r="O349">
        <f>SUMIFS(Call_Data!$G$2:$G$1526,Call_Data!$D$2:$D$1526,Call_Data!$D349,Call_Data!$A$2:$A$1526,Call_Data!$A349)</f>
        <v>611</v>
      </c>
      <c r="P349" s="3">
        <f>Call_Data!$H349/Call_Data!$G349</f>
        <v>814.5</v>
      </c>
      <c r="Q349" cm="1">
        <f t="array" ref="Q349">_xlfn.SWITCH(A349,201706,780,201707,783,201708,775)</f>
        <v>780</v>
      </c>
      <c r="R349" s="5" cm="1">
        <f t="array" ref="R349">_xlfn.SWITCH(A349,201706,0.08,201707,0.081,201708,0.075)</f>
        <v>0.08</v>
      </c>
      <c r="S349" s="2">
        <f>Call_Data!$M349/Call_Data!$G349*100</f>
        <v>13.333333333333334</v>
      </c>
      <c r="T349" s="2">
        <f>Call_Data!$S349/Call_Data!$R349</f>
        <v>166.66666666666666</v>
      </c>
      <c r="U349" s="7">
        <f t="shared" si="10"/>
        <v>250</v>
      </c>
      <c r="V349" s="6">
        <f t="shared" si="11"/>
        <v>0.93333333333333335</v>
      </c>
      <c r="W349" s="6">
        <f>Call_Data!$K349/Call_Data!$J349</f>
        <v>0.6071428571428571</v>
      </c>
      <c r="X349" s="6">
        <f>Call_Data!$L349/Call_Data!$K349</f>
        <v>0.70588235294117652</v>
      </c>
      <c r="Y349" s="6" cm="1">
        <f t="array" ref="Y349">_xlfn.SWITCH(A349,201706,0.51,201707,0.509,201708,0.511)</f>
        <v>0.51</v>
      </c>
      <c r="Z349" s="6">
        <f>Call_Data!$L349/Call_Data!$G349</f>
        <v>0.4</v>
      </c>
      <c r="AA349" s="6" cm="1">
        <f t="array" ref="AA349">_xlfn.SWITCH(A349,201706,0.2,201707,0.199,201708,0.198)</f>
        <v>0.2</v>
      </c>
      <c r="AB349" s="6">
        <f>Call_Data!$K349-Call_Data!$L349/Call_Data!$K349</f>
        <v>16.294117647058822</v>
      </c>
      <c r="AC349" s="6" cm="1">
        <f t="array" ref="AC349">_xlfn.SWITCH(A349,201706,0.17,201707,0.162,201708,0.159)</f>
        <v>0.17</v>
      </c>
      <c r="AD349" s="6">
        <f>Call_Data!$I349/Call_Data!$G349</f>
        <v>0.23333333333333334</v>
      </c>
    </row>
    <row r="350" spans="1:30" x14ac:dyDescent="0.2">
      <c r="A350">
        <v>201706</v>
      </c>
      <c r="B350" s="1">
        <v>42907</v>
      </c>
      <c r="C350">
        <v>12488</v>
      </c>
      <c r="D350" t="str">
        <f>VLOOKUP(Call_Data!$C350,Hierarchy!$A$1:$H$27,5,TRUE)</f>
        <v>Zwilowski, Zane</v>
      </c>
      <c r="E350" t="str">
        <f>VLOOKUP(Call_Data!$C350,Hierarchy!$A$2:$H$27,7,TRUE)</f>
        <v>Oferten, Quinton</v>
      </c>
      <c r="F350" t="str">
        <f>VLOOKUP(C350,Hierarchy!$A$2:$H$27,8,TRUE)</f>
        <v>Williamburg</v>
      </c>
      <c r="G350">
        <v>32</v>
      </c>
      <c r="H350">
        <v>25752</v>
      </c>
      <c r="I350">
        <v>8</v>
      </c>
      <c r="J350">
        <v>30</v>
      </c>
      <c r="K350">
        <v>19</v>
      </c>
      <c r="L350">
        <v>9</v>
      </c>
      <c r="M350">
        <v>4</v>
      </c>
      <c r="N350">
        <f>SUMIF(Call_Data!$D$2:$D$1526,Call_Data!$D350,Call_Data!$G$2:$G$1526)</f>
        <v>2000</v>
      </c>
      <c r="O350">
        <f>SUMIFS(Call_Data!$G$2:$G$1526,Call_Data!$D$2:$D$1526,Call_Data!$D350,Call_Data!$A$2:$A$1526,Call_Data!$A350)</f>
        <v>653</v>
      </c>
      <c r="P350" s="3">
        <f>Call_Data!$H350/Call_Data!$G350</f>
        <v>804.75</v>
      </c>
      <c r="Q350" cm="1">
        <f t="array" ref="Q350">_xlfn.SWITCH(A350,201706,780,201707,783,201708,775)</f>
        <v>780</v>
      </c>
      <c r="R350" s="5" cm="1">
        <f t="array" ref="R350">_xlfn.SWITCH(A350,201706,0.08,201707,0.081,201708,0.075)</f>
        <v>0.08</v>
      </c>
      <c r="S350" s="2">
        <f>Call_Data!$M350/Call_Data!$G350*100</f>
        <v>12.5</v>
      </c>
      <c r="T350" s="2">
        <f>Call_Data!$S350/Call_Data!$R350</f>
        <v>156.25</v>
      </c>
      <c r="U350" s="7">
        <f t="shared" si="10"/>
        <v>250</v>
      </c>
      <c r="V350" s="6">
        <f t="shared" si="11"/>
        <v>0.9375</v>
      </c>
      <c r="W350" s="6">
        <f>Call_Data!$K350/Call_Data!$J350</f>
        <v>0.6333333333333333</v>
      </c>
      <c r="X350" s="6">
        <f>Call_Data!$L350/Call_Data!$K350</f>
        <v>0.47368421052631576</v>
      </c>
      <c r="Y350" s="6" cm="1">
        <f t="array" ref="Y350">_xlfn.SWITCH(A350,201706,0.51,201707,0.509,201708,0.511)</f>
        <v>0.51</v>
      </c>
      <c r="Z350" s="6">
        <f>Call_Data!$L350/Call_Data!$G350</f>
        <v>0.28125</v>
      </c>
      <c r="AA350" s="6" cm="1">
        <f t="array" ref="AA350">_xlfn.SWITCH(A350,201706,0.2,201707,0.199,201708,0.198)</f>
        <v>0.2</v>
      </c>
      <c r="AB350" s="6">
        <f>Call_Data!$K350-Call_Data!$L350/Call_Data!$K350</f>
        <v>18.526315789473685</v>
      </c>
      <c r="AC350" s="6" cm="1">
        <f t="array" ref="AC350">_xlfn.SWITCH(A350,201706,0.17,201707,0.162,201708,0.159)</f>
        <v>0.17</v>
      </c>
      <c r="AD350" s="6">
        <f>Call_Data!$I350/Call_Data!$G350</f>
        <v>0.25</v>
      </c>
    </row>
    <row r="351" spans="1:30" x14ac:dyDescent="0.2">
      <c r="A351">
        <v>201706</v>
      </c>
      <c r="B351" s="1">
        <v>42908</v>
      </c>
      <c r="C351">
        <v>12465</v>
      </c>
      <c r="D351" t="str">
        <f>VLOOKUP(Call_Data!$C351,Hierarchy!$A$1:$H$27,5,TRUE)</f>
        <v>Anderson, Albert</v>
      </c>
      <c r="E351" t="str">
        <f>VLOOKUP(Call_Data!$C351,Hierarchy!$A$2:$H$27,7,TRUE)</f>
        <v>Winnerson, Aceona</v>
      </c>
      <c r="F351" t="str">
        <f>VLOOKUP(C351,Hierarchy!$A$2:$H$27,8,TRUE)</f>
        <v>Williamburg</v>
      </c>
      <c r="G351">
        <v>37</v>
      </c>
      <c r="H351">
        <v>24015</v>
      </c>
      <c r="I351">
        <v>5</v>
      </c>
      <c r="J351">
        <v>34</v>
      </c>
      <c r="K351">
        <v>28</v>
      </c>
      <c r="L351">
        <v>24</v>
      </c>
      <c r="M351">
        <v>3</v>
      </c>
      <c r="N351">
        <f>SUMIF(Call_Data!$D$2:$D$1526,Call_Data!$D351,Call_Data!$G$2:$G$1526)</f>
        <v>2149</v>
      </c>
      <c r="O351">
        <f>SUMIFS(Call_Data!$G$2:$G$1526,Call_Data!$D$2:$D$1526,Call_Data!$D351,Call_Data!$A$2:$A$1526,Call_Data!$A351)</f>
        <v>797</v>
      </c>
      <c r="P351" s="3">
        <f>Call_Data!$H351/Call_Data!$G351</f>
        <v>649.05405405405406</v>
      </c>
      <c r="Q351" cm="1">
        <f t="array" ref="Q351">_xlfn.SWITCH(A351,201706,780,201707,783,201708,775)</f>
        <v>780</v>
      </c>
      <c r="R351" s="5" cm="1">
        <f t="array" ref="R351">_xlfn.SWITCH(A351,201706,0.08,201707,0.081,201708,0.075)</f>
        <v>0.08</v>
      </c>
      <c r="S351" s="2">
        <f>Call_Data!$M351/Call_Data!$G351*100</f>
        <v>8.1081081081081088</v>
      </c>
      <c r="T351" s="2">
        <f>Call_Data!$S351/Call_Data!$R351</f>
        <v>101.35135135135135</v>
      </c>
      <c r="U351" s="7">
        <f t="shared" si="10"/>
        <v>100</v>
      </c>
      <c r="V351" s="6">
        <f t="shared" si="11"/>
        <v>0.91891891891891897</v>
      </c>
      <c r="W351" s="6">
        <f>Call_Data!$K351/Call_Data!$J351</f>
        <v>0.82352941176470584</v>
      </c>
      <c r="X351" s="6">
        <f>Call_Data!$L351/Call_Data!$K351</f>
        <v>0.8571428571428571</v>
      </c>
      <c r="Y351" s="6" cm="1">
        <f t="array" ref="Y351">_xlfn.SWITCH(A351,201706,0.51,201707,0.509,201708,0.511)</f>
        <v>0.51</v>
      </c>
      <c r="Z351" s="6">
        <f>Call_Data!$L351/Call_Data!$G351</f>
        <v>0.64864864864864868</v>
      </c>
      <c r="AA351" s="6" cm="1">
        <f t="array" ref="AA351">_xlfn.SWITCH(A351,201706,0.2,201707,0.199,201708,0.198)</f>
        <v>0.2</v>
      </c>
      <c r="AB351" s="6">
        <f>Call_Data!$K351-Call_Data!$L351/Call_Data!$K351</f>
        <v>27.142857142857142</v>
      </c>
      <c r="AC351" s="6" cm="1">
        <f t="array" ref="AC351">_xlfn.SWITCH(A351,201706,0.17,201707,0.162,201708,0.159)</f>
        <v>0.17</v>
      </c>
      <c r="AD351" s="6">
        <f>Call_Data!$I351/Call_Data!$G351</f>
        <v>0.13513513513513514</v>
      </c>
    </row>
    <row r="352" spans="1:30" x14ac:dyDescent="0.2">
      <c r="A352">
        <v>201706</v>
      </c>
      <c r="B352" s="1">
        <v>42908</v>
      </c>
      <c r="C352">
        <v>12466</v>
      </c>
      <c r="D352" t="str">
        <f>VLOOKUP(Call_Data!$C352,Hierarchy!$A$1:$H$27,5,TRUE)</f>
        <v>Binning, Bart</v>
      </c>
      <c r="E352" t="str">
        <f>VLOOKUP(Call_Data!$C352,Hierarchy!$A$2:$H$27,7,TRUE)</f>
        <v>Winnerson, Aceona</v>
      </c>
      <c r="F352" t="str">
        <f>VLOOKUP(C352,Hierarchy!$A$2:$H$27,8,TRUE)</f>
        <v>Williamburg</v>
      </c>
      <c r="G352">
        <v>37</v>
      </c>
      <c r="H352">
        <v>24909</v>
      </c>
      <c r="I352">
        <v>7</v>
      </c>
      <c r="J352">
        <v>36</v>
      </c>
      <c r="K352">
        <v>27</v>
      </c>
      <c r="L352">
        <v>23</v>
      </c>
      <c r="M352">
        <v>2</v>
      </c>
      <c r="N352">
        <f>SUMIF(Call_Data!$D$2:$D$1526,Call_Data!$D352,Call_Data!$G$2:$G$1526)</f>
        <v>2347</v>
      </c>
      <c r="O352">
        <f>SUMIFS(Call_Data!$G$2:$G$1526,Call_Data!$D$2:$D$1526,Call_Data!$D352,Call_Data!$A$2:$A$1526,Call_Data!$A352)</f>
        <v>783</v>
      </c>
      <c r="P352" s="3">
        <f>Call_Data!$H352/Call_Data!$G352</f>
        <v>673.21621621621625</v>
      </c>
      <c r="Q352" cm="1">
        <f t="array" ref="Q352">_xlfn.SWITCH(A352,201706,780,201707,783,201708,775)</f>
        <v>780</v>
      </c>
      <c r="R352" s="5" cm="1">
        <f t="array" ref="R352">_xlfn.SWITCH(A352,201706,0.08,201707,0.081,201708,0.075)</f>
        <v>0.08</v>
      </c>
      <c r="S352" s="2">
        <f>Call_Data!$M352/Call_Data!$G352*100</f>
        <v>5.4054054054054053</v>
      </c>
      <c r="T352" s="2">
        <f>Call_Data!$S352/Call_Data!$R352</f>
        <v>67.567567567567565</v>
      </c>
      <c r="U352" s="7">
        <f t="shared" si="10"/>
        <v>0</v>
      </c>
      <c r="V352" s="6">
        <f t="shared" si="11"/>
        <v>0.97297297297297303</v>
      </c>
      <c r="W352" s="6">
        <f>Call_Data!$K352/Call_Data!$J352</f>
        <v>0.75</v>
      </c>
      <c r="X352" s="6">
        <f>Call_Data!$L352/Call_Data!$K352</f>
        <v>0.85185185185185186</v>
      </c>
      <c r="Y352" s="6" cm="1">
        <f t="array" ref="Y352">_xlfn.SWITCH(A352,201706,0.51,201707,0.509,201708,0.511)</f>
        <v>0.51</v>
      </c>
      <c r="Z352" s="6">
        <f>Call_Data!$L352/Call_Data!$G352</f>
        <v>0.6216216216216216</v>
      </c>
      <c r="AA352" s="6" cm="1">
        <f t="array" ref="AA352">_xlfn.SWITCH(A352,201706,0.2,201707,0.199,201708,0.198)</f>
        <v>0.2</v>
      </c>
      <c r="AB352" s="6">
        <f>Call_Data!$K352-Call_Data!$L352/Call_Data!$K352</f>
        <v>26.148148148148149</v>
      </c>
      <c r="AC352" s="6" cm="1">
        <f t="array" ref="AC352">_xlfn.SWITCH(A352,201706,0.17,201707,0.162,201708,0.159)</f>
        <v>0.17</v>
      </c>
      <c r="AD352" s="6">
        <f>Call_Data!$I352/Call_Data!$G352</f>
        <v>0.1891891891891892</v>
      </c>
    </row>
    <row r="353" spans="1:30" x14ac:dyDescent="0.2">
      <c r="A353">
        <v>201706</v>
      </c>
      <c r="B353" s="1">
        <v>42908</v>
      </c>
      <c r="C353">
        <v>12467</v>
      </c>
      <c r="D353" t="str">
        <f>VLOOKUP(Call_Data!$C353,Hierarchy!$A$1:$H$27,5,TRUE)</f>
        <v>Centerville, Cece</v>
      </c>
      <c r="E353" t="str">
        <f>VLOOKUP(Call_Data!$C353,Hierarchy!$A$2:$H$27,7,TRUE)</f>
        <v>Winnerson, Aceona</v>
      </c>
      <c r="F353" t="str">
        <f>VLOOKUP(C353,Hierarchy!$A$2:$H$27,8,TRUE)</f>
        <v>Williamburg</v>
      </c>
      <c r="G353">
        <v>37</v>
      </c>
      <c r="H353">
        <v>24967</v>
      </c>
      <c r="I353">
        <v>6</v>
      </c>
      <c r="J353">
        <v>36</v>
      </c>
      <c r="K353">
        <v>28</v>
      </c>
      <c r="L353">
        <v>23</v>
      </c>
      <c r="M353">
        <v>3</v>
      </c>
      <c r="N353">
        <f>SUMIF(Call_Data!$D$2:$D$1526,Call_Data!$D353,Call_Data!$G$2:$G$1526)</f>
        <v>2319</v>
      </c>
      <c r="O353">
        <f>SUMIFS(Call_Data!$G$2:$G$1526,Call_Data!$D$2:$D$1526,Call_Data!$D353,Call_Data!$A$2:$A$1526,Call_Data!$A353)</f>
        <v>784</v>
      </c>
      <c r="P353" s="3">
        <f>Call_Data!$H353/Call_Data!$G353</f>
        <v>674.78378378378375</v>
      </c>
      <c r="Q353" cm="1">
        <f t="array" ref="Q353">_xlfn.SWITCH(A353,201706,780,201707,783,201708,775)</f>
        <v>780</v>
      </c>
      <c r="R353" s="5" cm="1">
        <f t="array" ref="R353">_xlfn.SWITCH(A353,201706,0.08,201707,0.081,201708,0.075)</f>
        <v>0.08</v>
      </c>
      <c r="S353" s="2">
        <f>Call_Data!$M353/Call_Data!$G353*100</f>
        <v>8.1081081081081088</v>
      </c>
      <c r="T353" s="2">
        <f>Call_Data!$S353/Call_Data!$R353</f>
        <v>101.35135135135135</v>
      </c>
      <c r="U353" s="7">
        <f t="shared" si="10"/>
        <v>100</v>
      </c>
      <c r="V353" s="6">
        <f t="shared" si="11"/>
        <v>0.97297297297297303</v>
      </c>
      <c r="W353" s="6">
        <f>Call_Data!$K353/Call_Data!$J353</f>
        <v>0.77777777777777779</v>
      </c>
      <c r="X353" s="6">
        <f>Call_Data!$L353/Call_Data!$K353</f>
        <v>0.8214285714285714</v>
      </c>
      <c r="Y353" s="6" cm="1">
        <f t="array" ref="Y353">_xlfn.SWITCH(A353,201706,0.51,201707,0.509,201708,0.511)</f>
        <v>0.51</v>
      </c>
      <c r="Z353" s="6">
        <f>Call_Data!$L353/Call_Data!$G353</f>
        <v>0.6216216216216216</v>
      </c>
      <c r="AA353" s="6" cm="1">
        <f t="array" ref="AA353">_xlfn.SWITCH(A353,201706,0.2,201707,0.199,201708,0.198)</f>
        <v>0.2</v>
      </c>
      <c r="AB353" s="6">
        <f>Call_Data!$K353-Call_Data!$L353/Call_Data!$K353</f>
        <v>27.178571428571427</v>
      </c>
      <c r="AC353" s="6" cm="1">
        <f t="array" ref="AC353">_xlfn.SWITCH(A353,201706,0.17,201707,0.162,201708,0.159)</f>
        <v>0.17</v>
      </c>
      <c r="AD353" s="6">
        <f>Call_Data!$I353/Call_Data!$G353</f>
        <v>0.16216216216216217</v>
      </c>
    </row>
    <row r="354" spans="1:30" x14ac:dyDescent="0.2">
      <c r="A354">
        <v>201706</v>
      </c>
      <c r="B354" s="1">
        <v>42908</v>
      </c>
      <c r="C354">
        <v>12468</v>
      </c>
      <c r="D354" t="str">
        <f>VLOOKUP(Call_Data!$C354,Hierarchy!$A$1:$H$27,5,TRUE)</f>
        <v>Davenport, Davina</v>
      </c>
      <c r="E354" t="str">
        <f>VLOOKUP(Call_Data!$C354,Hierarchy!$A$2:$H$27,7,TRUE)</f>
        <v>Winnerson, Aceona</v>
      </c>
      <c r="F354" t="str">
        <f>VLOOKUP(C354,Hierarchy!$A$2:$H$27,8,TRUE)</f>
        <v>Williamburg</v>
      </c>
      <c r="G354">
        <v>37</v>
      </c>
      <c r="H354">
        <v>24498</v>
      </c>
      <c r="I354">
        <v>6</v>
      </c>
      <c r="J354">
        <v>36</v>
      </c>
      <c r="K354">
        <v>31</v>
      </c>
      <c r="L354">
        <v>23</v>
      </c>
      <c r="M354">
        <v>2</v>
      </c>
      <c r="N354">
        <f>SUMIF(Call_Data!$D$2:$D$1526,Call_Data!$D354,Call_Data!$G$2:$G$1526)</f>
        <v>2282</v>
      </c>
      <c r="O354">
        <f>SUMIFS(Call_Data!$G$2:$G$1526,Call_Data!$D$2:$D$1526,Call_Data!$D354,Call_Data!$A$2:$A$1526,Call_Data!$A354)</f>
        <v>730</v>
      </c>
      <c r="P354" s="3">
        <f>Call_Data!$H354/Call_Data!$G354</f>
        <v>662.10810810810813</v>
      </c>
      <c r="Q354" cm="1">
        <f t="array" ref="Q354">_xlfn.SWITCH(A354,201706,780,201707,783,201708,775)</f>
        <v>780</v>
      </c>
      <c r="R354" s="5" cm="1">
        <f t="array" ref="R354">_xlfn.SWITCH(A354,201706,0.08,201707,0.081,201708,0.075)</f>
        <v>0.08</v>
      </c>
      <c r="S354" s="2">
        <f>Call_Data!$M354/Call_Data!$G354*100</f>
        <v>5.4054054054054053</v>
      </c>
      <c r="T354" s="2">
        <f>Call_Data!$S354/Call_Data!$R354</f>
        <v>67.567567567567565</v>
      </c>
      <c r="U354" s="7">
        <f t="shared" si="10"/>
        <v>0</v>
      </c>
      <c r="V354" s="6">
        <f t="shared" si="11"/>
        <v>0.97297297297297303</v>
      </c>
      <c r="W354" s="6">
        <f>Call_Data!$K354/Call_Data!$J354</f>
        <v>0.86111111111111116</v>
      </c>
      <c r="X354" s="6">
        <f>Call_Data!$L354/Call_Data!$K354</f>
        <v>0.74193548387096775</v>
      </c>
      <c r="Y354" s="6" cm="1">
        <f t="array" ref="Y354">_xlfn.SWITCH(A354,201706,0.51,201707,0.509,201708,0.511)</f>
        <v>0.51</v>
      </c>
      <c r="Z354" s="6">
        <f>Call_Data!$L354/Call_Data!$G354</f>
        <v>0.6216216216216216</v>
      </c>
      <c r="AA354" s="6" cm="1">
        <f t="array" ref="AA354">_xlfn.SWITCH(A354,201706,0.2,201707,0.199,201708,0.198)</f>
        <v>0.2</v>
      </c>
      <c r="AB354" s="6">
        <f>Call_Data!$K354-Call_Data!$L354/Call_Data!$K354</f>
        <v>30.258064516129032</v>
      </c>
      <c r="AC354" s="6" cm="1">
        <f t="array" ref="AC354">_xlfn.SWITCH(A354,201706,0.17,201707,0.162,201708,0.159)</f>
        <v>0.17</v>
      </c>
      <c r="AD354" s="6">
        <f>Call_Data!$I354/Call_Data!$G354</f>
        <v>0.16216216216216217</v>
      </c>
    </row>
    <row r="355" spans="1:30" x14ac:dyDescent="0.2">
      <c r="A355">
        <v>201706</v>
      </c>
      <c r="B355" s="1">
        <v>42908</v>
      </c>
      <c r="C355">
        <v>12469</v>
      </c>
      <c r="D355" t="str">
        <f>VLOOKUP(Call_Data!$C355,Hierarchy!$A$1:$H$27,5,TRUE)</f>
        <v>Edgerton, Ethan</v>
      </c>
      <c r="E355" t="str">
        <f>VLOOKUP(Call_Data!$C355,Hierarchy!$A$2:$H$27,7,TRUE)</f>
        <v>Winnerson, Aceona</v>
      </c>
      <c r="F355" t="str">
        <f>VLOOKUP(C355,Hierarchy!$A$2:$H$27,8,TRUE)</f>
        <v>Williamburg</v>
      </c>
      <c r="G355">
        <v>39</v>
      </c>
      <c r="H355">
        <v>24219</v>
      </c>
      <c r="I355">
        <v>8</v>
      </c>
      <c r="J355">
        <v>36</v>
      </c>
      <c r="K355">
        <v>26</v>
      </c>
      <c r="L355">
        <v>18</v>
      </c>
      <c r="M355">
        <v>3</v>
      </c>
      <c r="N355">
        <f>SUMIF(Call_Data!$D$2:$D$1526,Call_Data!$D355,Call_Data!$G$2:$G$1526)</f>
        <v>2288</v>
      </c>
      <c r="O355">
        <f>SUMIFS(Call_Data!$G$2:$G$1526,Call_Data!$D$2:$D$1526,Call_Data!$D355,Call_Data!$A$2:$A$1526,Call_Data!$A355)</f>
        <v>777</v>
      </c>
      <c r="P355" s="3">
        <f>Call_Data!$H355/Call_Data!$G355</f>
        <v>621</v>
      </c>
      <c r="Q355" cm="1">
        <f t="array" ref="Q355">_xlfn.SWITCH(A355,201706,780,201707,783,201708,775)</f>
        <v>780</v>
      </c>
      <c r="R355" s="5" cm="1">
        <f t="array" ref="R355">_xlfn.SWITCH(A355,201706,0.08,201707,0.081,201708,0.075)</f>
        <v>0.08</v>
      </c>
      <c r="S355" s="2">
        <f>Call_Data!$M355/Call_Data!$G355*100</f>
        <v>7.6923076923076925</v>
      </c>
      <c r="T355" s="2">
        <f>Call_Data!$S355/Call_Data!$R355</f>
        <v>96.15384615384616</v>
      </c>
      <c r="U355" s="7">
        <f t="shared" si="10"/>
        <v>50</v>
      </c>
      <c r="V355" s="6">
        <f t="shared" si="11"/>
        <v>0.92307692307692313</v>
      </c>
      <c r="W355" s="6">
        <f>Call_Data!$K355/Call_Data!$J355</f>
        <v>0.72222222222222221</v>
      </c>
      <c r="X355" s="6">
        <f>Call_Data!$L355/Call_Data!$K355</f>
        <v>0.69230769230769229</v>
      </c>
      <c r="Y355" s="6" cm="1">
        <f t="array" ref="Y355">_xlfn.SWITCH(A355,201706,0.51,201707,0.509,201708,0.511)</f>
        <v>0.51</v>
      </c>
      <c r="Z355" s="6">
        <f>Call_Data!$L355/Call_Data!$G355</f>
        <v>0.46153846153846156</v>
      </c>
      <c r="AA355" s="6" cm="1">
        <f t="array" ref="AA355">_xlfn.SWITCH(A355,201706,0.2,201707,0.199,201708,0.198)</f>
        <v>0.2</v>
      </c>
      <c r="AB355" s="6">
        <f>Call_Data!$K355-Call_Data!$L355/Call_Data!$K355</f>
        <v>25.307692307692307</v>
      </c>
      <c r="AC355" s="6" cm="1">
        <f t="array" ref="AC355">_xlfn.SWITCH(A355,201706,0.17,201707,0.162,201708,0.159)</f>
        <v>0.17</v>
      </c>
      <c r="AD355" s="6">
        <f>Call_Data!$I355/Call_Data!$G355</f>
        <v>0.20512820512820512</v>
      </c>
    </row>
    <row r="356" spans="1:30" x14ac:dyDescent="0.2">
      <c r="A356">
        <v>201706</v>
      </c>
      <c r="B356" s="1">
        <v>42908</v>
      </c>
      <c r="C356">
        <v>12470</v>
      </c>
      <c r="D356" t="str">
        <f>VLOOKUP(Call_Data!$C356,Hierarchy!$A$1:$H$27,5,TRUE)</f>
        <v>Filipsano, Fiona</v>
      </c>
      <c r="E356" t="str">
        <f>VLOOKUP(Call_Data!$C356,Hierarchy!$A$2:$H$27,7,TRUE)</f>
        <v>Winnerson, Aceona</v>
      </c>
      <c r="F356" t="str">
        <f>VLOOKUP(C356,Hierarchy!$A$2:$H$27,8,TRUE)</f>
        <v>Williamburg</v>
      </c>
      <c r="G356">
        <v>34</v>
      </c>
      <c r="H356">
        <v>25883</v>
      </c>
      <c r="I356">
        <v>4</v>
      </c>
      <c r="J356">
        <v>32</v>
      </c>
      <c r="K356">
        <v>26</v>
      </c>
      <c r="L356">
        <v>20</v>
      </c>
      <c r="M356">
        <v>2</v>
      </c>
      <c r="N356">
        <f>SUMIF(Call_Data!$D$2:$D$1526,Call_Data!$D356,Call_Data!$G$2:$G$1526)</f>
        <v>2312</v>
      </c>
      <c r="O356">
        <f>SUMIFS(Call_Data!$G$2:$G$1526,Call_Data!$D$2:$D$1526,Call_Data!$D356,Call_Data!$A$2:$A$1526,Call_Data!$A356)</f>
        <v>736</v>
      </c>
      <c r="P356" s="3">
        <f>Call_Data!$H356/Call_Data!$G356</f>
        <v>761.26470588235293</v>
      </c>
      <c r="Q356" cm="1">
        <f t="array" ref="Q356">_xlfn.SWITCH(A356,201706,780,201707,783,201708,775)</f>
        <v>780</v>
      </c>
      <c r="R356" s="5" cm="1">
        <f t="array" ref="R356">_xlfn.SWITCH(A356,201706,0.08,201707,0.081,201708,0.075)</f>
        <v>0.08</v>
      </c>
      <c r="S356" s="2">
        <f>Call_Data!$M356/Call_Data!$G356*100</f>
        <v>5.8823529411764701</v>
      </c>
      <c r="T356" s="2">
        <f>Call_Data!$S356/Call_Data!$R356</f>
        <v>73.52941176470587</v>
      </c>
      <c r="U356" s="7">
        <f t="shared" si="10"/>
        <v>0</v>
      </c>
      <c r="V356" s="6">
        <f t="shared" si="11"/>
        <v>0.94117647058823528</v>
      </c>
      <c r="W356" s="6">
        <f>Call_Data!$K356/Call_Data!$J356</f>
        <v>0.8125</v>
      </c>
      <c r="X356" s="6">
        <f>Call_Data!$L356/Call_Data!$K356</f>
        <v>0.76923076923076927</v>
      </c>
      <c r="Y356" s="6" cm="1">
        <f t="array" ref="Y356">_xlfn.SWITCH(A356,201706,0.51,201707,0.509,201708,0.511)</f>
        <v>0.51</v>
      </c>
      <c r="Z356" s="6">
        <f>Call_Data!$L356/Call_Data!$G356</f>
        <v>0.58823529411764708</v>
      </c>
      <c r="AA356" s="6" cm="1">
        <f t="array" ref="AA356">_xlfn.SWITCH(A356,201706,0.2,201707,0.199,201708,0.198)</f>
        <v>0.2</v>
      </c>
      <c r="AB356" s="6">
        <f>Call_Data!$K356-Call_Data!$L356/Call_Data!$K356</f>
        <v>25.23076923076923</v>
      </c>
      <c r="AC356" s="6" cm="1">
        <f t="array" ref="AC356">_xlfn.SWITCH(A356,201706,0.17,201707,0.162,201708,0.159)</f>
        <v>0.17</v>
      </c>
      <c r="AD356" s="6">
        <f>Call_Data!$I356/Call_Data!$G356</f>
        <v>0.11764705882352941</v>
      </c>
    </row>
    <row r="357" spans="1:30" x14ac:dyDescent="0.2">
      <c r="A357">
        <v>201706</v>
      </c>
      <c r="B357" s="1">
        <v>42908</v>
      </c>
      <c r="C357">
        <v>12471</v>
      </c>
      <c r="D357" t="str">
        <f>VLOOKUP(Call_Data!$C357,Hierarchy!$A$1:$H$27,5,TRUE)</f>
        <v>Gee, Garry</v>
      </c>
      <c r="E357" t="str">
        <f>VLOOKUP(Call_Data!$C357,Hierarchy!$A$2:$H$27,7,TRUE)</f>
        <v>Winnerson, Aceona</v>
      </c>
      <c r="F357" t="str">
        <f>VLOOKUP(C357,Hierarchy!$A$2:$H$27,8,TRUE)</f>
        <v>Williamburg</v>
      </c>
      <c r="G357">
        <v>32</v>
      </c>
      <c r="H357">
        <v>25289</v>
      </c>
      <c r="I357">
        <v>4</v>
      </c>
      <c r="J357">
        <v>30</v>
      </c>
      <c r="K357">
        <v>23</v>
      </c>
      <c r="L357">
        <v>16</v>
      </c>
      <c r="M357">
        <v>2</v>
      </c>
      <c r="N357">
        <f>SUMIF(Call_Data!$D$2:$D$1526,Call_Data!$D357,Call_Data!$G$2:$G$1526)</f>
        <v>2402</v>
      </c>
      <c r="O357">
        <f>SUMIFS(Call_Data!$G$2:$G$1526,Call_Data!$D$2:$D$1526,Call_Data!$D357,Call_Data!$A$2:$A$1526,Call_Data!$A357)</f>
        <v>798</v>
      </c>
      <c r="P357" s="3">
        <f>Call_Data!$H357/Call_Data!$G357</f>
        <v>790.28125</v>
      </c>
      <c r="Q357" cm="1">
        <f t="array" ref="Q357">_xlfn.SWITCH(A357,201706,780,201707,783,201708,775)</f>
        <v>780</v>
      </c>
      <c r="R357" s="5" cm="1">
        <f t="array" ref="R357">_xlfn.SWITCH(A357,201706,0.08,201707,0.081,201708,0.075)</f>
        <v>0.08</v>
      </c>
      <c r="S357" s="2">
        <f>Call_Data!$M357/Call_Data!$G357*100</f>
        <v>6.25</v>
      </c>
      <c r="T357" s="2">
        <f>Call_Data!$S357/Call_Data!$R357</f>
        <v>78.125</v>
      </c>
      <c r="U357" s="7">
        <f t="shared" si="10"/>
        <v>0</v>
      </c>
      <c r="V357" s="6">
        <f t="shared" si="11"/>
        <v>0.9375</v>
      </c>
      <c r="W357" s="6">
        <f>Call_Data!$K357/Call_Data!$J357</f>
        <v>0.76666666666666672</v>
      </c>
      <c r="X357" s="6">
        <f>Call_Data!$L357/Call_Data!$K357</f>
        <v>0.69565217391304346</v>
      </c>
      <c r="Y357" s="6" cm="1">
        <f t="array" ref="Y357">_xlfn.SWITCH(A357,201706,0.51,201707,0.509,201708,0.511)</f>
        <v>0.51</v>
      </c>
      <c r="Z357" s="6">
        <f>Call_Data!$L357/Call_Data!$G357</f>
        <v>0.5</v>
      </c>
      <c r="AA357" s="6" cm="1">
        <f t="array" ref="AA357">_xlfn.SWITCH(A357,201706,0.2,201707,0.199,201708,0.198)</f>
        <v>0.2</v>
      </c>
      <c r="AB357" s="6">
        <f>Call_Data!$K357-Call_Data!$L357/Call_Data!$K357</f>
        <v>22.304347826086957</v>
      </c>
      <c r="AC357" s="6" cm="1">
        <f t="array" ref="AC357">_xlfn.SWITCH(A357,201706,0.17,201707,0.162,201708,0.159)</f>
        <v>0.17</v>
      </c>
      <c r="AD357" s="6">
        <f>Call_Data!$I357/Call_Data!$G357</f>
        <v>0.125</v>
      </c>
    </row>
    <row r="358" spans="1:30" x14ac:dyDescent="0.2">
      <c r="A358">
        <v>201706</v>
      </c>
      <c r="B358" s="1">
        <v>42908</v>
      </c>
      <c r="C358">
        <v>12472</v>
      </c>
      <c r="D358" t="str">
        <f>VLOOKUP(Call_Data!$C358,Hierarchy!$A$1:$H$27,5,TRUE)</f>
        <v>Harrison, Harold</v>
      </c>
      <c r="E358" t="str">
        <f>VLOOKUP(Call_Data!$C358,Hierarchy!$A$2:$H$27,7,TRUE)</f>
        <v>Winnerson, Aceona</v>
      </c>
      <c r="F358" t="str">
        <f>VLOOKUP(C358,Hierarchy!$A$2:$H$27,8,TRUE)</f>
        <v>Williamburg</v>
      </c>
      <c r="G358">
        <v>32</v>
      </c>
      <c r="H358">
        <v>24024</v>
      </c>
      <c r="I358">
        <v>4</v>
      </c>
      <c r="J358">
        <v>31</v>
      </c>
      <c r="K358">
        <v>24</v>
      </c>
      <c r="L358">
        <v>20</v>
      </c>
      <c r="M358">
        <v>2</v>
      </c>
      <c r="N358">
        <f>SUMIF(Call_Data!$D$2:$D$1526,Call_Data!$D358,Call_Data!$G$2:$G$1526)</f>
        <v>2134</v>
      </c>
      <c r="O358">
        <f>SUMIFS(Call_Data!$G$2:$G$1526,Call_Data!$D$2:$D$1526,Call_Data!$D358,Call_Data!$A$2:$A$1526,Call_Data!$A358)</f>
        <v>707</v>
      </c>
      <c r="P358" s="3">
        <f>Call_Data!$H358/Call_Data!$G358</f>
        <v>750.75</v>
      </c>
      <c r="Q358" cm="1">
        <f t="array" ref="Q358">_xlfn.SWITCH(A358,201706,780,201707,783,201708,775)</f>
        <v>780</v>
      </c>
      <c r="R358" s="5" cm="1">
        <f t="array" ref="R358">_xlfn.SWITCH(A358,201706,0.08,201707,0.081,201708,0.075)</f>
        <v>0.08</v>
      </c>
      <c r="S358" s="2">
        <f>Call_Data!$M358/Call_Data!$G358*100</f>
        <v>6.25</v>
      </c>
      <c r="T358" s="2">
        <f>Call_Data!$S358/Call_Data!$R358</f>
        <v>78.125</v>
      </c>
      <c r="U358" s="7">
        <f t="shared" si="10"/>
        <v>0</v>
      </c>
      <c r="V358" s="6">
        <f t="shared" si="11"/>
        <v>0.96875</v>
      </c>
      <c r="W358" s="6">
        <f>Call_Data!$K358/Call_Data!$J358</f>
        <v>0.77419354838709675</v>
      </c>
      <c r="X358" s="6">
        <f>Call_Data!$L358/Call_Data!$K358</f>
        <v>0.83333333333333337</v>
      </c>
      <c r="Y358" s="6" cm="1">
        <f t="array" ref="Y358">_xlfn.SWITCH(A358,201706,0.51,201707,0.509,201708,0.511)</f>
        <v>0.51</v>
      </c>
      <c r="Z358" s="6">
        <f>Call_Data!$L358/Call_Data!$G358</f>
        <v>0.625</v>
      </c>
      <c r="AA358" s="6" cm="1">
        <f t="array" ref="AA358">_xlfn.SWITCH(A358,201706,0.2,201707,0.199,201708,0.198)</f>
        <v>0.2</v>
      </c>
      <c r="AB358" s="6">
        <f>Call_Data!$K358-Call_Data!$L358/Call_Data!$K358</f>
        <v>23.166666666666668</v>
      </c>
      <c r="AC358" s="6" cm="1">
        <f t="array" ref="AC358">_xlfn.SWITCH(A358,201706,0.17,201707,0.162,201708,0.159)</f>
        <v>0.17</v>
      </c>
      <c r="AD358" s="6">
        <f>Call_Data!$I358/Call_Data!$G358</f>
        <v>0.125</v>
      </c>
    </row>
    <row r="359" spans="1:30" x14ac:dyDescent="0.2">
      <c r="A359">
        <v>201706</v>
      </c>
      <c r="B359" s="1">
        <v>42908</v>
      </c>
      <c r="C359">
        <v>12482</v>
      </c>
      <c r="D359" t="str">
        <f>VLOOKUP(Call_Data!$C359,Hierarchy!$A$1:$H$27,5,TRUE)</f>
        <v>Sanders, Sammi</v>
      </c>
      <c r="E359" t="str">
        <f>VLOOKUP(Call_Data!$C359,Hierarchy!$A$2:$H$27,7,TRUE)</f>
        <v>Oferten, Quinton</v>
      </c>
      <c r="F359" t="str">
        <f>VLOOKUP(C359,Hierarchy!$A$2:$H$27,8,TRUE)</f>
        <v>Williamburg</v>
      </c>
      <c r="G359">
        <v>32</v>
      </c>
      <c r="H359">
        <v>25871</v>
      </c>
      <c r="I359">
        <v>9</v>
      </c>
      <c r="J359">
        <v>30</v>
      </c>
      <c r="K359">
        <v>18</v>
      </c>
      <c r="L359">
        <v>12</v>
      </c>
      <c r="M359">
        <v>4</v>
      </c>
      <c r="N359">
        <f>SUMIF(Call_Data!$D$2:$D$1526,Call_Data!$D359,Call_Data!$G$2:$G$1526)</f>
        <v>1764</v>
      </c>
      <c r="O359">
        <f>SUMIFS(Call_Data!$G$2:$G$1526,Call_Data!$D$2:$D$1526,Call_Data!$D359,Call_Data!$A$2:$A$1526,Call_Data!$A359)</f>
        <v>577</v>
      </c>
      <c r="P359" s="3">
        <f>Call_Data!$H359/Call_Data!$G359</f>
        <v>808.46875</v>
      </c>
      <c r="Q359" cm="1">
        <f t="array" ref="Q359">_xlfn.SWITCH(A359,201706,780,201707,783,201708,775)</f>
        <v>780</v>
      </c>
      <c r="R359" s="5" cm="1">
        <f t="array" ref="R359">_xlfn.SWITCH(A359,201706,0.08,201707,0.081,201708,0.075)</f>
        <v>0.08</v>
      </c>
      <c r="S359" s="2">
        <f>Call_Data!$M359/Call_Data!$G359*100</f>
        <v>12.5</v>
      </c>
      <c r="T359" s="2">
        <f>Call_Data!$S359/Call_Data!$R359</f>
        <v>156.25</v>
      </c>
      <c r="U359" s="7">
        <f t="shared" si="10"/>
        <v>250</v>
      </c>
      <c r="V359" s="6">
        <f t="shared" si="11"/>
        <v>0.9375</v>
      </c>
      <c r="W359" s="6">
        <f>Call_Data!$K359/Call_Data!$J359</f>
        <v>0.6</v>
      </c>
      <c r="X359" s="6">
        <f>Call_Data!$L359/Call_Data!$K359</f>
        <v>0.66666666666666663</v>
      </c>
      <c r="Y359" s="6" cm="1">
        <f t="array" ref="Y359">_xlfn.SWITCH(A359,201706,0.51,201707,0.509,201708,0.511)</f>
        <v>0.51</v>
      </c>
      <c r="Z359" s="6">
        <f>Call_Data!$L359/Call_Data!$G359</f>
        <v>0.375</v>
      </c>
      <c r="AA359" s="6" cm="1">
        <f t="array" ref="AA359">_xlfn.SWITCH(A359,201706,0.2,201707,0.199,201708,0.198)</f>
        <v>0.2</v>
      </c>
      <c r="AB359" s="6">
        <f>Call_Data!$K359-Call_Data!$L359/Call_Data!$K359</f>
        <v>17.333333333333332</v>
      </c>
      <c r="AC359" s="6" cm="1">
        <f t="array" ref="AC359">_xlfn.SWITCH(A359,201706,0.17,201707,0.162,201708,0.159)</f>
        <v>0.17</v>
      </c>
      <c r="AD359" s="6">
        <f>Call_Data!$I359/Call_Data!$G359</f>
        <v>0.28125</v>
      </c>
    </row>
    <row r="360" spans="1:30" x14ac:dyDescent="0.2">
      <c r="A360">
        <v>201706</v>
      </c>
      <c r="B360" s="1">
        <v>42908</v>
      </c>
      <c r="C360">
        <v>12483</v>
      </c>
      <c r="D360" t="str">
        <f>VLOOKUP(Call_Data!$C360,Hierarchy!$A$1:$H$27,5,TRUE)</f>
        <v>Thomas, Ted</v>
      </c>
      <c r="E360" t="str">
        <f>VLOOKUP(Call_Data!$C360,Hierarchy!$A$2:$H$27,7,TRUE)</f>
        <v>Oferten, Quinton</v>
      </c>
      <c r="F360" t="str">
        <f>VLOOKUP(C360,Hierarchy!$A$2:$H$27,8,TRUE)</f>
        <v>Williamburg</v>
      </c>
      <c r="G360">
        <v>28</v>
      </c>
      <c r="H360">
        <v>24942</v>
      </c>
      <c r="I360">
        <v>6</v>
      </c>
      <c r="J360">
        <v>26</v>
      </c>
      <c r="K360">
        <v>21</v>
      </c>
      <c r="L360">
        <v>9</v>
      </c>
      <c r="M360">
        <v>3</v>
      </c>
      <c r="N360">
        <f>SUMIF(Call_Data!$D$2:$D$1526,Call_Data!$D360,Call_Data!$G$2:$G$1526)</f>
        <v>1918</v>
      </c>
      <c r="O360">
        <f>SUMIFS(Call_Data!$G$2:$G$1526,Call_Data!$D$2:$D$1526,Call_Data!$D360,Call_Data!$A$2:$A$1526,Call_Data!$A360)</f>
        <v>652</v>
      </c>
      <c r="P360" s="3">
        <f>Call_Data!$H360/Call_Data!$G360</f>
        <v>890.78571428571433</v>
      </c>
      <c r="Q360" cm="1">
        <f t="array" ref="Q360">_xlfn.SWITCH(A360,201706,780,201707,783,201708,775)</f>
        <v>780</v>
      </c>
      <c r="R360" s="5" cm="1">
        <f t="array" ref="R360">_xlfn.SWITCH(A360,201706,0.08,201707,0.081,201708,0.075)</f>
        <v>0.08</v>
      </c>
      <c r="S360" s="2">
        <f>Call_Data!$M360/Call_Data!$G360*100</f>
        <v>10.714285714285714</v>
      </c>
      <c r="T360" s="2">
        <f>Call_Data!$S360/Call_Data!$R360</f>
        <v>133.92857142857142</v>
      </c>
      <c r="U360" s="7">
        <f t="shared" si="10"/>
        <v>250</v>
      </c>
      <c r="V360" s="6">
        <f t="shared" si="11"/>
        <v>0.9285714285714286</v>
      </c>
      <c r="W360" s="6">
        <f>Call_Data!$K360/Call_Data!$J360</f>
        <v>0.80769230769230771</v>
      </c>
      <c r="X360" s="6">
        <f>Call_Data!$L360/Call_Data!$K360</f>
        <v>0.42857142857142855</v>
      </c>
      <c r="Y360" s="6" cm="1">
        <f t="array" ref="Y360">_xlfn.SWITCH(A360,201706,0.51,201707,0.509,201708,0.511)</f>
        <v>0.51</v>
      </c>
      <c r="Z360" s="6">
        <f>Call_Data!$L360/Call_Data!$G360</f>
        <v>0.32142857142857145</v>
      </c>
      <c r="AA360" s="6" cm="1">
        <f t="array" ref="AA360">_xlfn.SWITCH(A360,201706,0.2,201707,0.199,201708,0.198)</f>
        <v>0.2</v>
      </c>
      <c r="AB360" s="6">
        <f>Call_Data!$K360-Call_Data!$L360/Call_Data!$K360</f>
        <v>20.571428571428573</v>
      </c>
      <c r="AC360" s="6" cm="1">
        <f t="array" ref="AC360">_xlfn.SWITCH(A360,201706,0.17,201707,0.162,201708,0.159)</f>
        <v>0.17</v>
      </c>
      <c r="AD360" s="6">
        <f>Call_Data!$I360/Call_Data!$G360</f>
        <v>0.21428571428571427</v>
      </c>
    </row>
    <row r="361" spans="1:30" x14ac:dyDescent="0.2">
      <c r="A361">
        <v>201706</v>
      </c>
      <c r="B361" s="1">
        <v>42908</v>
      </c>
      <c r="C361">
        <v>12484</v>
      </c>
      <c r="D361" t="str">
        <f>VLOOKUP(Call_Data!$C361,Hierarchy!$A$1:$H$27,5,TRUE)</f>
        <v>Uvaldon, Ursala</v>
      </c>
      <c r="E361" t="str">
        <f>VLOOKUP(Call_Data!$C361,Hierarchy!$A$2:$H$27,7,TRUE)</f>
        <v>Oferten, Quinton</v>
      </c>
      <c r="F361" t="str">
        <f>VLOOKUP(C361,Hierarchy!$A$2:$H$27,8,TRUE)</f>
        <v>Williamburg</v>
      </c>
      <c r="G361">
        <v>32</v>
      </c>
      <c r="H361">
        <v>24610</v>
      </c>
      <c r="I361">
        <v>9</v>
      </c>
      <c r="J361">
        <v>29</v>
      </c>
      <c r="K361">
        <v>17</v>
      </c>
      <c r="L361">
        <v>8</v>
      </c>
      <c r="M361">
        <v>4</v>
      </c>
      <c r="N361">
        <f>SUMIF(Call_Data!$D$2:$D$1526,Call_Data!$D361,Call_Data!$G$2:$G$1526)</f>
        <v>1913</v>
      </c>
      <c r="O361">
        <f>SUMIFS(Call_Data!$G$2:$G$1526,Call_Data!$D$2:$D$1526,Call_Data!$D361,Call_Data!$A$2:$A$1526,Call_Data!$A361)</f>
        <v>629</v>
      </c>
      <c r="P361" s="3">
        <f>Call_Data!$H361/Call_Data!$G361</f>
        <v>769.0625</v>
      </c>
      <c r="Q361" cm="1">
        <f t="array" ref="Q361">_xlfn.SWITCH(A361,201706,780,201707,783,201708,775)</f>
        <v>780</v>
      </c>
      <c r="R361" s="5" cm="1">
        <f t="array" ref="R361">_xlfn.SWITCH(A361,201706,0.08,201707,0.081,201708,0.075)</f>
        <v>0.08</v>
      </c>
      <c r="S361" s="2">
        <f>Call_Data!$M361/Call_Data!$G361*100</f>
        <v>12.5</v>
      </c>
      <c r="T361" s="2">
        <f>Call_Data!$S361/Call_Data!$R361</f>
        <v>156.25</v>
      </c>
      <c r="U361" s="7">
        <f t="shared" si="10"/>
        <v>250</v>
      </c>
      <c r="V361" s="6">
        <f t="shared" si="11"/>
        <v>0.90625</v>
      </c>
      <c r="W361" s="6">
        <f>Call_Data!$K361/Call_Data!$J361</f>
        <v>0.58620689655172409</v>
      </c>
      <c r="X361" s="6">
        <f>Call_Data!$L361/Call_Data!$K361</f>
        <v>0.47058823529411764</v>
      </c>
      <c r="Y361" s="6" cm="1">
        <f t="array" ref="Y361">_xlfn.SWITCH(A361,201706,0.51,201707,0.509,201708,0.511)</f>
        <v>0.51</v>
      </c>
      <c r="Z361" s="6">
        <f>Call_Data!$L361/Call_Data!$G361</f>
        <v>0.25</v>
      </c>
      <c r="AA361" s="6" cm="1">
        <f t="array" ref="AA361">_xlfn.SWITCH(A361,201706,0.2,201707,0.199,201708,0.198)</f>
        <v>0.2</v>
      </c>
      <c r="AB361" s="6">
        <f>Call_Data!$K361-Call_Data!$L361/Call_Data!$K361</f>
        <v>16.529411764705884</v>
      </c>
      <c r="AC361" s="6" cm="1">
        <f t="array" ref="AC361">_xlfn.SWITCH(A361,201706,0.17,201707,0.162,201708,0.159)</f>
        <v>0.17</v>
      </c>
      <c r="AD361" s="6">
        <f>Call_Data!$I361/Call_Data!$G361</f>
        <v>0.28125</v>
      </c>
    </row>
    <row r="362" spans="1:30" x14ac:dyDescent="0.2">
      <c r="A362">
        <v>201706</v>
      </c>
      <c r="B362" s="1">
        <v>42908</v>
      </c>
      <c r="C362">
        <v>12485</v>
      </c>
      <c r="D362" t="str">
        <f>VLOOKUP(Call_Data!$C362,Hierarchy!$A$1:$H$27,5,TRUE)</f>
        <v>Vindictive, Vinny</v>
      </c>
      <c r="E362" t="str">
        <f>VLOOKUP(Call_Data!$C362,Hierarchy!$A$2:$H$27,7,TRUE)</f>
        <v>Oferten, Quinton</v>
      </c>
      <c r="F362" t="str">
        <f>VLOOKUP(C362,Hierarchy!$A$2:$H$27,8,TRUE)</f>
        <v>Williamburg</v>
      </c>
      <c r="G362">
        <v>28</v>
      </c>
      <c r="H362">
        <v>24503</v>
      </c>
      <c r="I362">
        <v>8</v>
      </c>
      <c r="J362">
        <v>25</v>
      </c>
      <c r="K362">
        <v>18</v>
      </c>
      <c r="L362">
        <v>8</v>
      </c>
      <c r="M362">
        <v>3</v>
      </c>
      <c r="N362">
        <f>SUMIF(Call_Data!$D$2:$D$1526,Call_Data!$D362,Call_Data!$G$2:$G$1526)</f>
        <v>1894</v>
      </c>
      <c r="O362">
        <f>SUMIFS(Call_Data!$G$2:$G$1526,Call_Data!$D$2:$D$1526,Call_Data!$D362,Call_Data!$A$2:$A$1526,Call_Data!$A362)</f>
        <v>644</v>
      </c>
      <c r="P362" s="3">
        <f>Call_Data!$H362/Call_Data!$G362</f>
        <v>875.10714285714289</v>
      </c>
      <c r="Q362" cm="1">
        <f t="array" ref="Q362">_xlfn.SWITCH(A362,201706,780,201707,783,201708,775)</f>
        <v>780</v>
      </c>
      <c r="R362" s="5" cm="1">
        <f t="array" ref="R362">_xlfn.SWITCH(A362,201706,0.08,201707,0.081,201708,0.075)</f>
        <v>0.08</v>
      </c>
      <c r="S362" s="2">
        <f>Call_Data!$M362/Call_Data!$G362*100</f>
        <v>10.714285714285714</v>
      </c>
      <c r="T362" s="2">
        <f>Call_Data!$S362/Call_Data!$R362</f>
        <v>133.92857142857142</v>
      </c>
      <c r="U362" s="7">
        <f t="shared" si="10"/>
        <v>250</v>
      </c>
      <c r="V362" s="6">
        <f t="shared" si="11"/>
        <v>0.8928571428571429</v>
      </c>
      <c r="W362" s="6">
        <f>Call_Data!$K362/Call_Data!$J362</f>
        <v>0.72</v>
      </c>
      <c r="X362" s="6">
        <f>Call_Data!$L362/Call_Data!$K362</f>
        <v>0.44444444444444442</v>
      </c>
      <c r="Y362" s="6" cm="1">
        <f t="array" ref="Y362">_xlfn.SWITCH(A362,201706,0.51,201707,0.509,201708,0.511)</f>
        <v>0.51</v>
      </c>
      <c r="Z362" s="6">
        <f>Call_Data!$L362/Call_Data!$G362</f>
        <v>0.2857142857142857</v>
      </c>
      <c r="AA362" s="6" cm="1">
        <f t="array" ref="AA362">_xlfn.SWITCH(A362,201706,0.2,201707,0.199,201708,0.198)</f>
        <v>0.2</v>
      </c>
      <c r="AB362" s="6">
        <f>Call_Data!$K362-Call_Data!$L362/Call_Data!$K362</f>
        <v>17.555555555555557</v>
      </c>
      <c r="AC362" s="6" cm="1">
        <f t="array" ref="AC362">_xlfn.SWITCH(A362,201706,0.17,201707,0.162,201708,0.159)</f>
        <v>0.17</v>
      </c>
      <c r="AD362" s="6">
        <f>Call_Data!$I362/Call_Data!$G362</f>
        <v>0.2857142857142857</v>
      </c>
    </row>
    <row r="363" spans="1:30" x14ac:dyDescent="0.2">
      <c r="A363">
        <v>201706</v>
      </c>
      <c r="B363" s="1">
        <v>42908</v>
      </c>
      <c r="C363">
        <v>12486</v>
      </c>
      <c r="D363" t="str">
        <f>VLOOKUP(Call_Data!$C363,Hierarchy!$A$1:$H$27,5,TRUE)</f>
        <v>Williamson, Wilma</v>
      </c>
      <c r="E363" t="str">
        <f>VLOOKUP(Call_Data!$C363,Hierarchy!$A$2:$H$27,7,TRUE)</f>
        <v>Oferten, Quinton</v>
      </c>
      <c r="F363" t="str">
        <f>VLOOKUP(C363,Hierarchy!$A$2:$H$27,8,TRUE)</f>
        <v>Williamburg</v>
      </c>
      <c r="G363">
        <v>33</v>
      </c>
      <c r="H363">
        <v>24692</v>
      </c>
      <c r="I363">
        <v>9</v>
      </c>
      <c r="J363">
        <v>28</v>
      </c>
      <c r="K363">
        <v>22</v>
      </c>
      <c r="L363">
        <v>14</v>
      </c>
      <c r="M363">
        <v>4</v>
      </c>
      <c r="N363">
        <f>SUMIF(Call_Data!$D$2:$D$1526,Call_Data!$D363,Call_Data!$G$2:$G$1526)</f>
        <v>1992</v>
      </c>
      <c r="O363">
        <f>SUMIFS(Call_Data!$G$2:$G$1526,Call_Data!$D$2:$D$1526,Call_Data!$D363,Call_Data!$A$2:$A$1526,Call_Data!$A363)</f>
        <v>649</v>
      </c>
      <c r="P363" s="3">
        <f>Call_Data!$H363/Call_Data!$G363</f>
        <v>748.24242424242425</v>
      </c>
      <c r="Q363" cm="1">
        <f t="array" ref="Q363">_xlfn.SWITCH(A363,201706,780,201707,783,201708,775)</f>
        <v>780</v>
      </c>
      <c r="R363" s="5" cm="1">
        <f t="array" ref="R363">_xlfn.SWITCH(A363,201706,0.08,201707,0.081,201708,0.075)</f>
        <v>0.08</v>
      </c>
      <c r="S363" s="2">
        <f>Call_Data!$M363/Call_Data!$G363*100</f>
        <v>12.121212121212121</v>
      </c>
      <c r="T363" s="2">
        <f>Call_Data!$S363/Call_Data!$R363</f>
        <v>151.5151515151515</v>
      </c>
      <c r="U363" s="7">
        <f t="shared" si="10"/>
        <v>250</v>
      </c>
      <c r="V363" s="6">
        <f t="shared" si="11"/>
        <v>0.84848484848484851</v>
      </c>
      <c r="W363" s="6">
        <f>Call_Data!$K363/Call_Data!$J363</f>
        <v>0.7857142857142857</v>
      </c>
      <c r="X363" s="6">
        <f>Call_Data!$L363/Call_Data!$K363</f>
        <v>0.63636363636363635</v>
      </c>
      <c r="Y363" s="6" cm="1">
        <f t="array" ref="Y363">_xlfn.SWITCH(A363,201706,0.51,201707,0.509,201708,0.511)</f>
        <v>0.51</v>
      </c>
      <c r="Z363" s="6">
        <f>Call_Data!$L363/Call_Data!$G363</f>
        <v>0.42424242424242425</v>
      </c>
      <c r="AA363" s="6" cm="1">
        <f t="array" ref="AA363">_xlfn.SWITCH(A363,201706,0.2,201707,0.199,201708,0.198)</f>
        <v>0.2</v>
      </c>
      <c r="AB363" s="6">
        <f>Call_Data!$K363-Call_Data!$L363/Call_Data!$K363</f>
        <v>21.363636363636363</v>
      </c>
      <c r="AC363" s="6" cm="1">
        <f t="array" ref="AC363">_xlfn.SWITCH(A363,201706,0.17,201707,0.162,201708,0.159)</f>
        <v>0.17</v>
      </c>
      <c r="AD363" s="6">
        <f>Call_Data!$I363/Call_Data!$G363</f>
        <v>0.27272727272727271</v>
      </c>
    </row>
    <row r="364" spans="1:30" x14ac:dyDescent="0.2">
      <c r="A364">
        <v>201706</v>
      </c>
      <c r="B364" s="1">
        <v>42908</v>
      </c>
      <c r="C364">
        <v>12487</v>
      </c>
      <c r="D364" t="str">
        <f>VLOOKUP(Call_Data!$C364,Hierarchy!$A$1:$H$27,5,TRUE)</f>
        <v>Younger, Yeti</v>
      </c>
      <c r="E364" t="str">
        <f>VLOOKUP(Call_Data!$C364,Hierarchy!$A$2:$H$27,7,TRUE)</f>
        <v>Oferten, Quinton</v>
      </c>
      <c r="F364" t="str">
        <f>VLOOKUP(C364,Hierarchy!$A$2:$H$27,8,TRUE)</f>
        <v>Williamburg</v>
      </c>
      <c r="G364">
        <v>32</v>
      </c>
      <c r="H364">
        <v>25331</v>
      </c>
      <c r="I364">
        <v>6</v>
      </c>
      <c r="J364">
        <v>28</v>
      </c>
      <c r="K364">
        <v>17</v>
      </c>
      <c r="L364">
        <v>9</v>
      </c>
      <c r="M364">
        <v>4</v>
      </c>
      <c r="N364">
        <f>SUMIF(Call_Data!$D$2:$D$1526,Call_Data!$D364,Call_Data!$G$2:$G$1526)</f>
        <v>1939</v>
      </c>
      <c r="O364">
        <f>SUMIFS(Call_Data!$G$2:$G$1526,Call_Data!$D$2:$D$1526,Call_Data!$D364,Call_Data!$A$2:$A$1526,Call_Data!$A364)</f>
        <v>611</v>
      </c>
      <c r="P364" s="3">
        <f>Call_Data!$H364/Call_Data!$G364</f>
        <v>791.59375</v>
      </c>
      <c r="Q364" cm="1">
        <f t="array" ref="Q364">_xlfn.SWITCH(A364,201706,780,201707,783,201708,775)</f>
        <v>780</v>
      </c>
      <c r="R364" s="5" cm="1">
        <f t="array" ref="R364">_xlfn.SWITCH(A364,201706,0.08,201707,0.081,201708,0.075)</f>
        <v>0.08</v>
      </c>
      <c r="S364" s="2">
        <f>Call_Data!$M364/Call_Data!$G364*100</f>
        <v>12.5</v>
      </c>
      <c r="T364" s="2">
        <f>Call_Data!$S364/Call_Data!$R364</f>
        <v>156.25</v>
      </c>
      <c r="U364" s="7">
        <f t="shared" si="10"/>
        <v>250</v>
      </c>
      <c r="V364" s="6">
        <f t="shared" si="11"/>
        <v>0.875</v>
      </c>
      <c r="W364" s="6">
        <f>Call_Data!$K364/Call_Data!$J364</f>
        <v>0.6071428571428571</v>
      </c>
      <c r="X364" s="6">
        <f>Call_Data!$L364/Call_Data!$K364</f>
        <v>0.52941176470588236</v>
      </c>
      <c r="Y364" s="6" cm="1">
        <f t="array" ref="Y364">_xlfn.SWITCH(A364,201706,0.51,201707,0.509,201708,0.511)</f>
        <v>0.51</v>
      </c>
      <c r="Z364" s="6">
        <f>Call_Data!$L364/Call_Data!$G364</f>
        <v>0.28125</v>
      </c>
      <c r="AA364" s="6" cm="1">
        <f t="array" ref="AA364">_xlfn.SWITCH(A364,201706,0.2,201707,0.199,201708,0.198)</f>
        <v>0.2</v>
      </c>
      <c r="AB364" s="6">
        <f>Call_Data!$K364-Call_Data!$L364/Call_Data!$K364</f>
        <v>16.470588235294116</v>
      </c>
      <c r="AC364" s="6" cm="1">
        <f t="array" ref="AC364">_xlfn.SWITCH(A364,201706,0.17,201707,0.162,201708,0.159)</f>
        <v>0.17</v>
      </c>
      <c r="AD364" s="6">
        <f>Call_Data!$I364/Call_Data!$G364</f>
        <v>0.1875</v>
      </c>
    </row>
    <row r="365" spans="1:30" x14ac:dyDescent="0.2">
      <c r="A365">
        <v>201706</v>
      </c>
      <c r="B365" s="1">
        <v>42908</v>
      </c>
      <c r="C365">
        <v>12488</v>
      </c>
      <c r="D365" t="str">
        <f>VLOOKUP(Call_Data!$C365,Hierarchy!$A$1:$H$27,5,TRUE)</f>
        <v>Zwilowski, Zane</v>
      </c>
      <c r="E365" t="str">
        <f>VLOOKUP(Call_Data!$C365,Hierarchy!$A$2:$H$27,7,TRUE)</f>
        <v>Oferten, Quinton</v>
      </c>
      <c r="F365" t="str">
        <f>VLOOKUP(C365,Hierarchy!$A$2:$H$27,8,TRUE)</f>
        <v>Williamburg</v>
      </c>
      <c r="G365">
        <v>32</v>
      </c>
      <c r="H365">
        <v>25512</v>
      </c>
      <c r="I365">
        <v>6</v>
      </c>
      <c r="J365">
        <v>29</v>
      </c>
      <c r="K365">
        <v>23</v>
      </c>
      <c r="L365">
        <v>16</v>
      </c>
      <c r="M365">
        <v>4</v>
      </c>
      <c r="N365">
        <f>SUMIF(Call_Data!$D$2:$D$1526,Call_Data!$D365,Call_Data!$G$2:$G$1526)</f>
        <v>2000</v>
      </c>
      <c r="O365">
        <f>SUMIFS(Call_Data!$G$2:$G$1526,Call_Data!$D$2:$D$1526,Call_Data!$D365,Call_Data!$A$2:$A$1526,Call_Data!$A365)</f>
        <v>653</v>
      </c>
      <c r="P365" s="3">
        <f>Call_Data!$H365/Call_Data!$G365</f>
        <v>797.25</v>
      </c>
      <c r="Q365" cm="1">
        <f t="array" ref="Q365">_xlfn.SWITCH(A365,201706,780,201707,783,201708,775)</f>
        <v>780</v>
      </c>
      <c r="R365" s="5" cm="1">
        <f t="array" ref="R365">_xlfn.SWITCH(A365,201706,0.08,201707,0.081,201708,0.075)</f>
        <v>0.08</v>
      </c>
      <c r="S365" s="2">
        <f>Call_Data!$M365/Call_Data!$G365*100</f>
        <v>12.5</v>
      </c>
      <c r="T365" s="2">
        <f>Call_Data!$S365/Call_Data!$R365</f>
        <v>156.25</v>
      </c>
      <c r="U365" s="7">
        <f t="shared" si="10"/>
        <v>250</v>
      </c>
      <c r="V365" s="6">
        <f t="shared" si="11"/>
        <v>0.90625</v>
      </c>
      <c r="W365" s="6">
        <f>Call_Data!$K365/Call_Data!$J365</f>
        <v>0.7931034482758621</v>
      </c>
      <c r="X365" s="6">
        <f>Call_Data!$L365/Call_Data!$K365</f>
        <v>0.69565217391304346</v>
      </c>
      <c r="Y365" s="6" cm="1">
        <f t="array" ref="Y365">_xlfn.SWITCH(A365,201706,0.51,201707,0.509,201708,0.511)</f>
        <v>0.51</v>
      </c>
      <c r="Z365" s="6">
        <f>Call_Data!$L365/Call_Data!$G365</f>
        <v>0.5</v>
      </c>
      <c r="AA365" s="6" cm="1">
        <f t="array" ref="AA365">_xlfn.SWITCH(A365,201706,0.2,201707,0.199,201708,0.198)</f>
        <v>0.2</v>
      </c>
      <c r="AB365" s="6">
        <f>Call_Data!$K365-Call_Data!$L365/Call_Data!$K365</f>
        <v>22.304347826086957</v>
      </c>
      <c r="AC365" s="6" cm="1">
        <f t="array" ref="AC365">_xlfn.SWITCH(A365,201706,0.17,201707,0.162,201708,0.159)</f>
        <v>0.17</v>
      </c>
      <c r="AD365" s="6">
        <f>Call_Data!$I365/Call_Data!$G365</f>
        <v>0.1875</v>
      </c>
    </row>
    <row r="366" spans="1:30" x14ac:dyDescent="0.2">
      <c r="A366">
        <v>201706</v>
      </c>
      <c r="B366" s="1">
        <v>42908</v>
      </c>
      <c r="C366">
        <v>12489</v>
      </c>
      <c r="D366" t="str">
        <f>VLOOKUP(Call_Data!$C366,Hierarchy!$A$1:$H$27,5,TRUE)</f>
        <v>Abacus, Aaron</v>
      </c>
      <c r="E366" t="str">
        <f>VLOOKUP(Call_Data!$C366,Hierarchy!$A$2:$H$27,7,TRUE)</f>
        <v>Oferten, Quinton</v>
      </c>
      <c r="F366" t="str">
        <f>VLOOKUP(C366,Hierarchy!$A$2:$H$27,8,TRUE)</f>
        <v>Williamburg</v>
      </c>
      <c r="G366">
        <v>29</v>
      </c>
      <c r="H366">
        <v>25387</v>
      </c>
      <c r="I366">
        <v>6</v>
      </c>
      <c r="J366">
        <v>26</v>
      </c>
      <c r="K366">
        <v>19</v>
      </c>
      <c r="L366">
        <v>13</v>
      </c>
      <c r="M366">
        <v>3</v>
      </c>
      <c r="N366">
        <f>SUMIF(Call_Data!$D$2:$D$1526,Call_Data!$D366,Call_Data!$G$2:$G$1526)</f>
        <v>1858</v>
      </c>
      <c r="O366">
        <f>SUMIFS(Call_Data!$G$2:$G$1526,Call_Data!$D$2:$D$1526,Call_Data!$D366,Call_Data!$A$2:$A$1526,Call_Data!$A366)</f>
        <v>490</v>
      </c>
      <c r="P366" s="3">
        <f>Call_Data!$H366/Call_Data!$G366</f>
        <v>875.41379310344826</v>
      </c>
      <c r="Q366" cm="1">
        <f t="array" ref="Q366">_xlfn.SWITCH(A366,201706,780,201707,783,201708,775)</f>
        <v>780</v>
      </c>
      <c r="R366" s="5" cm="1">
        <f t="array" ref="R366">_xlfn.SWITCH(A366,201706,0.08,201707,0.081,201708,0.075)</f>
        <v>0.08</v>
      </c>
      <c r="S366" s="2">
        <f>Call_Data!$M366/Call_Data!$G366*100</f>
        <v>10.344827586206897</v>
      </c>
      <c r="T366" s="2">
        <f>Call_Data!$S366/Call_Data!$R366</f>
        <v>129.31034482758622</v>
      </c>
      <c r="U366" s="7">
        <f t="shared" si="10"/>
        <v>250</v>
      </c>
      <c r="V366" s="6">
        <f t="shared" si="11"/>
        <v>0.89655172413793105</v>
      </c>
      <c r="W366" s="6">
        <f>Call_Data!$K366/Call_Data!$J366</f>
        <v>0.73076923076923073</v>
      </c>
      <c r="X366" s="6">
        <f>Call_Data!$L366/Call_Data!$K366</f>
        <v>0.68421052631578949</v>
      </c>
      <c r="Y366" s="6" cm="1">
        <f t="array" ref="Y366">_xlfn.SWITCH(A366,201706,0.51,201707,0.509,201708,0.511)</f>
        <v>0.51</v>
      </c>
      <c r="Z366" s="6">
        <f>Call_Data!$L366/Call_Data!$G366</f>
        <v>0.44827586206896552</v>
      </c>
      <c r="AA366" s="6" cm="1">
        <f t="array" ref="AA366">_xlfn.SWITCH(A366,201706,0.2,201707,0.199,201708,0.198)</f>
        <v>0.2</v>
      </c>
      <c r="AB366" s="6">
        <f>Call_Data!$K366-Call_Data!$L366/Call_Data!$K366</f>
        <v>18.315789473684209</v>
      </c>
      <c r="AC366" s="6" cm="1">
        <f t="array" ref="AC366">_xlfn.SWITCH(A366,201706,0.17,201707,0.162,201708,0.159)</f>
        <v>0.17</v>
      </c>
      <c r="AD366" s="6">
        <f>Call_Data!$I366/Call_Data!$G366</f>
        <v>0.20689655172413793</v>
      </c>
    </row>
    <row r="367" spans="1:30" x14ac:dyDescent="0.2">
      <c r="A367">
        <v>201706</v>
      </c>
      <c r="B367" s="1">
        <v>42909</v>
      </c>
      <c r="C367">
        <v>12465</v>
      </c>
      <c r="D367" t="str">
        <f>VLOOKUP(Call_Data!$C367,Hierarchy!$A$1:$H$27,5,TRUE)</f>
        <v>Anderson, Albert</v>
      </c>
      <c r="E367" t="str">
        <f>VLOOKUP(Call_Data!$C367,Hierarchy!$A$2:$H$27,7,TRUE)</f>
        <v>Winnerson, Aceona</v>
      </c>
      <c r="F367" t="str">
        <f>VLOOKUP(C367,Hierarchy!$A$2:$H$27,8,TRUE)</f>
        <v>Williamburg</v>
      </c>
      <c r="G367">
        <v>40</v>
      </c>
      <c r="H367">
        <v>25482</v>
      </c>
      <c r="I367">
        <v>8</v>
      </c>
      <c r="J367">
        <v>36</v>
      </c>
      <c r="K367">
        <v>26</v>
      </c>
      <c r="L367">
        <v>22</v>
      </c>
      <c r="M367">
        <v>3</v>
      </c>
      <c r="N367">
        <f>SUMIF(Call_Data!$D$2:$D$1526,Call_Data!$D367,Call_Data!$G$2:$G$1526)</f>
        <v>2149</v>
      </c>
      <c r="O367">
        <f>SUMIFS(Call_Data!$G$2:$G$1526,Call_Data!$D$2:$D$1526,Call_Data!$D367,Call_Data!$A$2:$A$1526,Call_Data!$A367)</f>
        <v>797</v>
      </c>
      <c r="P367" s="3">
        <f>Call_Data!$H367/Call_Data!$G367</f>
        <v>637.04999999999995</v>
      </c>
      <c r="Q367" cm="1">
        <f t="array" ref="Q367">_xlfn.SWITCH(A367,201706,780,201707,783,201708,775)</f>
        <v>780</v>
      </c>
      <c r="R367" s="5" cm="1">
        <f t="array" ref="R367">_xlfn.SWITCH(A367,201706,0.08,201707,0.081,201708,0.075)</f>
        <v>0.08</v>
      </c>
      <c r="S367" s="2">
        <f>Call_Data!$M367/Call_Data!$G367*100</f>
        <v>7.5</v>
      </c>
      <c r="T367" s="2">
        <f>Call_Data!$S367/Call_Data!$R367</f>
        <v>93.75</v>
      </c>
      <c r="U367" s="7">
        <f t="shared" si="10"/>
        <v>50</v>
      </c>
      <c r="V367" s="6">
        <f t="shared" si="11"/>
        <v>0.9</v>
      </c>
      <c r="W367" s="6">
        <f>Call_Data!$K367/Call_Data!$J367</f>
        <v>0.72222222222222221</v>
      </c>
      <c r="X367" s="6">
        <f>Call_Data!$L367/Call_Data!$K367</f>
        <v>0.84615384615384615</v>
      </c>
      <c r="Y367" s="6" cm="1">
        <f t="array" ref="Y367">_xlfn.SWITCH(A367,201706,0.51,201707,0.509,201708,0.511)</f>
        <v>0.51</v>
      </c>
      <c r="Z367" s="6">
        <f>Call_Data!$L367/Call_Data!$G367</f>
        <v>0.55000000000000004</v>
      </c>
      <c r="AA367" s="6" cm="1">
        <f t="array" ref="AA367">_xlfn.SWITCH(A367,201706,0.2,201707,0.199,201708,0.198)</f>
        <v>0.2</v>
      </c>
      <c r="AB367" s="6">
        <f>Call_Data!$K367-Call_Data!$L367/Call_Data!$K367</f>
        <v>25.153846153846153</v>
      </c>
      <c r="AC367" s="6" cm="1">
        <f t="array" ref="AC367">_xlfn.SWITCH(A367,201706,0.17,201707,0.162,201708,0.159)</f>
        <v>0.17</v>
      </c>
      <c r="AD367" s="6">
        <f>Call_Data!$I367/Call_Data!$G367</f>
        <v>0.2</v>
      </c>
    </row>
    <row r="368" spans="1:30" x14ac:dyDescent="0.2">
      <c r="A368">
        <v>201706</v>
      </c>
      <c r="B368" s="1">
        <v>42909</v>
      </c>
      <c r="C368">
        <v>12466</v>
      </c>
      <c r="D368" t="str">
        <f>VLOOKUP(Call_Data!$C368,Hierarchy!$A$1:$H$27,5,TRUE)</f>
        <v>Binning, Bart</v>
      </c>
      <c r="E368" t="str">
        <f>VLOOKUP(Call_Data!$C368,Hierarchy!$A$2:$H$27,7,TRUE)</f>
        <v>Winnerson, Aceona</v>
      </c>
      <c r="F368" t="str">
        <f>VLOOKUP(C368,Hierarchy!$A$2:$H$27,8,TRUE)</f>
        <v>Williamburg</v>
      </c>
      <c r="G368">
        <v>38</v>
      </c>
      <c r="H368">
        <v>25830</v>
      </c>
      <c r="I368">
        <v>6</v>
      </c>
      <c r="J368">
        <v>36</v>
      </c>
      <c r="K368">
        <v>32</v>
      </c>
      <c r="L368">
        <v>26</v>
      </c>
      <c r="M368">
        <v>3</v>
      </c>
      <c r="N368">
        <f>SUMIF(Call_Data!$D$2:$D$1526,Call_Data!$D368,Call_Data!$G$2:$G$1526)</f>
        <v>2347</v>
      </c>
      <c r="O368">
        <f>SUMIFS(Call_Data!$G$2:$G$1526,Call_Data!$D$2:$D$1526,Call_Data!$D368,Call_Data!$A$2:$A$1526,Call_Data!$A368)</f>
        <v>783</v>
      </c>
      <c r="P368" s="3">
        <f>Call_Data!$H368/Call_Data!$G368</f>
        <v>679.73684210526312</v>
      </c>
      <c r="Q368" cm="1">
        <f t="array" ref="Q368">_xlfn.SWITCH(A368,201706,780,201707,783,201708,775)</f>
        <v>780</v>
      </c>
      <c r="R368" s="5" cm="1">
        <f t="array" ref="R368">_xlfn.SWITCH(A368,201706,0.08,201707,0.081,201708,0.075)</f>
        <v>0.08</v>
      </c>
      <c r="S368" s="2">
        <f>Call_Data!$M368/Call_Data!$G368*100</f>
        <v>7.8947368421052628</v>
      </c>
      <c r="T368" s="2">
        <f>Call_Data!$S368/Call_Data!$R368</f>
        <v>98.68421052631578</v>
      </c>
      <c r="U368" s="7">
        <f t="shared" si="10"/>
        <v>50</v>
      </c>
      <c r="V368" s="6">
        <f t="shared" si="11"/>
        <v>0.94736842105263153</v>
      </c>
      <c r="W368" s="6">
        <f>Call_Data!$K368/Call_Data!$J368</f>
        <v>0.88888888888888884</v>
      </c>
      <c r="X368" s="6">
        <f>Call_Data!$L368/Call_Data!$K368</f>
        <v>0.8125</v>
      </c>
      <c r="Y368" s="6" cm="1">
        <f t="array" ref="Y368">_xlfn.SWITCH(A368,201706,0.51,201707,0.509,201708,0.511)</f>
        <v>0.51</v>
      </c>
      <c r="Z368" s="6">
        <f>Call_Data!$L368/Call_Data!$G368</f>
        <v>0.68421052631578949</v>
      </c>
      <c r="AA368" s="6" cm="1">
        <f t="array" ref="AA368">_xlfn.SWITCH(A368,201706,0.2,201707,0.199,201708,0.198)</f>
        <v>0.2</v>
      </c>
      <c r="AB368" s="6">
        <f>Call_Data!$K368-Call_Data!$L368/Call_Data!$K368</f>
        <v>31.1875</v>
      </c>
      <c r="AC368" s="6" cm="1">
        <f t="array" ref="AC368">_xlfn.SWITCH(A368,201706,0.17,201707,0.162,201708,0.159)</f>
        <v>0.17</v>
      </c>
      <c r="AD368" s="6">
        <f>Call_Data!$I368/Call_Data!$G368</f>
        <v>0.15789473684210525</v>
      </c>
    </row>
    <row r="369" spans="1:30" x14ac:dyDescent="0.2">
      <c r="A369">
        <v>201706</v>
      </c>
      <c r="B369" s="1">
        <v>42909</v>
      </c>
      <c r="C369">
        <v>12467</v>
      </c>
      <c r="D369" t="str">
        <f>VLOOKUP(Call_Data!$C369,Hierarchy!$A$1:$H$27,5,TRUE)</f>
        <v>Centerville, Cece</v>
      </c>
      <c r="E369" t="str">
        <f>VLOOKUP(Call_Data!$C369,Hierarchy!$A$2:$H$27,7,TRUE)</f>
        <v>Winnerson, Aceona</v>
      </c>
      <c r="F369" t="str">
        <f>VLOOKUP(C369,Hierarchy!$A$2:$H$27,8,TRUE)</f>
        <v>Williamburg</v>
      </c>
      <c r="G369">
        <v>40</v>
      </c>
      <c r="H369">
        <v>24117</v>
      </c>
      <c r="I369">
        <v>5</v>
      </c>
      <c r="J369">
        <v>39</v>
      </c>
      <c r="K369">
        <v>34</v>
      </c>
      <c r="L369">
        <v>25</v>
      </c>
      <c r="M369">
        <v>3</v>
      </c>
      <c r="N369">
        <f>SUMIF(Call_Data!$D$2:$D$1526,Call_Data!$D369,Call_Data!$G$2:$G$1526)</f>
        <v>2319</v>
      </c>
      <c r="O369">
        <f>SUMIFS(Call_Data!$G$2:$G$1526,Call_Data!$D$2:$D$1526,Call_Data!$D369,Call_Data!$A$2:$A$1526,Call_Data!$A369)</f>
        <v>784</v>
      </c>
      <c r="P369" s="3">
        <f>Call_Data!$H369/Call_Data!$G369</f>
        <v>602.92499999999995</v>
      </c>
      <c r="Q369" cm="1">
        <f t="array" ref="Q369">_xlfn.SWITCH(A369,201706,780,201707,783,201708,775)</f>
        <v>780</v>
      </c>
      <c r="R369" s="5" cm="1">
        <f t="array" ref="R369">_xlfn.SWITCH(A369,201706,0.08,201707,0.081,201708,0.075)</f>
        <v>0.08</v>
      </c>
      <c r="S369" s="2">
        <f>Call_Data!$M369/Call_Data!$G369*100</f>
        <v>7.5</v>
      </c>
      <c r="T369" s="2">
        <f>Call_Data!$S369/Call_Data!$R369</f>
        <v>93.75</v>
      </c>
      <c r="U369" s="7">
        <f t="shared" si="10"/>
        <v>50</v>
      </c>
      <c r="V369" s="6">
        <f t="shared" si="11"/>
        <v>0.97499999999999998</v>
      </c>
      <c r="W369" s="6">
        <f>Call_Data!$K369/Call_Data!$J369</f>
        <v>0.87179487179487181</v>
      </c>
      <c r="X369" s="6">
        <f>Call_Data!$L369/Call_Data!$K369</f>
        <v>0.73529411764705888</v>
      </c>
      <c r="Y369" s="6" cm="1">
        <f t="array" ref="Y369">_xlfn.SWITCH(A369,201706,0.51,201707,0.509,201708,0.511)</f>
        <v>0.51</v>
      </c>
      <c r="Z369" s="6">
        <f>Call_Data!$L369/Call_Data!$G369</f>
        <v>0.625</v>
      </c>
      <c r="AA369" s="6" cm="1">
        <f t="array" ref="AA369">_xlfn.SWITCH(A369,201706,0.2,201707,0.199,201708,0.198)</f>
        <v>0.2</v>
      </c>
      <c r="AB369" s="6">
        <f>Call_Data!$K369-Call_Data!$L369/Call_Data!$K369</f>
        <v>33.264705882352942</v>
      </c>
      <c r="AC369" s="6" cm="1">
        <f t="array" ref="AC369">_xlfn.SWITCH(A369,201706,0.17,201707,0.162,201708,0.159)</f>
        <v>0.17</v>
      </c>
      <c r="AD369" s="6">
        <f>Call_Data!$I369/Call_Data!$G369</f>
        <v>0.125</v>
      </c>
    </row>
    <row r="370" spans="1:30" x14ac:dyDescent="0.2">
      <c r="A370">
        <v>201706</v>
      </c>
      <c r="B370" s="1">
        <v>42909</v>
      </c>
      <c r="C370">
        <v>12468</v>
      </c>
      <c r="D370" t="str">
        <f>VLOOKUP(Call_Data!$C370,Hierarchy!$A$1:$H$27,5,TRUE)</f>
        <v>Davenport, Davina</v>
      </c>
      <c r="E370" t="str">
        <f>VLOOKUP(Call_Data!$C370,Hierarchy!$A$2:$H$27,7,TRUE)</f>
        <v>Winnerson, Aceona</v>
      </c>
      <c r="F370" t="str">
        <f>VLOOKUP(C370,Hierarchy!$A$2:$H$27,8,TRUE)</f>
        <v>Williamburg</v>
      </c>
      <c r="G370">
        <v>37</v>
      </c>
      <c r="H370">
        <v>25440</v>
      </c>
      <c r="I370">
        <v>5</v>
      </c>
      <c r="J370">
        <v>36</v>
      </c>
      <c r="K370">
        <v>30</v>
      </c>
      <c r="L370">
        <v>27</v>
      </c>
      <c r="M370">
        <v>2</v>
      </c>
      <c r="N370">
        <f>SUMIF(Call_Data!$D$2:$D$1526,Call_Data!$D370,Call_Data!$G$2:$G$1526)</f>
        <v>2282</v>
      </c>
      <c r="O370">
        <f>SUMIFS(Call_Data!$G$2:$G$1526,Call_Data!$D$2:$D$1526,Call_Data!$D370,Call_Data!$A$2:$A$1526,Call_Data!$A370)</f>
        <v>730</v>
      </c>
      <c r="P370" s="3">
        <f>Call_Data!$H370/Call_Data!$G370</f>
        <v>687.56756756756761</v>
      </c>
      <c r="Q370" cm="1">
        <f t="array" ref="Q370">_xlfn.SWITCH(A370,201706,780,201707,783,201708,775)</f>
        <v>780</v>
      </c>
      <c r="R370" s="5" cm="1">
        <f t="array" ref="R370">_xlfn.SWITCH(A370,201706,0.08,201707,0.081,201708,0.075)</f>
        <v>0.08</v>
      </c>
      <c r="S370" s="2">
        <f>Call_Data!$M370/Call_Data!$G370*100</f>
        <v>5.4054054054054053</v>
      </c>
      <c r="T370" s="2">
        <f>Call_Data!$S370/Call_Data!$R370</f>
        <v>67.567567567567565</v>
      </c>
      <c r="U370" s="7">
        <f t="shared" si="10"/>
        <v>0</v>
      </c>
      <c r="V370" s="6">
        <f t="shared" si="11"/>
        <v>0.97297297297297303</v>
      </c>
      <c r="W370" s="6">
        <f>Call_Data!$K370/Call_Data!$J370</f>
        <v>0.83333333333333337</v>
      </c>
      <c r="X370" s="6">
        <f>Call_Data!$L370/Call_Data!$K370</f>
        <v>0.9</v>
      </c>
      <c r="Y370" s="6" cm="1">
        <f t="array" ref="Y370">_xlfn.SWITCH(A370,201706,0.51,201707,0.509,201708,0.511)</f>
        <v>0.51</v>
      </c>
      <c r="Z370" s="6">
        <f>Call_Data!$L370/Call_Data!$G370</f>
        <v>0.72972972972972971</v>
      </c>
      <c r="AA370" s="6" cm="1">
        <f t="array" ref="AA370">_xlfn.SWITCH(A370,201706,0.2,201707,0.199,201708,0.198)</f>
        <v>0.2</v>
      </c>
      <c r="AB370" s="6">
        <f>Call_Data!$K370-Call_Data!$L370/Call_Data!$K370</f>
        <v>29.1</v>
      </c>
      <c r="AC370" s="6" cm="1">
        <f t="array" ref="AC370">_xlfn.SWITCH(A370,201706,0.17,201707,0.162,201708,0.159)</f>
        <v>0.17</v>
      </c>
      <c r="AD370" s="6">
        <f>Call_Data!$I370/Call_Data!$G370</f>
        <v>0.13513513513513514</v>
      </c>
    </row>
    <row r="371" spans="1:30" x14ac:dyDescent="0.2">
      <c r="A371">
        <v>201706</v>
      </c>
      <c r="B371" s="1">
        <v>42909</v>
      </c>
      <c r="C371">
        <v>12469</v>
      </c>
      <c r="D371" t="str">
        <f>VLOOKUP(Call_Data!$C371,Hierarchy!$A$1:$H$27,5,TRUE)</f>
        <v>Edgerton, Ethan</v>
      </c>
      <c r="E371" t="str">
        <f>VLOOKUP(Call_Data!$C371,Hierarchy!$A$2:$H$27,7,TRUE)</f>
        <v>Winnerson, Aceona</v>
      </c>
      <c r="F371" t="str">
        <f>VLOOKUP(C371,Hierarchy!$A$2:$H$27,8,TRUE)</f>
        <v>Williamburg</v>
      </c>
      <c r="G371">
        <v>37</v>
      </c>
      <c r="H371">
        <v>25015</v>
      </c>
      <c r="I371">
        <v>7</v>
      </c>
      <c r="J371">
        <v>34</v>
      </c>
      <c r="K371">
        <v>28</v>
      </c>
      <c r="L371">
        <v>22</v>
      </c>
      <c r="M371">
        <v>2</v>
      </c>
      <c r="N371">
        <f>SUMIF(Call_Data!$D$2:$D$1526,Call_Data!$D371,Call_Data!$G$2:$G$1526)</f>
        <v>2288</v>
      </c>
      <c r="O371">
        <f>SUMIFS(Call_Data!$G$2:$G$1526,Call_Data!$D$2:$D$1526,Call_Data!$D371,Call_Data!$A$2:$A$1526,Call_Data!$A371)</f>
        <v>777</v>
      </c>
      <c r="P371" s="3">
        <f>Call_Data!$H371/Call_Data!$G371</f>
        <v>676.08108108108104</v>
      </c>
      <c r="Q371" cm="1">
        <f t="array" ref="Q371">_xlfn.SWITCH(A371,201706,780,201707,783,201708,775)</f>
        <v>780</v>
      </c>
      <c r="R371" s="5" cm="1">
        <f t="array" ref="R371">_xlfn.SWITCH(A371,201706,0.08,201707,0.081,201708,0.075)</f>
        <v>0.08</v>
      </c>
      <c r="S371" s="2">
        <f>Call_Data!$M371/Call_Data!$G371*100</f>
        <v>5.4054054054054053</v>
      </c>
      <c r="T371" s="2">
        <f>Call_Data!$S371/Call_Data!$R371</f>
        <v>67.567567567567565</v>
      </c>
      <c r="U371" s="7">
        <f t="shared" si="10"/>
        <v>0</v>
      </c>
      <c r="V371" s="6">
        <f t="shared" si="11"/>
        <v>0.91891891891891897</v>
      </c>
      <c r="W371" s="6">
        <f>Call_Data!$K371/Call_Data!$J371</f>
        <v>0.82352941176470584</v>
      </c>
      <c r="X371" s="6">
        <f>Call_Data!$L371/Call_Data!$K371</f>
        <v>0.7857142857142857</v>
      </c>
      <c r="Y371" s="6" cm="1">
        <f t="array" ref="Y371">_xlfn.SWITCH(A371,201706,0.51,201707,0.509,201708,0.511)</f>
        <v>0.51</v>
      </c>
      <c r="Z371" s="6">
        <f>Call_Data!$L371/Call_Data!$G371</f>
        <v>0.59459459459459463</v>
      </c>
      <c r="AA371" s="6" cm="1">
        <f t="array" ref="AA371">_xlfn.SWITCH(A371,201706,0.2,201707,0.199,201708,0.198)</f>
        <v>0.2</v>
      </c>
      <c r="AB371" s="6">
        <f>Call_Data!$K371-Call_Data!$L371/Call_Data!$K371</f>
        <v>27.214285714285715</v>
      </c>
      <c r="AC371" s="6" cm="1">
        <f t="array" ref="AC371">_xlfn.SWITCH(A371,201706,0.17,201707,0.162,201708,0.159)</f>
        <v>0.17</v>
      </c>
      <c r="AD371" s="6">
        <f>Call_Data!$I371/Call_Data!$G371</f>
        <v>0.1891891891891892</v>
      </c>
    </row>
    <row r="372" spans="1:30" x14ac:dyDescent="0.2">
      <c r="A372">
        <v>201706</v>
      </c>
      <c r="B372" s="1">
        <v>42909</v>
      </c>
      <c r="C372">
        <v>12470</v>
      </c>
      <c r="D372" t="str">
        <f>VLOOKUP(Call_Data!$C372,Hierarchy!$A$1:$H$27,5,TRUE)</f>
        <v>Filipsano, Fiona</v>
      </c>
      <c r="E372" t="str">
        <f>VLOOKUP(Call_Data!$C372,Hierarchy!$A$2:$H$27,7,TRUE)</f>
        <v>Winnerson, Aceona</v>
      </c>
      <c r="F372" t="str">
        <f>VLOOKUP(C372,Hierarchy!$A$2:$H$27,8,TRUE)</f>
        <v>Williamburg</v>
      </c>
      <c r="G372">
        <v>34</v>
      </c>
      <c r="H372">
        <v>25810</v>
      </c>
      <c r="I372">
        <v>7</v>
      </c>
      <c r="J372">
        <v>34</v>
      </c>
      <c r="K372">
        <v>29</v>
      </c>
      <c r="L372">
        <v>24</v>
      </c>
      <c r="M372">
        <v>2</v>
      </c>
      <c r="N372">
        <f>SUMIF(Call_Data!$D$2:$D$1526,Call_Data!$D372,Call_Data!$G$2:$G$1526)</f>
        <v>2312</v>
      </c>
      <c r="O372">
        <f>SUMIFS(Call_Data!$G$2:$G$1526,Call_Data!$D$2:$D$1526,Call_Data!$D372,Call_Data!$A$2:$A$1526,Call_Data!$A372)</f>
        <v>736</v>
      </c>
      <c r="P372" s="3">
        <f>Call_Data!$H372/Call_Data!$G372</f>
        <v>759.11764705882354</v>
      </c>
      <c r="Q372" cm="1">
        <f t="array" ref="Q372">_xlfn.SWITCH(A372,201706,780,201707,783,201708,775)</f>
        <v>780</v>
      </c>
      <c r="R372" s="5" cm="1">
        <f t="array" ref="R372">_xlfn.SWITCH(A372,201706,0.08,201707,0.081,201708,0.075)</f>
        <v>0.08</v>
      </c>
      <c r="S372" s="2">
        <f>Call_Data!$M372/Call_Data!$G372*100</f>
        <v>5.8823529411764701</v>
      </c>
      <c r="T372" s="2">
        <f>Call_Data!$S372/Call_Data!$R372</f>
        <v>73.52941176470587</v>
      </c>
      <c r="U372" s="7">
        <f t="shared" si="10"/>
        <v>0</v>
      </c>
      <c r="V372" s="6">
        <f t="shared" si="11"/>
        <v>1</v>
      </c>
      <c r="W372" s="6">
        <f>Call_Data!$K372/Call_Data!$J372</f>
        <v>0.8529411764705882</v>
      </c>
      <c r="X372" s="6">
        <f>Call_Data!$L372/Call_Data!$K372</f>
        <v>0.82758620689655171</v>
      </c>
      <c r="Y372" s="6" cm="1">
        <f t="array" ref="Y372">_xlfn.SWITCH(A372,201706,0.51,201707,0.509,201708,0.511)</f>
        <v>0.51</v>
      </c>
      <c r="Z372" s="6">
        <f>Call_Data!$L372/Call_Data!$G372</f>
        <v>0.70588235294117652</v>
      </c>
      <c r="AA372" s="6" cm="1">
        <f t="array" ref="AA372">_xlfn.SWITCH(A372,201706,0.2,201707,0.199,201708,0.198)</f>
        <v>0.2</v>
      </c>
      <c r="AB372" s="6">
        <f>Call_Data!$K372-Call_Data!$L372/Call_Data!$K372</f>
        <v>28.172413793103448</v>
      </c>
      <c r="AC372" s="6" cm="1">
        <f t="array" ref="AC372">_xlfn.SWITCH(A372,201706,0.17,201707,0.162,201708,0.159)</f>
        <v>0.17</v>
      </c>
      <c r="AD372" s="6">
        <f>Call_Data!$I372/Call_Data!$G372</f>
        <v>0.20588235294117646</v>
      </c>
    </row>
    <row r="373" spans="1:30" x14ac:dyDescent="0.2">
      <c r="A373">
        <v>201706</v>
      </c>
      <c r="B373" s="1">
        <v>42909</v>
      </c>
      <c r="C373">
        <v>12471</v>
      </c>
      <c r="D373" t="str">
        <f>VLOOKUP(Call_Data!$C373,Hierarchy!$A$1:$H$27,5,TRUE)</f>
        <v>Gee, Garry</v>
      </c>
      <c r="E373" t="str">
        <f>VLOOKUP(Call_Data!$C373,Hierarchy!$A$2:$H$27,7,TRUE)</f>
        <v>Winnerson, Aceona</v>
      </c>
      <c r="F373" t="str">
        <f>VLOOKUP(C373,Hierarchy!$A$2:$H$27,8,TRUE)</f>
        <v>Williamburg</v>
      </c>
      <c r="G373">
        <v>32</v>
      </c>
      <c r="H373">
        <v>24821</v>
      </c>
      <c r="I373">
        <v>5</v>
      </c>
      <c r="J373">
        <v>29</v>
      </c>
      <c r="K373">
        <v>26</v>
      </c>
      <c r="L373">
        <v>19</v>
      </c>
      <c r="M373">
        <v>2</v>
      </c>
      <c r="N373">
        <f>SUMIF(Call_Data!$D$2:$D$1526,Call_Data!$D373,Call_Data!$G$2:$G$1526)</f>
        <v>2402</v>
      </c>
      <c r="O373">
        <f>SUMIFS(Call_Data!$G$2:$G$1526,Call_Data!$D$2:$D$1526,Call_Data!$D373,Call_Data!$A$2:$A$1526,Call_Data!$A373)</f>
        <v>798</v>
      </c>
      <c r="P373" s="3">
        <f>Call_Data!$H373/Call_Data!$G373</f>
        <v>775.65625</v>
      </c>
      <c r="Q373" cm="1">
        <f t="array" ref="Q373">_xlfn.SWITCH(A373,201706,780,201707,783,201708,775)</f>
        <v>780</v>
      </c>
      <c r="R373" s="5" cm="1">
        <f t="array" ref="R373">_xlfn.SWITCH(A373,201706,0.08,201707,0.081,201708,0.075)</f>
        <v>0.08</v>
      </c>
      <c r="S373" s="2">
        <f>Call_Data!$M373/Call_Data!$G373*100</f>
        <v>6.25</v>
      </c>
      <c r="T373" s="2">
        <f>Call_Data!$S373/Call_Data!$R373</f>
        <v>78.125</v>
      </c>
      <c r="U373" s="7">
        <f t="shared" si="10"/>
        <v>0</v>
      </c>
      <c r="V373" s="6">
        <f t="shared" si="11"/>
        <v>0.90625</v>
      </c>
      <c r="W373" s="6">
        <f>Call_Data!$K373/Call_Data!$J373</f>
        <v>0.89655172413793105</v>
      </c>
      <c r="X373" s="6">
        <f>Call_Data!$L373/Call_Data!$K373</f>
        <v>0.73076923076923073</v>
      </c>
      <c r="Y373" s="6" cm="1">
        <f t="array" ref="Y373">_xlfn.SWITCH(A373,201706,0.51,201707,0.509,201708,0.511)</f>
        <v>0.51</v>
      </c>
      <c r="Z373" s="6">
        <f>Call_Data!$L373/Call_Data!$G373</f>
        <v>0.59375</v>
      </c>
      <c r="AA373" s="6" cm="1">
        <f t="array" ref="AA373">_xlfn.SWITCH(A373,201706,0.2,201707,0.199,201708,0.198)</f>
        <v>0.2</v>
      </c>
      <c r="AB373" s="6">
        <f>Call_Data!$K373-Call_Data!$L373/Call_Data!$K373</f>
        <v>25.26923076923077</v>
      </c>
      <c r="AC373" s="6" cm="1">
        <f t="array" ref="AC373">_xlfn.SWITCH(A373,201706,0.17,201707,0.162,201708,0.159)</f>
        <v>0.17</v>
      </c>
      <c r="AD373" s="6">
        <f>Call_Data!$I373/Call_Data!$G373</f>
        <v>0.15625</v>
      </c>
    </row>
    <row r="374" spans="1:30" x14ac:dyDescent="0.2">
      <c r="A374">
        <v>201706</v>
      </c>
      <c r="B374" s="1">
        <v>42909</v>
      </c>
      <c r="C374">
        <v>12472</v>
      </c>
      <c r="D374" t="str">
        <f>VLOOKUP(Call_Data!$C374,Hierarchy!$A$1:$H$27,5,TRUE)</f>
        <v>Harrison, Harold</v>
      </c>
      <c r="E374" t="str">
        <f>VLOOKUP(Call_Data!$C374,Hierarchy!$A$2:$H$27,7,TRUE)</f>
        <v>Winnerson, Aceona</v>
      </c>
      <c r="F374" t="str">
        <f>VLOOKUP(C374,Hierarchy!$A$2:$H$27,8,TRUE)</f>
        <v>Williamburg</v>
      </c>
      <c r="G374">
        <v>32</v>
      </c>
      <c r="H374">
        <v>25053</v>
      </c>
      <c r="I374">
        <v>4</v>
      </c>
      <c r="J374">
        <v>30</v>
      </c>
      <c r="K374">
        <v>23</v>
      </c>
      <c r="L374">
        <v>16</v>
      </c>
      <c r="M374">
        <v>2</v>
      </c>
      <c r="N374">
        <f>SUMIF(Call_Data!$D$2:$D$1526,Call_Data!$D374,Call_Data!$G$2:$G$1526)</f>
        <v>2134</v>
      </c>
      <c r="O374">
        <f>SUMIFS(Call_Data!$G$2:$G$1526,Call_Data!$D$2:$D$1526,Call_Data!$D374,Call_Data!$A$2:$A$1526,Call_Data!$A374)</f>
        <v>707</v>
      </c>
      <c r="P374" s="3">
        <f>Call_Data!$H374/Call_Data!$G374</f>
        <v>782.90625</v>
      </c>
      <c r="Q374" cm="1">
        <f t="array" ref="Q374">_xlfn.SWITCH(A374,201706,780,201707,783,201708,775)</f>
        <v>780</v>
      </c>
      <c r="R374" s="5" cm="1">
        <f t="array" ref="R374">_xlfn.SWITCH(A374,201706,0.08,201707,0.081,201708,0.075)</f>
        <v>0.08</v>
      </c>
      <c r="S374" s="2">
        <f>Call_Data!$M374/Call_Data!$G374*100</f>
        <v>6.25</v>
      </c>
      <c r="T374" s="2">
        <f>Call_Data!$S374/Call_Data!$R374</f>
        <v>78.125</v>
      </c>
      <c r="U374" s="7">
        <f t="shared" si="10"/>
        <v>0</v>
      </c>
      <c r="V374" s="6">
        <f t="shared" si="11"/>
        <v>0.9375</v>
      </c>
      <c r="W374" s="6">
        <f>Call_Data!$K374/Call_Data!$J374</f>
        <v>0.76666666666666672</v>
      </c>
      <c r="X374" s="6">
        <f>Call_Data!$L374/Call_Data!$K374</f>
        <v>0.69565217391304346</v>
      </c>
      <c r="Y374" s="6" cm="1">
        <f t="array" ref="Y374">_xlfn.SWITCH(A374,201706,0.51,201707,0.509,201708,0.511)</f>
        <v>0.51</v>
      </c>
      <c r="Z374" s="6">
        <f>Call_Data!$L374/Call_Data!$G374</f>
        <v>0.5</v>
      </c>
      <c r="AA374" s="6" cm="1">
        <f t="array" ref="AA374">_xlfn.SWITCH(A374,201706,0.2,201707,0.199,201708,0.198)</f>
        <v>0.2</v>
      </c>
      <c r="AB374" s="6">
        <f>Call_Data!$K374-Call_Data!$L374/Call_Data!$K374</f>
        <v>22.304347826086957</v>
      </c>
      <c r="AC374" s="6" cm="1">
        <f t="array" ref="AC374">_xlfn.SWITCH(A374,201706,0.17,201707,0.162,201708,0.159)</f>
        <v>0.17</v>
      </c>
      <c r="AD374" s="6">
        <f>Call_Data!$I374/Call_Data!$G374</f>
        <v>0.125</v>
      </c>
    </row>
    <row r="375" spans="1:30" x14ac:dyDescent="0.2">
      <c r="A375">
        <v>201706</v>
      </c>
      <c r="B375" s="1">
        <v>42909</v>
      </c>
      <c r="C375">
        <v>12473</v>
      </c>
      <c r="D375" t="str">
        <f>VLOOKUP(Call_Data!$C375,Hierarchy!$A$1:$H$27,5,TRUE)</f>
        <v>Ivanski, Igor</v>
      </c>
      <c r="E375" t="str">
        <f>VLOOKUP(Call_Data!$C375,Hierarchy!$A$2:$H$27,7,TRUE)</f>
        <v>Jimson, Bill</v>
      </c>
      <c r="F375" t="str">
        <f>VLOOKUP(C375,Hierarchy!$A$2:$H$27,8,TRUE)</f>
        <v>Williamburg</v>
      </c>
      <c r="G375">
        <v>33</v>
      </c>
      <c r="H375">
        <v>25796</v>
      </c>
      <c r="I375">
        <v>5</v>
      </c>
      <c r="J375">
        <v>30</v>
      </c>
      <c r="K375">
        <v>23</v>
      </c>
      <c r="L375">
        <v>18</v>
      </c>
      <c r="M375">
        <v>3</v>
      </c>
      <c r="N375">
        <f>SUMIF(Call_Data!$D$2:$D$1526,Call_Data!$D375,Call_Data!$G$2:$G$1526)</f>
        <v>2093</v>
      </c>
      <c r="O375">
        <f>SUMIFS(Call_Data!$G$2:$G$1526,Call_Data!$D$2:$D$1526,Call_Data!$D375,Call_Data!$A$2:$A$1526,Call_Data!$A375)</f>
        <v>697</v>
      </c>
      <c r="P375" s="3">
        <f>Call_Data!$H375/Call_Data!$G375</f>
        <v>781.69696969696975</v>
      </c>
      <c r="Q375" cm="1">
        <f t="array" ref="Q375">_xlfn.SWITCH(A375,201706,780,201707,783,201708,775)</f>
        <v>780</v>
      </c>
      <c r="R375" s="5" cm="1">
        <f t="array" ref="R375">_xlfn.SWITCH(A375,201706,0.08,201707,0.081,201708,0.075)</f>
        <v>0.08</v>
      </c>
      <c r="S375" s="2">
        <f>Call_Data!$M375/Call_Data!$G375*100</f>
        <v>9.0909090909090917</v>
      </c>
      <c r="T375" s="2">
        <f>Call_Data!$S375/Call_Data!$R375</f>
        <v>113.63636363636364</v>
      </c>
      <c r="U375" s="7">
        <f t="shared" si="10"/>
        <v>150</v>
      </c>
      <c r="V375" s="6">
        <f t="shared" si="11"/>
        <v>0.90909090909090906</v>
      </c>
      <c r="W375" s="6">
        <f>Call_Data!$K375/Call_Data!$J375</f>
        <v>0.76666666666666672</v>
      </c>
      <c r="X375" s="6">
        <f>Call_Data!$L375/Call_Data!$K375</f>
        <v>0.78260869565217395</v>
      </c>
      <c r="Y375" s="6" cm="1">
        <f t="array" ref="Y375">_xlfn.SWITCH(A375,201706,0.51,201707,0.509,201708,0.511)</f>
        <v>0.51</v>
      </c>
      <c r="Z375" s="6">
        <f>Call_Data!$L375/Call_Data!$G375</f>
        <v>0.54545454545454541</v>
      </c>
      <c r="AA375" s="6" cm="1">
        <f t="array" ref="AA375">_xlfn.SWITCH(A375,201706,0.2,201707,0.199,201708,0.198)</f>
        <v>0.2</v>
      </c>
      <c r="AB375" s="6">
        <f>Call_Data!$K375-Call_Data!$L375/Call_Data!$K375</f>
        <v>22.217391304347824</v>
      </c>
      <c r="AC375" s="6" cm="1">
        <f t="array" ref="AC375">_xlfn.SWITCH(A375,201706,0.17,201707,0.162,201708,0.159)</f>
        <v>0.17</v>
      </c>
      <c r="AD375" s="6">
        <f>Call_Data!$I375/Call_Data!$G375</f>
        <v>0.15151515151515152</v>
      </c>
    </row>
    <row r="376" spans="1:30" x14ac:dyDescent="0.2">
      <c r="A376">
        <v>201706</v>
      </c>
      <c r="B376" s="1">
        <v>42909</v>
      </c>
      <c r="C376">
        <v>12474</v>
      </c>
      <c r="D376" t="str">
        <f>VLOOKUP(Call_Data!$C376,Hierarchy!$A$1:$H$27,5,TRUE)</f>
        <v>Jeffries, Johnna</v>
      </c>
      <c r="E376" t="str">
        <f>VLOOKUP(Call_Data!$C376,Hierarchy!$A$2:$H$27,7,TRUE)</f>
        <v>Jimson, Bill</v>
      </c>
      <c r="F376" t="str">
        <f>VLOOKUP(C376,Hierarchy!$A$2:$H$27,8,TRUE)</f>
        <v>Williamburg</v>
      </c>
      <c r="G376">
        <v>33</v>
      </c>
      <c r="H376">
        <v>25692</v>
      </c>
      <c r="I376">
        <v>6</v>
      </c>
      <c r="J376">
        <v>28</v>
      </c>
      <c r="K376">
        <v>19</v>
      </c>
      <c r="L376">
        <v>12</v>
      </c>
      <c r="M376">
        <v>3</v>
      </c>
      <c r="N376">
        <f>SUMIF(Call_Data!$D$2:$D$1526,Call_Data!$D376,Call_Data!$G$2:$G$1526)</f>
        <v>2135</v>
      </c>
      <c r="O376">
        <f>SUMIFS(Call_Data!$G$2:$G$1526,Call_Data!$D$2:$D$1526,Call_Data!$D376,Call_Data!$A$2:$A$1526,Call_Data!$A376)</f>
        <v>697</v>
      </c>
      <c r="P376" s="3">
        <f>Call_Data!$H376/Call_Data!$G376</f>
        <v>778.5454545454545</v>
      </c>
      <c r="Q376" cm="1">
        <f t="array" ref="Q376">_xlfn.SWITCH(A376,201706,780,201707,783,201708,775)</f>
        <v>780</v>
      </c>
      <c r="R376" s="5" cm="1">
        <f t="array" ref="R376">_xlfn.SWITCH(A376,201706,0.08,201707,0.081,201708,0.075)</f>
        <v>0.08</v>
      </c>
      <c r="S376" s="2">
        <f>Call_Data!$M376/Call_Data!$G376*100</f>
        <v>9.0909090909090917</v>
      </c>
      <c r="T376" s="2">
        <f>Call_Data!$S376/Call_Data!$R376</f>
        <v>113.63636363636364</v>
      </c>
      <c r="U376" s="7">
        <f t="shared" si="10"/>
        <v>150</v>
      </c>
      <c r="V376" s="6">
        <f t="shared" si="11"/>
        <v>0.84848484848484851</v>
      </c>
      <c r="W376" s="6">
        <f>Call_Data!$K376/Call_Data!$J376</f>
        <v>0.6785714285714286</v>
      </c>
      <c r="X376" s="6">
        <f>Call_Data!$L376/Call_Data!$K376</f>
        <v>0.63157894736842102</v>
      </c>
      <c r="Y376" s="6" cm="1">
        <f t="array" ref="Y376">_xlfn.SWITCH(A376,201706,0.51,201707,0.509,201708,0.511)</f>
        <v>0.51</v>
      </c>
      <c r="Z376" s="6">
        <f>Call_Data!$L376/Call_Data!$G376</f>
        <v>0.36363636363636365</v>
      </c>
      <c r="AA376" s="6" cm="1">
        <f t="array" ref="AA376">_xlfn.SWITCH(A376,201706,0.2,201707,0.199,201708,0.198)</f>
        <v>0.2</v>
      </c>
      <c r="AB376" s="6">
        <f>Call_Data!$K376-Call_Data!$L376/Call_Data!$K376</f>
        <v>18.368421052631579</v>
      </c>
      <c r="AC376" s="6" cm="1">
        <f t="array" ref="AC376">_xlfn.SWITCH(A376,201706,0.17,201707,0.162,201708,0.159)</f>
        <v>0.17</v>
      </c>
      <c r="AD376" s="6">
        <f>Call_Data!$I376/Call_Data!$G376</f>
        <v>0.18181818181818182</v>
      </c>
    </row>
    <row r="377" spans="1:30" x14ac:dyDescent="0.2">
      <c r="A377">
        <v>201706</v>
      </c>
      <c r="B377" s="1">
        <v>42909</v>
      </c>
      <c r="C377">
        <v>12475</v>
      </c>
      <c r="D377" t="str">
        <f>VLOOKUP(Call_Data!$C377,Hierarchy!$A$1:$H$27,5,TRUE)</f>
        <v>Kippers, Kat</v>
      </c>
      <c r="E377" t="str">
        <f>VLOOKUP(Call_Data!$C377,Hierarchy!$A$2:$H$27,7,TRUE)</f>
        <v>Jimson, Bill</v>
      </c>
      <c r="F377" t="str">
        <f>VLOOKUP(C377,Hierarchy!$A$2:$H$27,8,TRUE)</f>
        <v>Williamburg</v>
      </c>
      <c r="G377">
        <v>34</v>
      </c>
      <c r="H377">
        <v>25909</v>
      </c>
      <c r="I377">
        <v>7</v>
      </c>
      <c r="J377">
        <v>32</v>
      </c>
      <c r="K377">
        <v>27</v>
      </c>
      <c r="L377">
        <v>18</v>
      </c>
      <c r="M377">
        <v>3</v>
      </c>
      <c r="N377">
        <f>SUMIF(Call_Data!$D$2:$D$1526,Call_Data!$D377,Call_Data!$G$2:$G$1526)</f>
        <v>2135</v>
      </c>
      <c r="O377">
        <f>SUMIFS(Call_Data!$G$2:$G$1526,Call_Data!$D$2:$D$1526,Call_Data!$D377,Call_Data!$A$2:$A$1526,Call_Data!$A377)</f>
        <v>688</v>
      </c>
      <c r="P377" s="3">
        <f>Call_Data!$H377/Call_Data!$G377</f>
        <v>762.02941176470586</v>
      </c>
      <c r="Q377" cm="1">
        <f t="array" ref="Q377">_xlfn.SWITCH(A377,201706,780,201707,783,201708,775)</f>
        <v>780</v>
      </c>
      <c r="R377" s="5" cm="1">
        <f t="array" ref="R377">_xlfn.SWITCH(A377,201706,0.08,201707,0.081,201708,0.075)</f>
        <v>0.08</v>
      </c>
      <c r="S377" s="2">
        <f>Call_Data!$M377/Call_Data!$G377*100</f>
        <v>8.8235294117647065</v>
      </c>
      <c r="T377" s="2">
        <f>Call_Data!$S377/Call_Data!$R377</f>
        <v>110.29411764705883</v>
      </c>
      <c r="U377" s="7">
        <f t="shared" si="10"/>
        <v>150</v>
      </c>
      <c r="V377" s="6">
        <f t="shared" si="11"/>
        <v>0.94117647058823528</v>
      </c>
      <c r="W377" s="6">
        <f>Call_Data!$K377/Call_Data!$J377</f>
        <v>0.84375</v>
      </c>
      <c r="X377" s="6">
        <f>Call_Data!$L377/Call_Data!$K377</f>
        <v>0.66666666666666663</v>
      </c>
      <c r="Y377" s="6" cm="1">
        <f t="array" ref="Y377">_xlfn.SWITCH(A377,201706,0.51,201707,0.509,201708,0.511)</f>
        <v>0.51</v>
      </c>
      <c r="Z377" s="6">
        <f>Call_Data!$L377/Call_Data!$G377</f>
        <v>0.52941176470588236</v>
      </c>
      <c r="AA377" s="6" cm="1">
        <f t="array" ref="AA377">_xlfn.SWITCH(A377,201706,0.2,201707,0.199,201708,0.198)</f>
        <v>0.2</v>
      </c>
      <c r="AB377" s="6">
        <f>Call_Data!$K377-Call_Data!$L377/Call_Data!$K377</f>
        <v>26.333333333333332</v>
      </c>
      <c r="AC377" s="6" cm="1">
        <f t="array" ref="AC377">_xlfn.SWITCH(A377,201706,0.17,201707,0.162,201708,0.159)</f>
        <v>0.17</v>
      </c>
      <c r="AD377" s="6">
        <f>Call_Data!$I377/Call_Data!$G377</f>
        <v>0.20588235294117646</v>
      </c>
    </row>
    <row r="378" spans="1:30" x14ac:dyDescent="0.2">
      <c r="A378">
        <v>201706</v>
      </c>
      <c r="B378" s="1">
        <v>42909</v>
      </c>
      <c r="C378">
        <v>12476</v>
      </c>
      <c r="D378" t="str">
        <f>VLOOKUP(Call_Data!$C378,Hierarchy!$A$1:$H$27,5,TRUE)</f>
        <v>Lipp, Larry</v>
      </c>
      <c r="E378" t="str">
        <f>VLOOKUP(Call_Data!$C378,Hierarchy!$A$2:$H$27,7,TRUE)</f>
        <v>Jimson, Bill</v>
      </c>
      <c r="F378" t="str">
        <f>VLOOKUP(C378,Hierarchy!$A$2:$H$27,8,TRUE)</f>
        <v>Williamburg</v>
      </c>
      <c r="G378">
        <v>34</v>
      </c>
      <c r="H378">
        <v>25948</v>
      </c>
      <c r="I378">
        <v>5</v>
      </c>
      <c r="J378">
        <v>33</v>
      </c>
      <c r="K378">
        <v>28</v>
      </c>
      <c r="L378">
        <v>20</v>
      </c>
      <c r="M378">
        <v>2</v>
      </c>
      <c r="N378">
        <f>SUMIF(Call_Data!$D$2:$D$1526,Call_Data!$D378,Call_Data!$G$2:$G$1526)</f>
        <v>2065</v>
      </c>
      <c r="O378">
        <f>SUMIFS(Call_Data!$G$2:$G$1526,Call_Data!$D$2:$D$1526,Call_Data!$D378,Call_Data!$A$2:$A$1526,Call_Data!$A378)</f>
        <v>697</v>
      </c>
      <c r="P378" s="3">
        <f>Call_Data!$H378/Call_Data!$G378</f>
        <v>763.17647058823525</v>
      </c>
      <c r="Q378" cm="1">
        <f t="array" ref="Q378">_xlfn.SWITCH(A378,201706,780,201707,783,201708,775)</f>
        <v>780</v>
      </c>
      <c r="R378" s="5" cm="1">
        <f t="array" ref="R378">_xlfn.SWITCH(A378,201706,0.08,201707,0.081,201708,0.075)</f>
        <v>0.08</v>
      </c>
      <c r="S378" s="2">
        <f>Call_Data!$M378/Call_Data!$G378*100</f>
        <v>5.8823529411764701</v>
      </c>
      <c r="T378" s="2">
        <f>Call_Data!$S378/Call_Data!$R378</f>
        <v>73.52941176470587</v>
      </c>
      <c r="U378" s="7">
        <f t="shared" si="10"/>
        <v>0</v>
      </c>
      <c r="V378" s="6">
        <f t="shared" si="11"/>
        <v>0.97058823529411764</v>
      </c>
      <c r="W378" s="6">
        <f>Call_Data!$K378/Call_Data!$J378</f>
        <v>0.84848484848484851</v>
      </c>
      <c r="X378" s="6">
        <f>Call_Data!$L378/Call_Data!$K378</f>
        <v>0.7142857142857143</v>
      </c>
      <c r="Y378" s="6" cm="1">
        <f t="array" ref="Y378">_xlfn.SWITCH(A378,201706,0.51,201707,0.509,201708,0.511)</f>
        <v>0.51</v>
      </c>
      <c r="Z378" s="6">
        <f>Call_Data!$L378/Call_Data!$G378</f>
        <v>0.58823529411764708</v>
      </c>
      <c r="AA378" s="6" cm="1">
        <f t="array" ref="AA378">_xlfn.SWITCH(A378,201706,0.2,201707,0.199,201708,0.198)</f>
        <v>0.2</v>
      </c>
      <c r="AB378" s="6">
        <f>Call_Data!$K378-Call_Data!$L378/Call_Data!$K378</f>
        <v>27.285714285714285</v>
      </c>
      <c r="AC378" s="6" cm="1">
        <f t="array" ref="AC378">_xlfn.SWITCH(A378,201706,0.17,201707,0.162,201708,0.159)</f>
        <v>0.17</v>
      </c>
      <c r="AD378" s="6">
        <f>Call_Data!$I378/Call_Data!$G378</f>
        <v>0.14705882352941177</v>
      </c>
    </row>
    <row r="379" spans="1:30" x14ac:dyDescent="0.2">
      <c r="A379">
        <v>201706</v>
      </c>
      <c r="B379" s="1">
        <v>42909</v>
      </c>
      <c r="C379">
        <v>12477</v>
      </c>
      <c r="D379" t="str">
        <f>VLOOKUP(Call_Data!$C379,Hierarchy!$A$1:$H$27,5,TRUE)</f>
        <v>Myers, Matt</v>
      </c>
      <c r="E379" t="str">
        <f>VLOOKUP(Call_Data!$C379,Hierarchy!$A$2:$H$27,7,TRUE)</f>
        <v>Jimson, Bill</v>
      </c>
      <c r="F379" t="str">
        <f>VLOOKUP(C379,Hierarchy!$A$2:$H$27,8,TRUE)</f>
        <v>Williamburg</v>
      </c>
      <c r="G379">
        <v>34</v>
      </c>
      <c r="H379">
        <v>24301</v>
      </c>
      <c r="I379">
        <v>7</v>
      </c>
      <c r="J379">
        <v>33</v>
      </c>
      <c r="K379">
        <v>27</v>
      </c>
      <c r="L379">
        <v>18</v>
      </c>
      <c r="M379">
        <v>2</v>
      </c>
      <c r="N379">
        <f>SUMIF(Call_Data!$D$2:$D$1526,Call_Data!$D379,Call_Data!$G$2:$G$1526)</f>
        <v>1978</v>
      </c>
      <c r="O379">
        <f>SUMIFS(Call_Data!$G$2:$G$1526,Call_Data!$D$2:$D$1526,Call_Data!$D379,Call_Data!$A$2:$A$1526,Call_Data!$A379)</f>
        <v>701</v>
      </c>
      <c r="P379" s="3">
        <f>Call_Data!$H379/Call_Data!$G379</f>
        <v>714.73529411764707</v>
      </c>
      <c r="Q379" cm="1">
        <f t="array" ref="Q379">_xlfn.SWITCH(A379,201706,780,201707,783,201708,775)</f>
        <v>780</v>
      </c>
      <c r="R379" s="5" cm="1">
        <f t="array" ref="R379">_xlfn.SWITCH(A379,201706,0.08,201707,0.081,201708,0.075)</f>
        <v>0.08</v>
      </c>
      <c r="S379" s="2">
        <f>Call_Data!$M379/Call_Data!$G379*100</f>
        <v>5.8823529411764701</v>
      </c>
      <c r="T379" s="2">
        <f>Call_Data!$S379/Call_Data!$R379</f>
        <v>73.52941176470587</v>
      </c>
      <c r="U379" s="7">
        <f t="shared" si="10"/>
        <v>0</v>
      </c>
      <c r="V379" s="6">
        <f t="shared" si="11"/>
        <v>0.97058823529411764</v>
      </c>
      <c r="W379" s="6">
        <f>Call_Data!$K379/Call_Data!$J379</f>
        <v>0.81818181818181823</v>
      </c>
      <c r="X379" s="6">
        <f>Call_Data!$L379/Call_Data!$K379</f>
        <v>0.66666666666666663</v>
      </c>
      <c r="Y379" s="6" cm="1">
        <f t="array" ref="Y379">_xlfn.SWITCH(A379,201706,0.51,201707,0.509,201708,0.511)</f>
        <v>0.51</v>
      </c>
      <c r="Z379" s="6">
        <f>Call_Data!$L379/Call_Data!$G379</f>
        <v>0.52941176470588236</v>
      </c>
      <c r="AA379" s="6" cm="1">
        <f t="array" ref="AA379">_xlfn.SWITCH(A379,201706,0.2,201707,0.199,201708,0.198)</f>
        <v>0.2</v>
      </c>
      <c r="AB379" s="6">
        <f>Call_Data!$K379-Call_Data!$L379/Call_Data!$K379</f>
        <v>26.333333333333332</v>
      </c>
      <c r="AC379" s="6" cm="1">
        <f t="array" ref="AC379">_xlfn.SWITCH(A379,201706,0.17,201707,0.162,201708,0.159)</f>
        <v>0.17</v>
      </c>
      <c r="AD379" s="6">
        <f>Call_Data!$I379/Call_Data!$G379</f>
        <v>0.20588235294117646</v>
      </c>
    </row>
    <row r="380" spans="1:30" x14ac:dyDescent="0.2">
      <c r="A380">
        <v>201706</v>
      </c>
      <c r="B380" s="1">
        <v>42909</v>
      </c>
      <c r="C380">
        <v>12478</v>
      </c>
      <c r="D380" t="str">
        <f>VLOOKUP(Call_Data!$C380,Hierarchy!$A$1:$H$27,5,TRUE)</f>
        <v>Nichols, Nana</v>
      </c>
      <c r="E380" t="str">
        <f>VLOOKUP(Call_Data!$C380,Hierarchy!$A$2:$H$27,7,TRUE)</f>
        <v>Jimson, Bill</v>
      </c>
      <c r="F380" t="str">
        <f>VLOOKUP(C380,Hierarchy!$A$2:$H$27,8,TRUE)</f>
        <v>Williamburg</v>
      </c>
      <c r="G380">
        <v>31</v>
      </c>
      <c r="H380">
        <v>24216</v>
      </c>
      <c r="I380">
        <v>7</v>
      </c>
      <c r="J380">
        <v>29</v>
      </c>
      <c r="K380">
        <v>21</v>
      </c>
      <c r="L380">
        <v>17</v>
      </c>
      <c r="M380">
        <v>3</v>
      </c>
      <c r="N380">
        <f>SUMIF(Call_Data!$D$2:$D$1526,Call_Data!$D380,Call_Data!$G$2:$G$1526)</f>
        <v>1999</v>
      </c>
      <c r="O380">
        <f>SUMIFS(Call_Data!$G$2:$G$1526,Call_Data!$D$2:$D$1526,Call_Data!$D380,Call_Data!$A$2:$A$1526,Call_Data!$A380)</f>
        <v>699</v>
      </c>
      <c r="P380" s="3">
        <f>Call_Data!$H380/Call_Data!$G380</f>
        <v>781.16129032258061</v>
      </c>
      <c r="Q380" cm="1">
        <f t="array" ref="Q380">_xlfn.SWITCH(A380,201706,780,201707,783,201708,775)</f>
        <v>780</v>
      </c>
      <c r="R380" s="5" cm="1">
        <f t="array" ref="R380">_xlfn.SWITCH(A380,201706,0.08,201707,0.081,201708,0.075)</f>
        <v>0.08</v>
      </c>
      <c r="S380" s="2">
        <f>Call_Data!$M380/Call_Data!$G380*100</f>
        <v>9.67741935483871</v>
      </c>
      <c r="T380" s="2">
        <f>Call_Data!$S380/Call_Data!$R380</f>
        <v>120.96774193548387</v>
      </c>
      <c r="U380" s="7">
        <f t="shared" si="10"/>
        <v>250</v>
      </c>
      <c r="V380" s="6">
        <f t="shared" si="11"/>
        <v>0.93548387096774188</v>
      </c>
      <c r="W380" s="6">
        <f>Call_Data!$K380/Call_Data!$J380</f>
        <v>0.72413793103448276</v>
      </c>
      <c r="X380" s="6">
        <f>Call_Data!$L380/Call_Data!$K380</f>
        <v>0.80952380952380953</v>
      </c>
      <c r="Y380" s="6" cm="1">
        <f t="array" ref="Y380">_xlfn.SWITCH(A380,201706,0.51,201707,0.509,201708,0.511)</f>
        <v>0.51</v>
      </c>
      <c r="Z380" s="6">
        <f>Call_Data!$L380/Call_Data!$G380</f>
        <v>0.54838709677419351</v>
      </c>
      <c r="AA380" s="6" cm="1">
        <f t="array" ref="AA380">_xlfn.SWITCH(A380,201706,0.2,201707,0.199,201708,0.198)</f>
        <v>0.2</v>
      </c>
      <c r="AB380" s="6">
        <f>Call_Data!$K380-Call_Data!$L380/Call_Data!$K380</f>
        <v>20.19047619047619</v>
      </c>
      <c r="AC380" s="6" cm="1">
        <f t="array" ref="AC380">_xlfn.SWITCH(A380,201706,0.17,201707,0.162,201708,0.159)</f>
        <v>0.17</v>
      </c>
      <c r="AD380" s="6">
        <f>Call_Data!$I380/Call_Data!$G380</f>
        <v>0.22580645161290322</v>
      </c>
    </row>
    <row r="381" spans="1:30" x14ac:dyDescent="0.2">
      <c r="A381">
        <v>201706</v>
      </c>
      <c r="B381" s="1">
        <v>42909</v>
      </c>
      <c r="C381">
        <v>12479</v>
      </c>
      <c r="D381" t="str">
        <f>VLOOKUP(Call_Data!$C381,Hierarchy!$A$1:$H$27,5,TRUE)</f>
        <v>Ohlson, Octavius</v>
      </c>
      <c r="E381" t="str">
        <f>VLOOKUP(Call_Data!$C381,Hierarchy!$A$2:$H$27,7,TRUE)</f>
        <v>Jimson, Bill</v>
      </c>
      <c r="F381" t="str">
        <f>VLOOKUP(C381,Hierarchy!$A$2:$H$27,8,TRUE)</f>
        <v>Williamburg</v>
      </c>
      <c r="G381">
        <v>31</v>
      </c>
      <c r="H381">
        <v>24889</v>
      </c>
      <c r="I381">
        <v>6</v>
      </c>
      <c r="J381">
        <v>28</v>
      </c>
      <c r="K381">
        <v>21</v>
      </c>
      <c r="L381">
        <v>16</v>
      </c>
      <c r="M381">
        <v>2</v>
      </c>
      <c r="N381">
        <f>SUMIF(Call_Data!$D$2:$D$1526,Call_Data!$D381,Call_Data!$G$2:$G$1526)</f>
        <v>1969</v>
      </c>
      <c r="O381">
        <f>SUMIFS(Call_Data!$G$2:$G$1526,Call_Data!$D$2:$D$1526,Call_Data!$D381,Call_Data!$A$2:$A$1526,Call_Data!$A381)</f>
        <v>680</v>
      </c>
      <c r="P381" s="3">
        <f>Call_Data!$H381/Call_Data!$G381</f>
        <v>802.87096774193549</v>
      </c>
      <c r="Q381" cm="1">
        <f t="array" ref="Q381">_xlfn.SWITCH(A381,201706,780,201707,783,201708,775)</f>
        <v>780</v>
      </c>
      <c r="R381" s="5" cm="1">
        <f t="array" ref="R381">_xlfn.SWITCH(A381,201706,0.08,201707,0.081,201708,0.075)</f>
        <v>0.08</v>
      </c>
      <c r="S381" s="2">
        <f>Call_Data!$M381/Call_Data!$G381*100</f>
        <v>6.4516129032258061</v>
      </c>
      <c r="T381" s="2">
        <f>Call_Data!$S381/Call_Data!$R381</f>
        <v>80.645161290322577</v>
      </c>
      <c r="U381" s="7">
        <f t="shared" si="10"/>
        <v>0</v>
      </c>
      <c r="V381" s="6">
        <f t="shared" si="11"/>
        <v>0.90322580645161288</v>
      </c>
      <c r="W381" s="6">
        <f>Call_Data!$K381/Call_Data!$J381</f>
        <v>0.75</v>
      </c>
      <c r="X381" s="6">
        <f>Call_Data!$L381/Call_Data!$K381</f>
        <v>0.76190476190476186</v>
      </c>
      <c r="Y381" s="6" cm="1">
        <f t="array" ref="Y381">_xlfn.SWITCH(A381,201706,0.51,201707,0.509,201708,0.511)</f>
        <v>0.51</v>
      </c>
      <c r="Z381" s="6">
        <f>Call_Data!$L381/Call_Data!$G381</f>
        <v>0.5161290322580645</v>
      </c>
      <c r="AA381" s="6" cm="1">
        <f t="array" ref="AA381">_xlfn.SWITCH(A381,201706,0.2,201707,0.199,201708,0.198)</f>
        <v>0.2</v>
      </c>
      <c r="AB381" s="6">
        <f>Call_Data!$K381-Call_Data!$L381/Call_Data!$K381</f>
        <v>20.238095238095237</v>
      </c>
      <c r="AC381" s="6" cm="1">
        <f t="array" ref="AC381">_xlfn.SWITCH(A381,201706,0.17,201707,0.162,201708,0.159)</f>
        <v>0.17</v>
      </c>
      <c r="AD381" s="6">
        <f>Call_Data!$I381/Call_Data!$G381</f>
        <v>0.19354838709677419</v>
      </c>
    </row>
    <row r="382" spans="1:30" x14ac:dyDescent="0.2">
      <c r="A382">
        <v>201706</v>
      </c>
      <c r="B382" s="1">
        <v>42909</v>
      </c>
      <c r="C382">
        <v>12480</v>
      </c>
      <c r="D382" t="str">
        <f>VLOOKUP(Call_Data!$C382,Hierarchy!$A$1:$H$27,5,TRUE)</f>
        <v>Pulaski, Peter</v>
      </c>
      <c r="E382" t="str">
        <f>VLOOKUP(Call_Data!$C382,Hierarchy!$A$2:$H$27,7,TRUE)</f>
        <v>Jimson, Bill</v>
      </c>
      <c r="F382" t="str">
        <f>VLOOKUP(C382,Hierarchy!$A$2:$H$27,8,TRUE)</f>
        <v>Williamburg</v>
      </c>
      <c r="G382">
        <v>34</v>
      </c>
      <c r="H382">
        <v>25640</v>
      </c>
      <c r="I382">
        <v>7</v>
      </c>
      <c r="J382">
        <v>34</v>
      </c>
      <c r="K382">
        <v>22</v>
      </c>
      <c r="L382">
        <v>13</v>
      </c>
      <c r="M382">
        <v>2</v>
      </c>
      <c r="N382">
        <f>SUMIF(Call_Data!$D$2:$D$1526,Call_Data!$D382,Call_Data!$G$2:$G$1526)</f>
        <v>1507</v>
      </c>
      <c r="O382">
        <f>SUMIFS(Call_Data!$G$2:$G$1526,Call_Data!$D$2:$D$1526,Call_Data!$D382,Call_Data!$A$2:$A$1526,Call_Data!$A382)</f>
        <v>615</v>
      </c>
      <c r="P382" s="3">
        <f>Call_Data!$H382/Call_Data!$G382</f>
        <v>754.11764705882354</v>
      </c>
      <c r="Q382" cm="1">
        <f t="array" ref="Q382">_xlfn.SWITCH(A382,201706,780,201707,783,201708,775)</f>
        <v>780</v>
      </c>
      <c r="R382" s="5" cm="1">
        <f t="array" ref="R382">_xlfn.SWITCH(A382,201706,0.08,201707,0.081,201708,0.075)</f>
        <v>0.08</v>
      </c>
      <c r="S382" s="2">
        <f>Call_Data!$M382/Call_Data!$G382*100</f>
        <v>5.8823529411764701</v>
      </c>
      <c r="T382" s="2">
        <f>Call_Data!$S382/Call_Data!$R382</f>
        <v>73.52941176470587</v>
      </c>
      <c r="U382" s="7">
        <f t="shared" si="10"/>
        <v>0</v>
      </c>
      <c r="V382" s="6">
        <f t="shared" si="11"/>
        <v>1</v>
      </c>
      <c r="W382" s="6">
        <f>Call_Data!$K382/Call_Data!$J382</f>
        <v>0.6470588235294118</v>
      </c>
      <c r="X382" s="6">
        <f>Call_Data!$L382/Call_Data!$K382</f>
        <v>0.59090909090909094</v>
      </c>
      <c r="Y382" s="6" cm="1">
        <f t="array" ref="Y382">_xlfn.SWITCH(A382,201706,0.51,201707,0.509,201708,0.511)</f>
        <v>0.51</v>
      </c>
      <c r="Z382" s="6">
        <f>Call_Data!$L382/Call_Data!$G382</f>
        <v>0.38235294117647056</v>
      </c>
      <c r="AA382" s="6" cm="1">
        <f t="array" ref="AA382">_xlfn.SWITCH(A382,201706,0.2,201707,0.199,201708,0.198)</f>
        <v>0.2</v>
      </c>
      <c r="AB382" s="6">
        <f>Call_Data!$K382-Call_Data!$L382/Call_Data!$K382</f>
        <v>21.40909090909091</v>
      </c>
      <c r="AC382" s="6" cm="1">
        <f t="array" ref="AC382">_xlfn.SWITCH(A382,201706,0.17,201707,0.162,201708,0.159)</f>
        <v>0.17</v>
      </c>
      <c r="AD382" s="6">
        <f>Call_Data!$I382/Call_Data!$G382</f>
        <v>0.20588235294117646</v>
      </c>
    </row>
    <row r="383" spans="1:30" x14ac:dyDescent="0.2">
      <c r="A383">
        <v>201706</v>
      </c>
      <c r="B383" s="1">
        <v>42910</v>
      </c>
      <c r="C383">
        <v>12473</v>
      </c>
      <c r="D383" t="str">
        <f>VLOOKUP(Call_Data!$C383,Hierarchy!$A$1:$H$27,5,TRUE)</f>
        <v>Ivanski, Igor</v>
      </c>
      <c r="E383" t="str">
        <f>VLOOKUP(Call_Data!$C383,Hierarchy!$A$2:$H$27,7,TRUE)</f>
        <v>Jimson, Bill</v>
      </c>
      <c r="F383" t="str">
        <f>VLOOKUP(C383,Hierarchy!$A$2:$H$27,8,TRUE)</f>
        <v>Williamburg</v>
      </c>
      <c r="G383">
        <v>35</v>
      </c>
      <c r="H383">
        <v>25364</v>
      </c>
      <c r="I383">
        <v>8</v>
      </c>
      <c r="J383">
        <v>30</v>
      </c>
      <c r="K383">
        <v>21</v>
      </c>
      <c r="L383">
        <v>15</v>
      </c>
      <c r="M383">
        <v>4</v>
      </c>
      <c r="N383">
        <f>SUMIF(Call_Data!$D$2:$D$1526,Call_Data!$D383,Call_Data!$G$2:$G$1526)</f>
        <v>2093</v>
      </c>
      <c r="O383">
        <f>SUMIFS(Call_Data!$G$2:$G$1526,Call_Data!$D$2:$D$1526,Call_Data!$D383,Call_Data!$A$2:$A$1526,Call_Data!$A383)</f>
        <v>697</v>
      </c>
      <c r="P383" s="3">
        <f>Call_Data!$H383/Call_Data!$G383</f>
        <v>724.68571428571431</v>
      </c>
      <c r="Q383" cm="1">
        <f t="array" ref="Q383">_xlfn.SWITCH(A383,201706,780,201707,783,201708,775)</f>
        <v>780</v>
      </c>
      <c r="R383" s="5" cm="1">
        <f t="array" ref="R383">_xlfn.SWITCH(A383,201706,0.08,201707,0.081,201708,0.075)</f>
        <v>0.08</v>
      </c>
      <c r="S383" s="2">
        <f>Call_Data!$M383/Call_Data!$G383*100</f>
        <v>11.428571428571429</v>
      </c>
      <c r="T383" s="2">
        <f>Call_Data!$S383/Call_Data!$R383</f>
        <v>142.85714285714286</v>
      </c>
      <c r="U383" s="7">
        <f t="shared" si="10"/>
        <v>250</v>
      </c>
      <c r="V383" s="6">
        <f t="shared" si="11"/>
        <v>0.8571428571428571</v>
      </c>
      <c r="W383" s="6">
        <f>Call_Data!$K383/Call_Data!$J383</f>
        <v>0.7</v>
      </c>
      <c r="X383" s="6">
        <f>Call_Data!$L383/Call_Data!$K383</f>
        <v>0.7142857142857143</v>
      </c>
      <c r="Y383" s="6" cm="1">
        <f t="array" ref="Y383">_xlfn.SWITCH(A383,201706,0.51,201707,0.509,201708,0.511)</f>
        <v>0.51</v>
      </c>
      <c r="Z383" s="6">
        <f>Call_Data!$L383/Call_Data!$G383</f>
        <v>0.42857142857142855</v>
      </c>
      <c r="AA383" s="6" cm="1">
        <f t="array" ref="AA383">_xlfn.SWITCH(A383,201706,0.2,201707,0.199,201708,0.198)</f>
        <v>0.2</v>
      </c>
      <c r="AB383" s="6">
        <f>Call_Data!$K383-Call_Data!$L383/Call_Data!$K383</f>
        <v>20.285714285714285</v>
      </c>
      <c r="AC383" s="6" cm="1">
        <f t="array" ref="AC383">_xlfn.SWITCH(A383,201706,0.17,201707,0.162,201708,0.159)</f>
        <v>0.17</v>
      </c>
      <c r="AD383" s="6">
        <f>Call_Data!$I383/Call_Data!$G383</f>
        <v>0.22857142857142856</v>
      </c>
    </row>
    <row r="384" spans="1:30" x14ac:dyDescent="0.2">
      <c r="A384">
        <v>201706</v>
      </c>
      <c r="B384" s="1">
        <v>42910</v>
      </c>
      <c r="C384">
        <v>12474</v>
      </c>
      <c r="D384" t="str">
        <f>VLOOKUP(Call_Data!$C384,Hierarchy!$A$1:$H$27,5,TRUE)</f>
        <v>Jeffries, Johnna</v>
      </c>
      <c r="E384" t="str">
        <f>VLOOKUP(Call_Data!$C384,Hierarchy!$A$2:$H$27,7,TRUE)</f>
        <v>Jimson, Bill</v>
      </c>
      <c r="F384" t="str">
        <f>VLOOKUP(C384,Hierarchy!$A$2:$H$27,8,TRUE)</f>
        <v>Williamburg</v>
      </c>
      <c r="G384">
        <v>34</v>
      </c>
      <c r="H384">
        <v>25550</v>
      </c>
      <c r="I384">
        <v>8</v>
      </c>
      <c r="J384">
        <v>29</v>
      </c>
      <c r="K384">
        <v>21</v>
      </c>
      <c r="L384">
        <v>16</v>
      </c>
      <c r="M384">
        <v>3</v>
      </c>
      <c r="N384">
        <f>SUMIF(Call_Data!$D$2:$D$1526,Call_Data!$D384,Call_Data!$G$2:$G$1526)</f>
        <v>2135</v>
      </c>
      <c r="O384">
        <f>SUMIFS(Call_Data!$G$2:$G$1526,Call_Data!$D$2:$D$1526,Call_Data!$D384,Call_Data!$A$2:$A$1526,Call_Data!$A384)</f>
        <v>697</v>
      </c>
      <c r="P384" s="3">
        <f>Call_Data!$H384/Call_Data!$G384</f>
        <v>751.47058823529414</v>
      </c>
      <c r="Q384" cm="1">
        <f t="array" ref="Q384">_xlfn.SWITCH(A384,201706,780,201707,783,201708,775)</f>
        <v>780</v>
      </c>
      <c r="R384" s="5" cm="1">
        <f t="array" ref="R384">_xlfn.SWITCH(A384,201706,0.08,201707,0.081,201708,0.075)</f>
        <v>0.08</v>
      </c>
      <c r="S384" s="2">
        <f>Call_Data!$M384/Call_Data!$G384*100</f>
        <v>8.8235294117647065</v>
      </c>
      <c r="T384" s="2">
        <f>Call_Data!$S384/Call_Data!$R384</f>
        <v>110.29411764705883</v>
      </c>
      <c r="U384" s="7">
        <f t="shared" si="10"/>
        <v>150</v>
      </c>
      <c r="V384" s="6">
        <f t="shared" si="11"/>
        <v>0.8529411764705882</v>
      </c>
      <c r="W384" s="6">
        <f>Call_Data!$K384/Call_Data!$J384</f>
        <v>0.72413793103448276</v>
      </c>
      <c r="X384" s="6">
        <f>Call_Data!$L384/Call_Data!$K384</f>
        <v>0.76190476190476186</v>
      </c>
      <c r="Y384" s="6" cm="1">
        <f t="array" ref="Y384">_xlfn.SWITCH(A384,201706,0.51,201707,0.509,201708,0.511)</f>
        <v>0.51</v>
      </c>
      <c r="Z384" s="6">
        <f>Call_Data!$L384/Call_Data!$G384</f>
        <v>0.47058823529411764</v>
      </c>
      <c r="AA384" s="6" cm="1">
        <f t="array" ref="AA384">_xlfn.SWITCH(A384,201706,0.2,201707,0.199,201708,0.198)</f>
        <v>0.2</v>
      </c>
      <c r="AB384" s="6">
        <f>Call_Data!$K384-Call_Data!$L384/Call_Data!$K384</f>
        <v>20.238095238095237</v>
      </c>
      <c r="AC384" s="6" cm="1">
        <f t="array" ref="AC384">_xlfn.SWITCH(A384,201706,0.17,201707,0.162,201708,0.159)</f>
        <v>0.17</v>
      </c>
      <c r="AD384" s="6">
        <f>Call_Data!$I384/Call_Data!$G384</f>
        <v>0.23529411764705882</v>
      </c>
    </row>
    <row r="385" spans="1:30" x14ac:dyDescent="0.2">
      <c r="A385">
        <v>201706</v>
      </c>
      <c r="B385" s="1">
        <v>42910</v>
      </c>
      <c r="C385">
        <v>12475</v>
      </c>
      <c r="D385" t="str">
        <f>VLOOKUP(Call_Data!$C385,Hierarchy!$A$1:$H$27,5,TRUE)</f>
        <v>Kippers, Kat</v>
      </c>
      <c r="E385" t="str">
        <f>VLOOKUP(Call_Data!$C385,Hierarchy!$A$2:$H$27,7,TRUE)</f>
        <v>Jimson, Bill</v>
      </c>
      <c r="F385" t="str">
        <f>VLOOKUP(C385,Hierarchy!$A$2:$H$27,8,TRUE)</f>
        <v>Williamburg</v>
      </c>
      <c r="G385">
        <v>32</v>
      </c>
      <c r="H385">
        <v>24173</v>
      </c>
      <c r="I385">
        <v>5</v>
      </c>
      <c r="J385">
        <v>28</v>
      </c>
      <c r="K385">
        <v>19</v>
      </c>
      <c r="L385">
        <v>13</v>
      </c>
      <c r="M385">
        <v>2</v>
      </c>
      <c r="N385">
        <f>SUMIF(Call_Data!$D$2:$D$1526,Call_Data!$D385,Call_Data!$G$2:$G$1526)</f>
        <v>2135</v>
      </c>
      <c r="O385">
        <f>SUMIFS(Call_Data!$G$2:$G$1526,Call_Data!$D$2:$D$1526,Call_Data!$D385,Call_Data!$A$2:$A$1526,Call_Data!$A385)</f>
        <v>688</v>
      </c>
      <c r="P385" s="3">
        <f>Call_Data!$H385/Call_Data!$G385</f>
        <v>755.40625</v>
      </c>
      <c r="Q385" cm="1">
        <f t="array" ref="Q385">_xlfn.SWITCH(A385,201706,780,201707,783,201708,775)</f>
        <v>780</v>
      </c>
      <c r="R385" s="5" cm="1">
        <f t="array" ref="R385">_xlfn.SWITCH(A385,201706,0.08,201707,0.081,201708,0.075)</f>
        <v>0.08</v>
      </c>
      <c r="S385" s="2">
        <f>Call_Data!$M385/Call_Data!$G385*100</f>
        <v>6.25</v>
      </c>
      <c r="T385" s="2">
        <f>Call_Data!$S385/Call_Data!$R385</f>
        <v>78.125</v>
      </c>
      <c r="U385" s="7">
        <f t="shared" si="10"/>
        <v>0</v>
      </c>
      <c r="V385" s="6">
        <f t="shared" si="11"/>
        <v>0.875</v>
      </c>
      <c r="W385" s="6">
        <f>Call_Data!$K385/Call_Data!$J385</f>
        <v>0.6785714285714286</v>
      </c>
      <c r="X385" s="6">
        <f>Call_Data!$L385/Call_Data!$K385</f>
        <v>0.68421052631578949</v>
      </c>
      <c r="Y385" s="6" cm="1">
        <f t="array" ref="Y385">_xlfn.SWITCH(A385,201706,0.51,201707,0.509,201708,0.511)</f>
        <v>0.51</v>
      </c>
      <c r="Z385" s="6">
        <f>Call_Data!$L385/Call_Data!$G385</f>
        <v>0.40625</v>
      </c>
      <c r="AA385" s="6" cm="1">
        <f t="array" ref="AA385">_xlfn.SWITCH(A385,201706,0.2,201707,0.199,201708,0.198)</f>
        <v>0.2</v>
      </c>
      <c r="AB385" s="6">
        <f>Call_Data!$K385-Call_Data!$L385/Call_Data!$K385</f>
        <v>18.315789473684209</v>
      </c>
      <c r="AC385" s="6" cm="1">
        <f t="array" ref="AC385">_xlfn.SWITCH(A385,201706,0.17,201707,0.162,201708,0.159)</f>
        <v>0.17</v>
      </c>
      <c r="AD385" s="6">
        <f>Call_Data!$I385/Call_Data!$G385</f>
        <v>0.15625</v>
      </c>
    </row>
    <row r="386" spans="1:30" x14ac:dyDescent="0.2">
      <c r="A386">
        <v>201706</v>
      </c>
      <c r="B386" s="1">
        <v>42910</v>
      </c>
      <c r="C386">
        <v>12476</v>
      </c>
      <c r="D386" t="str">
        <f>VLOOKUP(Call_Data!$C386,Hierarchy!$A$1:$H$27,5,TRUE)</f>
        <v>Lipp, Larry</v>
      </c>
      <c r="E386" t="str">
        <f>VLOOKUP(Call_Data!$C386,Hierarchy!$A$2:$H$27,7,TRUE)</f>
        <v>Jimson, Bill</v>
      </c>
      <c r="F386" t="str">
        <f>VLOOKUP(C386,Hierarchy!$A$2:$H$27,8,TRUE)</f>
        <v>Williamburg</v>
      </c>
      <c r="G386">
        <v>36</v>
      </c>
      <c r="H386">
        <v>25665</v>
      </c>
      <c r="I386">
        <v>6</v>
      </c>
      <c r="J386">
        <v>32</v>
      </c>
      <c r="K386">
        <v>23</v>
      </c>
      <c r="L386">
        <v>17</v>
      </c>
      <c r="M386">
        <v>3</v>
      </c>
      <c r="N386">
        <f>SUMIF(Call_Data!$D$2:$D$1526,Call_Data!$D386,Call_Data!$G$2:$G$1526)</f>
        <v>2065</v>
      </c>
      <c r="O386">
        <f>SUMIFS(Call_Data!$G$2:$G$1526,Call_Data!$D$2:$D$1526,Call_Data!$D386,Call_Data!$A$2:$A$1526,Call_Data!$A386)</f>
        <v>697</v>
      </c>
      <c r="P386" s="3">
        <f>Call_Data!$H386/Call_Data!$G386</f>
        <v>712.91666666666663</v>
      </c>
      <c r="Q386" cm="1">
        <f t="array" ref="Q386">_xlfn.SWITCH(A386,201706,780,201707,783,201708,775)</f>
        <v>780</v>
      </c>
      <c r="R386" s="5" cm="1">
        <f t="array" ref="R386">_xlfn.SWITCH(A386,201706,0.08,201707,0.081,201708,0.075)</f>
        <v>0.08</v>
      </c>
      <c r="S386" s="2">
        <f>Call_Data!$M386/Call_Data!$G386*100</f>
        <v>8.3333333333333321</v>
      </c>
      <c r="T386" s="2">
        <f>Call_Data!$S386/Call_Data!$R386</f>
        <v>104.16666666666664</v>
      </c>
      <c r="U386" s="7">
        <f t="shared" ref="U386:U449" si="12">IF(T386&gt;120,250,IF(T386&gt;110,150,IF(T386&gt;100,100,IF(T386&gt;90,50,0))))</f>
        <v>100</v>
      </c>
      <c r="V386" s="6">
        <f t="shared" ref="V386:V449" si="13">J386/G386</f>
        <v>0.88888888888888884</v>
      </c>
      <c r="W386" s="6">
        <f>Call_Data!$K386/Call_Data!$J386</f>
        <v>0.71875</v>
      </c>
      <c r="X386" s="6">
        <f>Call_Data!$L386/Call_Data!$K386</f>
        <v>0.73913043478260865</v>
      </c>
      <c r="Y386" s="6" cm="1">
        <f t="array" ref="Y386">_xlfn.SWITCH(A386,201706,0.51,201707,0.509,201708,0.511)</f>
        <v>0.51</v>
      </c>
      <c r="Z386" s="6">
        <f>Call_Data!$L386/Call_Data!$G386</f>
        <v>0.47222222222222221</v>
      </c>
      <c r="AA386" s="6" cm="1">
        <f t="array" ref="AA386">_xlfn.SWITCH(A386,201706,0.2,201707,0.199,201708,0.198)</f>
        <v>0.2</v>
      </c>
      <c r="AB386" s="6">
        <f>Call_Data!$K386-Call_Data!$L386/Call_Data!$K386</f>
        <v>22.260869565217391</v>
      </c>
      <c r="AC386" s="6" cm="1">
        <f t="array" ref="AC386">_xlfn.SWITCH(A386,201706,0.17,201707,0.162,201708,0.159)</f>
        <v>0.17</v>
      </c>
      <c r="AD386" s="6">
        <f>Call_Data!$I386/Call_Data!$G386</f>
        <v>0.16666666666666666</v>
      </c>
    </row>
    <row r="387" spans="1:30" x14ac:dyDescent="0.2">
      <c r="A387">
        <v>201706</v>
      </c>
      <c r="B387" s="1">
        <v>42910</v>
      </c>
      <c r="C387">
        <v>12477</v>
      </c>
      <c r="D387" t="str">
        <f>VLOOKUP(Call_Data!$C387,Hierarchy!$A$1:$H$27,5,TRUE)</f>
        <v>Myers, Matt</v>
      </c>
      <c r="E387" t="str">
        <f>VLOOKUP(Call_Data!$C387,Hierarchy!$A$2:$H$27,7,TRUE)</f>
        <v>Jimson, Bill</v>
      </c>
      <c r="F387" t="str">
        <f>VLOOKUP(C387,Hierarchy!$A$2:$H$27,8,TRUE)</f>
        <v>Williamburg</v>
      </c>
      <c r="G387">
        <v>34</v>
      </c>
      <c r="H387">
        <v>25426</v>
      </c>
      <c r="I387">
        <v>6</v>
      </c>
      <c r="J387">
        <v>29</v>
      </c>
      <c r="K387">
        <v>20</v>
      </c>
      <c r="L387">
        <v>12</v>
      </c>
      <c r="M387">
        <v>2</v>
      </c>
      <c r="N387">
        <f>SUMIF(Call_Data!$D$2:$D$1526,Call_Data!$D387,Call_Data!$G$2:$G$1526)</f>
        <v>1978</v>
      </c>
      <c r="O387">
        <f>SUMIFS(Call_Data!$G$2:$G$1526,Call_Data!$D$2:$D$1526,Call_Data!$D387,Call_Data!$A$2:$A$1526,Call_Data!$A387)</f>
        <v>701</v>
      </c>
      <c r="P387" s="3">
        <f>Call_Data!$H387/Call_Data!$G387</f>
        <v>747.82352941176475</v>
      </c>
      <c r="Q387" cm="1">
        <f t="array" ref="Q387">_xlfn.SWITCH(A387,201706,780,201707,783,201708,775)</f>
        <v>780</v>
      </c>
      <c r="R387" s="5" cm="1">
        <f t="array" ref="R387">_xlfn.SWITCH(A387,201706,0.08,201707,0.081,201708,0.075)</f>
        <v>0.08</v>
      </c>
      <c r="S387" s="2">
        <f>Call_Data!$M387/Call_Data!$G387*100</f>
        <v>5.8823529411764701</v>
      </c>
      <c r="T387" s="2">
        <f>Call_Data!$S387/Call_Data!$R387</f>
        <v>73.52941176470587</v>
      </c>
      <c r="U387" s="7">
        <f t="shared" si="12"/>
        <v>0</v>
      </c>
      <c r="V387" s="6">
        <f t="shared" si="13"/>
        <v>0.8529411764705882</v>
      </c>
      <c r="W387" s="6">
        <f>Call_Data!$K387/Call_Data!$J387</f>
        <v>0.68965517241379315</v>
      </c>
      <c r="X387" s="6">
        <f>Call_Data!$L387/Call_Data!$K387</f>
        <v>0.6</v>
      </c>
      <c r="Y387" s="6" cm="1">
        <f t="array" ref="Y387">_xlfn.SWITCH(A387,201706,0.51,201707,0.509,201708,0.511)</f>
        <v>0.51</v>
      </c>
      <c r="Z387" s="6">
        <f>Call_Data!$L387/Call_Data!$G387</f>
        <v>0.35294117647058826</v>
      </c>
      <c r="AA387" s="6" cm="1">
        <f t="array" ref="AA387">_xlfn.SWITCH(A387,201706,0.2,201707,0.199,201708,0.198)</f>
        <v>0.2</v>
      </c>
      <c r="AB387" s="6">
        <f>Call_Data!$K387-Call_Data!$L387/Call_Data!$K387</f>
        <v>19.399999999999999</v>
      </c>
      <c r="AC387" s="6" cm="1">
        <f t="array" ref="AC387">_xlfn.SWITCH(A387,201706,0.17,201707,0.162,201708,0.159)</f>
        <v>0.17</v>
      </c>
      <c r="AD387" s="6">
        <f>Call_Data!$I387/Call_Data!$G387</f>
        <v>0.17647058823529413</v>
      </c>
    </row>
    <row r="388" spans="1:30" x14ac:dyDescent="0.2">
      <c r="A388">
        <v>201706</v>
      </c>
      <c r="B388" s="1">
        <v>42910</v>
      </c>
      <c r="C388">
        <v>12478</v>
      </c>
      <c r="D388" t="str">
        <f>VLOOKUP(Call_Data!$C388,Hierarchy!$A$1:$H$27,5,TRUE)</f>
        <v>Nichols, Nana</v>
      </c>
      <c r="E388" t="str">
        <f>VLOOKUP(Call_Data!$C388,Hierarchy!$A$2:$H$27,7,TRUE)</f>
        <v>Jimson, Bill</v>
      </c>
      <c r="F388" t="str">
        <f>VLOOKUP(C388,Hierarchy!$A$2:$H$27,8,TRUE)</f>
        <v>Williamburg</v>
      </c>
      <c r="G388">
        <v>36</v>
      </c>
      <c r="H388">
        <v>24439</v>
      </c>
      <c r="I388">
        <v>9</v>
      </c>
      <c r="J388">
        <v>32</v>
      </c>
      <c r="K388">
        <v>21</v>
      </c>
      <c r="L388">
        <v>14</v>
      </c>
      <c r="M388">
        <v>3</v>
      </c>
      <c r="N388">
        <f>SUMIF(Call_Data!$D$2:$D$1526,Call_Data!$D388,Call_Data!$G$2:$G$1526)</f>
        <v>1999</v>
      </c>
      <c r="O388">
        <f>SUMIFS(Call_Data!$G$2:$G$1526,Call_Data!$D$2:$D$1526,Call_Data!$D388,Call_Data!$A$2:$A$1526,Call_Data!$A388)</f>
        <v>699</v>
      </c>
      <c r="P388" s="3">
        <f>Call_Data!$H388/Call_Data!$G388</f>
        <v>678.86111111111109</v>
      </c>
      <c r="Q388" cm="1">
        <f t="array" ref="Q388">_xlfn.SWITCH(A388,201706,780,201707,783,201708,775)</f>
        <v>780</v>
      </c>
      <c r="R388" s="5" cm="1">
        <f t="array" ref="R388">_xlfn.SWITCH(A388,201706,0.08,201707,0.081,201708,0.075)</f>
        <v>0.08</v>
      </c>
      <c r="S388" s="2">
        <f>Call_Data!$M388/Call_Data!$G388*100</f>
        <v>8.3333333333333321</v>
      </c>
      <c r="T388" s="2">
        <f>Call_Data!$S388/Call_Data!$R388</f>
        <v>104.16666666666664</v>
      </c>
      <c r="U388" s="7">
        <f t="shared" si="12"/>
        <v>100</v>
      </c>
      <c r="V388" s="6">
        <f t="shared" si="13"/>
        <v>0.88888888888888884</v>
      </c>
      <c r="W388" s="6">
        <f>Call_Data!$K388/Call_Data!$J388</f>
        <v>0.65625</v>
      </c>
      <c r="X388" s="6">
        <f>Call_Data!$L388/Call_Data!$K388</f>
        <v>0.66666666666666663</v>
      </c>
      <c r="Y388" s="6" cm="1">
        <f t="array" ref="Y388">_xlfn.SWITCH(A388,201706,0.51,201707,0.509,201708,0.511)</f>
        <v>0.51</v>
      </c>
      <c r="Z388" s="6">
        <f>Call_Data!$L388/Call_Data!$G388</f>
        <v>0.3888888888888889</v>
      </c>
      <c r="AA388" s="6" cm="1">
        <f t="array" ref="AA388">_xlfn.SWITCH(A388,201706,0.2,201707,0.199,201708,0.198)</f>
        <v>0.2</v>
      </c>
      <c r="AB388" s="6">
        <f>Call_Data!$K388-Call_Data!$L388/Call_Data!$K388</f>
        <v>20.333333333333332</v>
      </c>
      <c r="AC388" s="6" cm="1">
        <f t="array" ref="AC388">_xlfn.SWITCH(A388,201706,0.17,201707,0.162,201708,0.159)</f>
        <v>0.17</v>
      </c>
      <c r="AD388" s="6">
        <f>Call_Data!$I388/Call_Data!$G388</f>
        <v>0.25</v>
      </c>
    </row>
    <row r="389" spans="1:30" x14ac:dyDescent="0.2">
      <c r="A389">
        <v>201706</v>
      </c>
      <c r="B389" s="1">
        <v>42910</v>
      </c>
      <c r="C389">
        <v>12479</v>
      </c>
      <c r="D389" t="str">
        <f>VLOOKUP(Call_Data!$C389,Hierarchy!$A$1:$H$27,5,TRUE)</f>
        <v>Ohlson, Octavius</v>
      </c>
      <c r="E389" t="str">
        <f>VLOOKUP(Call_Data!$C389,Hierarchy!$A$2:$H$27,7,TRUE)</f>
        <v>Jimson, Bill</v>
      </c>
      <c r="F389" t="str">
        <f>VLOOKUP(C389,Hierarchy!$A$2:$H$27,8,TRUE)</f>
        <v>Williamburg</v>
      </c>
      <c r="G389">
        <v>32</v>
      </c>
      <c r="H389">
        <v>25947</v>
      </c>
      <c r="I389">
        <v>7</v>
      </c>
      <c r="J389">
        <v>32</v>
      </c>
      <c r="K389">
        <v>23</v>
      </c>
      <c r="L389">
        <v>18</v>
      </c>
      <c r="M389">
        <v>3</v>
      </c>
      <c r="N389">
        <f>SUMIF(Call_Data!$D$2:$D$1526,Call_Data!$D389,Call_Data!$G$2:$G$1526)</f>
        <v>1969</v>
      </c>
      <c r="O389">
        <f>SUMIFS(Call_Data!$G$2:$G$1526,Call_Data!$D$2:$D$1526,Call_Data!$D389,Call_Data!$A$2:$A$1526,Call_Data!$A389)</f>
        <v>680</v>
      </c>
      <c r="P389" s="3">
        <f>Call_Data!$H389/Call_Data!$G389</f>
        <v>810.84375</v>
      </c>
      <c r="Q389" cm="1">
        <f t="array" ref="Q389">_xlfn.SWITCH(A389,201706,780,201707,783,201708,775)</f>
        <v>780</v>
      </c>
      <c r="R389" s="5" cm="1">
        <f t="array" ref="R389">_xlfn.SWITCH(A389,201706,0.08,201707,0.081,201708,0.075)</f>
        <v>0.08</v>
      </c>
      <c r="S389" s="2">
        <f>Call_Data!$M389/Call_Data!$G389*100</f>
        <v>9.375</v>
      </c>
      <c r="T389" s="2">
        <f>Call_Data!$S389/Call_Data!$R389</f>
        <v>117.1875</v>
      </c>
      <c r="U389" s="7">
        <f t="shared" si="12"/>
        <v>150</v>
      </c>
      <c r="V389" s="6">
        <f t="shared" si="13"/>
        <v>1</v>
      </c>
      <c r="W389" s="6">
        <f>Call_Data!$K389/Call_Data!$J389</f>
        <v>0.71875</v>
      </c>
      <c r="X389" s="6">
        <f>Call_Data!$L389/Call_Data!$K389</f>
        <v>0.78260869565217395</v>
      </c>
      <c r="Y389" s="6" cm="1">
        <f t="array" ref="Y389">_xlfn.SWITCH(A389,201706,0.51,201707,0.509,201708,0.511)</f>
        <v>0.51</v>
      </c>
      <c r="Z389" s="6">
        <f>Call_Data!$L389/Call_Data!$G389</f>
        <v>0.5625</v>
      </c>
      <c r="AA389" s="6" cm="1">
        <f t="array" ref="AA389">_xlfn.SWITCH(A389,201706,0.2,201707,0.199,201708,0.198)</f>
        <v>0.2</v>
      </c>
      <c r="AB389" s="6">
        <f>Call_Data!$K389-Call_Data!$L389/Call_Data!$K389</f>
        <v>22.217391304347824</v>
      </c>
      <c r="AC389" s="6" cm="1">
        <f t="array" ref="AC389">_xlfn.SWITCH(A389,201706,0.17,201707,0.162,201708,0.159)</f>
        <v>0.17</v>
      </c>
      <c r="AD389" s="6">
        <f>Call_Data!$I389/Call_Data!$G389</f>
        <v>0.21875</v>
      </c>
    </row>
    <row r="390" spans="1:30" x14ac:dyDescent="0.2">
      <c r="A390">
        <v>201706</v>
      </c>
      <c r="B390" s="1">
        <v>42910</v>
      </c>
      <c r="C390">
        <v>12480</v>
      </c>
      <c r="D390" t="str">
        <f>VLOOKUP(Call_Data!$C390,Hierarchy!$A$1:$H$27,5,TRUE)</f>
        <v>Pulaski, Peter</v>
      </c>
      <c r="E390" t="str">
        <f>VLOOKUP(Call_Data!$C390,Hierarchy!$A$2:$H$27,7,TRUE)</f>
        <v>Jimson, Bill</v>
      </c>
      <c r="F390" t="str">
        <f>VLOOKUP(C390,Hierarchy!$A$2:$H$27,8,TRUE)</f>
        <v>Williamburg</v>
      </c>
      <c r="G390">
        <v>30</v>
      </c>
      <c r="H390">
        <v>24198</v>
      </c>
      <c r="I390">
        <v>7</v>
      </c>
      <c r="J390">
        <v>26</v>
      </c>
      <c r="K390">
        <v>22</v>
      </c>
      <c r="L390">
        <v>13</v>
      </c>
      <c r="M390">
        <v>3</v>
      </c>
      <c r="N390">
        <f>SUMIF(Call_Data!$D$2:$D$1526,Call_Data!$D390,Call_Data!$G$2:$G$1526)</f>
        <v>1507</v>
      </c>
      <c r="O390">
        <f>SUMIFS(Call_Data!$G$2:$G$1526,Call_Data!$D$2:$D$1526,Call_Data!$D390,Call_Data!$A$2:$A$1526,Call_Data!$A390)</f>
        <v>615</v>
      </c>
      <c r="P390" s="3">
        <f>Call_Data!$H390/Call_Data!$G390</f>
        <v>806.6</v>
      </c>
      <c r="Q390" cm="1">
        <f t="array" ref="Q390">_xlfn.SWITCH(A390,201706,780,201707,783,201708,775)</f>
        <v>780</v>
      </c>
      <c r="R390" s="5" cm="1">
        <f t="array" ref="R390">_xlfn.SWITCH(A390,201706,0.08,201707,0.081,201708,0.075)</f>
        <v>0.08</v>
      </c>
      <c r="S390" s="2">
        <f>Call_Data!$M390/Call_Data!$G390*100</f>
        <v>10</v>
      </c>
      <c r="T390" s="2">
        <f>Call_Data!$S390/Call_Data!$R390</f>
        <v>125</v>
      </c>
      <c r="U390" s="7">
        <f t="shared" si="12"/>
        <v>250</v>
      </c>
      <c r="V390" s="6">
        <f t="shared" si="13"/>
        <v>0.8666666666666667</v>
      </c>
      <c r="W390" s="6">
        <f>Call_Data!$K390/Call_Data!$J390</f>
        <v>0.84615384615384615</v>
      </c>
      <c r="X390" s="6">
        <f>Call_Data!$L390/Call_Data!$K390</f>
        <v>0.59090909090909094</v>
      </c>
      <c r="Y390" s="6" cm="1">
        <f t="array" ref="Y390">_xlfn.SWITCH(A390,201706,0.51,201707,0.509,201708,0.511)</f>
        <v>0.51</v>
      </c>
      <c r="Z390" s="6">
        <f>Call_Data!$L390/Call_Data!$G390</f>
        <v>0.43333333333333335</v>
      </c>
      <c r="AA390" s="6" cm="1">
        <f t="array" ref="AA390">_xlfn.SWITCH(A390,201706,0.2,201707,0.199,201708,0.198)</f>
        <v>0.2</v>
      </c>
      <c r="AB390" s="6">
        <f>Call_Data!$K390-Call_Data!$L390/Call_Data!$K390</f>
        <v>21.40909090909091</v>
      </c>
      <c r="AC390" s="6" cm="1">
        <f t="array" ref="AC390">_xlfn.SWITCH(A390,201706,0.17,201707,0.162,201708,0.159)</f>
        <v>0.17</v>
      </c>
      <c r="AD390" s="6">
        <f>Call_Data!$I390/Call_Data!$G390</f>
        <v>0.23333333333333334</v>
      </c>
    </row>
    <row r="391" spans="1:30" x14ac:dyDescent="0.2">
      <c r="A391">
        <v>201706</v>
      </c>
      <c r="B391" s="1">
        <v>42910</v>
      </c>
      <c r="C391">
        <v>12482</v>
      </c>
      <c r="D391" t="str">
        <f>VLOOKUP(Call_Data!$C391,Hierarchy!$A$1:$H$27,5,TRUE)</f>
        <v>Sanders, Sammi</v>
      </c>
      <c r="E391" t="str">
        <f>VLOOKUP(Call_Data!$C391,Hierarchy!$A$2:$H$27,7,TRUE)</f>
        <v>Oferten, Quinton</v>
      </c>
      <c r="F391" t="str">
        <f>VLOOKUP(C391,Hierarchy!$A$2:$H$27,8,TRUE)</f>
        <v>Williamburg</v>
      </c>
      <c r="G391">
        <v>31</v>
      </c>
      <c r="H391">
        <v>25735</v>
      </c>
      <c r="I391">
        <v>8</v>
      </c>
      <c r="J391">
        <v>29</v>
      </c>
      <c r="K391">
        <v>22</v>
      </c>
      <c r="L391">
        <v>13</v>
      </c>
      <c r="M391">
        <v>4</v>
      </c>
      <c r="N391">
        <f>SUMIF(Call_Data!$D$2:$D$1526,Call_Data!$D391,Call_Data!$G$2:$G$1526)</f>
        <v>1764</v>
      </c>
      <c r="O391">
        <f>SUMIFS(Call_Data!$G$2:$G$1526,Call_Data!$D$2:$D$1526,Call_Data!$D391,Call_Data!$A$2:$A$1526,Call_Data!$A391)</f>
        <v>577</v>
      </c>
      <c r="P391" s="3">
        <f>Call_Data!$H391/Call_Data!$G391</f>
        <v>830.16129032258061</v>
      </c>
      <c r="Q391" cm="1">
        <f t="array" ref="Q391">_xlfn.SWITCH(A391,201706,780,201707,783,201708,775)</f>
        <v>780</v>
      </c>
      <c r="R391" s="5" cm="1">
        <f t="array" ref="R391">_xlfn.SWITCH(A391,201706,0.08,201707,0.081,201708,0.075)</f>
        <v>0.08</v>
      </c>
      <c r="S391" s="2">
        <f>Call_Data!$M391/Call_Data!$G391*100</f>
        <v>12.903225806451612</v>
      </c>
      <c r="T391" s="2">
        <f>Call_Data!$S391/Call_Data!$R391</f>
        <v>161.29032258064515</v>
      </c>
      <c r="U391" s="7">
        <f t="shared" si="12"/>
        <v>250</v>
      </c>
      <c r="V391" s="6">
        <f t="shared" si="13"/>
        <v>0.93548387096774188</v>
      </c>
      <c r="W391" s="6">
        <f>Call_Data!$K391/Call_Data!$J391</f>
        <v>0.75862068965517238</v>
      </c>
      <c r="X391" s="6">
        <f>Call_Data!$L391/Call_Data!$K391</f>
        <v>0.59090909090909094</v>
      </c>
      <c r="Y391" s="6" cm="1">
        <f t="array" ref="Y391">_xlfn.SWITCH(A391,201706,0.51,201707,0.509,201708,0.511)</f>
        <v>0.51</v>
      </c>
      <c r="Z391" s="6">
        <f>Call_Data!$L391/Call_Data!$G391</f>
        <v>0.41935483870967744</v>
      </c>
      <c r="AA391" s="6" cm="1">
        <f t="array" ref="AA391">_xlfn.SWITCH(A391,201706,0.2,201707,0.199,201708,0.198)</f>
        <v>0.2</v>
      </c>
      <c r="AB391" s="6">
        <f>Call_Data!$K391-Call_Data!$L391/Call_Data!$K391</f>
        <v>21.40909090909091</v>
      </c>
      <c r="AC391" s="6" cm="1">
        <f t="array" ref="AC391">_xlfn.SWITCH(A391,201706,0.17,201707,0.162,201708,0.159)</f>
        <v>0.17</v>
      </c>
      <c r="AD391" s="6">
        <f>Call_Data!$I391/Call_Data!$G391</f>
        <v>0.25806451612903225</v>
      </c>
    </row>
    <row r="392" spans="1:30" x14ac:dyDescent="0.2">
      <c r="A392">
        <v>201706</v>
      </c>
      <c r="B392" s="1">
        <v>42910</v>
      </c>
      <c r="C392">
        <v>12483</v>
      </c>
      <c r="D392" t="str">
        <f>VLOOKUP(Call_Data!$C392,Hierarchy!$A$1:$H$27,5,TRUE)</f>
        <v>Thomas, Ted</v>
      </c>
      <c r="E392" t="str">
        <f>VLOOKUP(Call_Data!$C392,Hierarchy!$A$2:$H$27,7,TRUE)</f>
        <v>Oferten, Quinton</v>
      </c>
      <c r="F392" t="str">
        <f>VLOOKUP(C392,Hierarchy!$A$2:$H$27,8,TRUE)</f>
        <v>Williamburg</v>
      </c>
      <c r="G392">
        <v>32</v>
      </c>
      <c r="H392">
        <v>24243</v>
      </c>
      <c r="I392">
        <v>6</v>
      </c>
      <c r="J392">
        <v>28</v>
      </c>
      <c r="K392">
        <v>18</v>
      </c>
      <c r="L392">
        <v>10</v>
      </c>
      <c r="M392">
        <v>4</v>
      </c>
      <c r="N392">
        <f>SUMIF(Call_Data!$D$2:$D$1526,Call_Data!$D392,Call_Data!$G$2:$G$1526)</f>
        <v>1918</v>
      </c>
      <c r="O392">
        <f>SUMIFS(Call_Data!$G$2:$G$1526,Call_Data!$D$2:$D$1526,Call_Data!$D392,Call_Data!$A$2:$A$1526,Call_Data!$A392)</f>
        <v>652</v>
      </c>
      <c r="P392" s="3">
        <f>Call_Data!$H392/Call_Data!$G392</f>
        <v>757.59375</v>
      </c>
      <c r="Q392" cm="1">
        <f t="array" ref="Q392">_xlfn.SWITCH(A392,201706,780,201707,783,201708,775)</f>
        <v>780</v>
      </c>
      <c r="R392" s="5" cm="1">
        <f t="array" ref="R392">_xlfn.SWITCH(A392,201706,0.08,201707,0.081,201708,0.075)</f>
        <v>0.08</v>
      </c>
      <c r="S392" s="2">
        <f>Call_Data!$M392/Call_Data!$G392*100</f>
        <v>12.5</v>
      </c>
      <c r="T392" s="2">
        <f>Call_Data!$S392/Call_Data!$R392</f>
        <v>156.25</v>
      </c>
      <c r="U392" s="7">
        <f t="shared" si="12"/>
        <v>250</v>
      </c>
      <c r="V392" s="6">
        <f t="shared" si="13"/>
        <v>0.875</v>
      </c>
      <c r="W392" s="6">
        <f>Call_Data!$K392/Call_Data!$J392</f>
        <v>0.6428571428571429</v>
      </c>
      <c r="X392" s="6">
        <f>Call_Data!$L392/Call_Data!$K392</f>
        <v>0.55555555555555558</v>
      </c>
      <c r="Y392" s="6" cm="1">
        <f t="array" ref="Y392">_xlfn.SWITCH(A392,201706,0.51,201707,0.509,201708,0.511)</f>
        <v>0.51</v>
      </c>
      <c r="Z392" s="6">
        <f>Call_Data!$L392/Call_Data!$G392</f>
        <v>0.3125</v>
      </c>
      <c r="AA392" s="6" cm="1">
        <f t="array" ref="AA392">_xlfn.SWITCH(A392,201706,0.2,201707,0.199,201708,0.198)</f>
        <v>0.2</v>
      </c>
      <c r="AB392" s="6">
        <f>Call_Data!$K392-Call_Data!$L392/Call_Data!$K392</f>
        <v>17.444444444444443</v>
      </c>
      <c r="AC392" s="6" cm="1">
        <f t="array" ref="AC392">_xlfn.SWITCH(A392,201706,0.17,201707,0.162,201708,0.159)</f>
        <v>0.17</v>
      </c>
      <c r="AD392" s="6">
        <f>Call_Data!$I392/Call_Data!$G392</f>
        <v>0.1875</v>
      </c>
    </row>
    <row r="393" spans="1:30" x14ac:dyDescent="0.2">
      <c r="A393">
        <v>201706</v>
      </c>
      <c r="B393" s="1">
        <v>42910</v>
      </c>
      <c r="C393">
        <v>12484</v>
      </c>
      <c r="D393" t="str">
        <f>VLOOKUP(Call_Data!$C393,Hierarchy!$A$1:$H$27,5,TRUE)</f>
        <v>Uvaldon, Ursala</v>
      </c>
      <c r="E393" t="str">
        <f>VLOOKUP(Call_Data!$C393,Hierarchy!$A$2:$H$27,7,TRUE)</f>
        <v>Oferten, Quinton</v>
      </c>
      <c r="F393" t="str">
        <f>VLOOKUP(C393,Hierarchy!$A$2:$H$27,8,TRUE)</f>
        <v>Williamburg</v>
      </c>
      <c r="G393">
        <v>28</v>
      </c>
      <c r="H393">
        <v>24632</v>
      </c>
      <c r="I393">
        <v>6</v>
      </c>
      <c r="J393">
        <v>25</v>
      </c>
      <c r="K393">
        <v>18</v>
      </c>
      <c r="L393">
        <v>9</v>
      </c>
      <c r="M393">
        <v>3</v>
      </c>
      <c r="N393">
        <f>SUMIF(Call_Data!$D$2:$D$1526,Call_Data!$D393,Call_Data!$G$2:$G$1526)</f>
        <v>1913</v>
      </c>
      <c r="O393">
        <f>SUMIFS(Call_Data!$G$2:$G$1526,Call_Data!$D$2:$D$1526,Call_Data!$D393,Call_Data!$A$2:$A$1526,Call_Data!$A393)</f>
        <v>629</v>
      </c>
      <c r="P393" s="3">
        <f>Call_Data!$H393/Call_Data!$G393</f>
        <v>879.71428571428567</v>
      </c>
      <c r="Q393" cm="1">
        <f t="array" ref="Q393">_xlfn.SWITCH(A393,201706,780,201707,783,201708,775)</f>
        <v>780</v>
      </c>
      <c r="R393" s="5" cm="1">
        <f t="array" ref="R393">_xlfn.SWITCH(A393,201706,0.08,201707,0.081,201708,0.075)</f>
        <v>0.08</v>
      </c>
      <c r="S393" s="2">
        <f>Call_Data!$M393/Call_Data!$G393*100</f>
        <v>10.714285714285714</v>
      </c>
      <c r="T393" s="2">
        <f>Call_Data!$S393/Call_Data!$R393</f>
        <v>133.92857142857142</v>
      </c>
      <c r="U393" s="7">
        <f t="shared" si="12"/>
        <v>250</v>
      </c>
      <c r="V393" s="6">
        <f t="shared" si="13"/>
        <v>0.8928571428571429</v>
      </c>
      <c r="W393" s="6">
        <f>Call_Data!$K393/Call_Data!$J393</f>
        <v>0.72</v>
      </c>
      <c r="X393" s="6">
        <f>Call_Data!$L393/Call_Data!$K393</f>
        <v>0.5</v>
      </c>
      <c r="Y393" s="6" cm="1">
        <f t="array" ref="Y393">_xlfn.SWITCH(A393,201706,0.51,201707,0.509,201708,0.511)</f>
        <v>0.51</v>
      </c>
      <c r="Z393" s="6">
        <f>Call_Data!$L393/Call_Data!$G393</f>
        <v>0.32142857142857145</v>
      </c>
      <c r="AA393" s="6" cm="1">
        <f t="array" ref="AA393">_xlfn.SWITCH(A393,201706,0.2,201707,0.199,201708,0.198)</f>
        <v>0.2</v>
      </c>
      <c r="AB393" s="6">
        <f>Call_Data!$K393-Call_Data!$L393/Call_Data!$K393</f>
        <v>17.5</v>
      </c>
      <c r="AC393" s="6" cm="1">
        <f t="array" ref="AC393">_xlfn.SWITCH(A393,201706,0.17,201707,0.162,201708,0.159)</f>
        <v>0.17</v>
      </c>
      <c r="AD393" s="6">
        <f>Call_Data!$I393/Call_Data!$G393</f>
        <v>0.21428571428571427</v>
      </c>
    </row>
    <row r="394" spans="1:30" x14ac:dyDescent="0.2">
      <c r="A394">
        <v>201706</v>
      </c>
      <c r="B394" s="1">
        <v>42910</v>
      </c>
      <c r="C394">
        <v>12485</v>
      </c>
      <c r="D394" t="str">
        <f>VLOOKUP(Call_Data!$C394,Hierarchy!$A$1:$H$27,5,TRUE)</f>
        <v>Vindictive, Vinny</v>
      </c>
      <c r="E394" t="str">
        <f>VLOOKUP(Call_Data!$C394,Hierarchy!$A$2:$H$27,7,TRUE)</f>
        <v>Oferten, Quinton</v>
      </c>
      <c r="F394" t="str">
        <f>VLOOKUP(C394,Hierarchy!$A$2:$H$27,8,TRUE)</f>
        <v>Williamburg</v>
      </c>
      <c r="G394">
        <v>28</v>
      </c>
      <c r="H394">
        <v>24047</v>
      </c>
      <c r="I394">
        <v>7</v>
      </c>
      <c r="J394">
        <v>26</v>
      </c>
      <c r="K394">
        <v>17</v>
      </c>
      <c r="L394">
        <v>10</v>
      </c>
      <c r="M394">
        <v>3</v>
      </c>
      <c r="N394">
        <f>SUMIF(Call_Data!$D$2:$D$1526,Call_Data!$D394,Call_Data!$G$2:$G$1526)</f>
        <v>1894</v>
      </c>
      <c r="O394">
        <f>SUMIFS(Call_Data!$G$2:$G$1526,Call_Data!$D$2:$D$1526,Call_Data!$D394,Call_Data!$A$2:$A$1526,Call_Data!$A394)</f>
        <v>644</v>
      </c>
      <c r="P394" s="3">
        <f>Call_Data!$H394/Call_Data!$G394</f>
        <v>858.82142857142856</v>
      </c>
      <c r="Q394" cm="1">
        <f t="array" ref="Q394">_xlfn.SWITCH(A394,201706,780,201707,783,201708,775)</f>
        <v>780</v>
      </c>
      <c r="R394" s="5" cm="1">
        <f t="array" ref="R394">_xlfn.SWITCH(A394,201706,0.08,201707,0.081,201708,0.075)</f>
        <v>0.08</v>
      </c>
      <c r="S394" s="2">
        <f>Call_Data!$M394/Call_Data!$G394*100</f>
        <v>10.714285714285714</v>
      </c>
      <c r="T394" s="2">
        <f>Call_Data!$S394/Call_Data!$R394</f>
        <v>133.92857142857142</v>
      </c>
      <c r="U394" s="7">
        <f t="shared" si="12"/>
        <v>250</v>
      </c>
      <c r="V394" s="6">
        <f t="shared" si="13"/>
        <v>0.9285714285714286</v>
      </c>
      <c r="W394" s="6">
        <f>Call_Data!$K394/Call_Data!$J394</f>
        <v>0.65384615384615385</v>
      </c>
      <c r="X394" s="6">
        <f>Call_Data!$L394/Call_Data!$K394</f>
        <v>0.58823529411764708</v>
      </c>
      <c r="Y394" s="6" cm="1">
        <f t="array" ref="Y394">_xlfn.SWITCH(A394,201706,0.51,201707,0.509,201708,0.511)</f>
        <v>0.51</v>
      </c>
      <c r="Z394" s="6">
        <f>Call_Data!$L394/Call_Data!$G394</f>
        <v>0.35714285714285715</v>
      </c>
      <c r="AA394" s="6" cm="1">
        <f t="array" ref="AA394">_xlfn.SWITCH(A394,201706,0.2,201707,0.199,201708,0.198)</f>
        <v>0.2</v>
      </c>
      <c r="AB394" s="6">
        <f>Call_Data!$K394-Call_Data!$L394/Call_Data!$K394</f>
        <v>16.411764705882351</v>
      </c>
      <c r="AC394" s="6" cm="1">
        <f t="array" ref="AC394">_xlfn.SWITCH(A394,201706,0.17,201707,0.162,201708,0.159)</f>
        <v>0.17</v>
      </c>
      <c r="AD394" s="6">
        <f>Call_Data!$I394/Call_Data!$G394</f>
        <v>0.25</v>
      </c>
    </row>
    <row r="395" spans="1:30" x14ac:dyDescent="0.2">
      <c r="A395">
        <v>201706</v>
      </c>
      <c r="B395" s="1">
        <v>42910</v>
      </c>
      <c r="C395">
        <v>12486</v>
      </c>
      <c r="D395" t="str">
        <f>VLOOKUP(Call_Data!$C395,Hierarchy!$A$1:$H$27,5,TRUE)</f>
        <v>Williamson, Wilma</v>
      </c>
      <c r="E395" t="str">
        <f>VLOOKUP(Call_Data!$C395,Hierarchy!$A$2:$H$27,7,TRUE)</f>
        <v>Oferten, Quinton</v>
      </c>
      <c r="F395" t="str">
        <f>VLOOKUP(C395,Hierarchy!$A$2:$H$27,8,TRUE)</f>
        <v>Williamburg</v>
      </c>
      <c r="G395">
        <v>33</v>
      </c>
      <c r="H395">
        <v>25566</v>
      </c>
      <c r="I395">
        <v>9</v>
      </c>
      <c r="J395">
        <v>29</v>
      </c>
      <c r="K395">
        <v>22</v>
      </c>
      <c r="L395">
        <v>13</v>
      </c>
      <c r="M395">
        <v>3</v>
      </c>
      <c r="N395">
        <f>SUMIF(Call_Data!$D$2:$D$1526,Call_Data!$D395,Call_Data!$G$2:$G$1526)</f>
        <v>1992</v>
      </c>
      <c r="O395">
        <f>SUMIFS(Call_Data!$G$2:$G$1526,Call_Data!$D$2:$D$1526,Call_Data!$D395,Call_Data!$A$2:$A$1526,Call_Data!$A395)</f>
        <v>649</v>
      </c>
      <c r="P395" s="3">
        <f>Call_Data!$H395/Call_Data!$G395</f>
        <v>774.72727272727275</v>
      </c>
      <c r="Q395" cm="1">
        <f t="array" ref="Q395">_xlfn.SWITCH(A395,201706,780,201707,783,201708,775)</f>
        <v>780</v>
      </c>
      <c r="R395" s="5" cm="1">
        <f t="array" ref="R395">_xlfn.SWITCH(A395,201706,0.08,201707,0.081,201708,0.075)</f>
        <v>0.08</v>
      </c>
      <c r="S395" s="2">
        <f>Call_Data!$M395/Call_Data!$G395*100</f>
        <v>9.0909090909090917</v>
      </c>
      <c r="T395" s="2">
        <f>Call_Data!$S395/Call_Data!$R395</f>
        <v>113.63636363636364</v>
      </c>
      <c r="U395" s="7">
        <f t="shared" si="12"/>
        <v>150</v>
      </c>
      <c r="V395" s="6">
        <f t="shared" si="13"/>
        <v>0.87878787878787878</v>
      </c>
      <c r="W395" s="6">
        <f>Call_Data!$K395/Call_Data!$J395</f>
        <v>0.75862068965517238</v>
      </c>
      <c r="X395" s="6">
        <f>Call_Data!$L395/Call_Data!$K395</f>
        <v>0.59090909090909094</v>
      </c>
      <c r="Y395" s="6" cm="1">
        <f t="array" ref="Y395">_xlfn.SWITCH(A395,201706,0.51,201707,0.509,201708,0.511)</f>
        <v>0.51</v>
      </c>
      <c r="Z395" s="6">
        <f>Call_Data!$L395/Call_Data!$G395</f>
        <v>0.39393939393939392</v>
      </c>
      <c r="AA395" s="6" cm="1">
        <f t="array" ref="AA395">_xlfn.SWITCH(A395,201706,0.2,201707,0.199,201708,0.198)</f>
        <v>0.2</v>
      </c>
      <c r="AB395" s="6">
        <f>Call_Data!$K395-Call_Data!$L395/Call_Data!$K395</f>
        <v>21.40909090909091</v>
      </c>
      <c r="AC395" s="6" cm="1">
        <f t="array" ref="AC395">_xlfn.SWITCH(A395,201706,0.17,201707,0.162,201708,0.159)</f>
        <v>0.17</v>
      </c>
      <c r="AD395" s="6">
        <f>Call_Data!$I395/Call_Data!$G395</f>
        <v>0.27272727272727271</v>
      </c>
    </row>
    <row r="396" spans="1:30" x14ac:dyDescent="0.2">
      <c r="A396">
        <v>201706</v>
      </c>
      <c r="B396" s="1">
        <v>42910</v>
      </c>
      <c r="C396">
        <v>12487</v>
      </c>
      <c r="D396" t="str">
        <f>VLOOKUP(Call_Data!$C396,Hierarchy!$A$1:$H$27,5,TRUE)</f>
        <v>Younger, Yeti</v>
      </c>
      <c r="E396" t="str">
        <f>VLOOKUP(Call_Data!$C396,Hierarchy!$A$2:$H$27,7,TRUE)</f>
        <v>Oferten, Quinton</v>
      </c>
      <c r="F396" t="str">
        <f>VLOOKUP(C396,Hierarchy!$A$2:$H$27,8,TRUE)</f>
        <v>Williamburg</v>
      </c>
      <c r="G396">
        <v>31</v>
      </c>
      <c r="H396">
        <v>24539</v>
      </c>
      <c r="I396">
        <v>8</v>
      </c>
      <c r="J396">
        <v>28</v>
      </c>
      <c r="K396">
        <v>18</v>
      </c>
      <c r="L396">
        <v>12</v>
      </c>
      <c r="M396">
        <v>4</v>
      </c>
      <c r="N396">
        <f>SUMIF(Call_Data!$D$2:$D$1526,Call_Data!$D396,Call_Data!$G$2:$G$1526)</f>
        <v>1939</v>
      </c>
      <c r="O396">
        <f>SUMIFS(Call_Data!$G$2:$G$1526,Call_Data!$D$2:$D$1526,Call_Data!$D396,Call_Data!$A$2:$A$1526,Call_Data!$A396)</f>
        <v>611</v>
      </c>
      <c r="P396" s="3">
        <f>Call_Data!$H396/Call_Data!$G396</f>
        <v>791.58064516129036</v>
      </c>
      <c r="Q396" cm="1">
        <f t="array" ref="Q396">_xlfn.SWITCH(A396,201706,780,201707,783,201708,775)</f>
        <v>780</v>
      </c>
      <c r="R396" s="5" cm="1">
        <f t="array" ref="R396">_xlfn.SWITCH(A396,201706,0.08,201707,0.081,201708,0.075)</f>
        <v>0.08</v>
      </c>
      <c r="S396" s="2">
        <f>Call_Data!$M396/Call_Data!$G396*100</f>
        <v>12.903225806451612</v>
      </c>
      <c r="T396" s="2">
        <f>Call_Data!$S396/Call_Data!$R396</f>
        <v>161.29032258064515</v>
      </c>
      <c r="U396" s="7">
        <f t="shared" si="12"/>
        <v>250</v>
      </c>
      <c r="V396" s="6">
        <f t="shared" si="13"/>
        <v>0.90322580645161288</v>
      </c>
      <c r="W396" s="6">
        <f>Call_Data!$K396/Call_Data!$J396</f>
        <v>0.6428571428571429</v>
      </c>
      <c r="X396" s="6">
        <f>Call_Data!$L396/Call_Data!$K396</f>
        <v>0.66666666666666663</v>
      </c>
      <c r="Y396" s="6" cm="1">
        <f t="array" ref="Y396">_xlfn.SWITCH(A396,201706,0.51,201707,0.509,201708,0.511)</f>
        <v>0.51</v>
      </c>
      <c r="Z396" s="6">
        <f>Call_Data!$L396/Call_Data!$G396</f>
        <v>0.38709677419354838</v>
      </c>
      <c r="AA396" s="6" cm="1">
        <f t="array" ref="AA396">_xlfn.SWITCH(A396,201706,0.2,201707,0.199,201708,0.198)</f>
        <v>0.2</v>
      </c>
      <c r="AB396" s="6">
        <f>Call_Data!$K396-Call_Data!$L396/Call_Data!$K396</f>
        <v>17.333333333333332</v>
      </c>
      <c r="AC396" s="6" cm="1">
        <f t="array" ref="AC396">_xlfn.SWITCH(A396,201706,0.17,201707,0.162,201708,0.159)</f>
        <v>0.17</v>
      </c>
      <c r="AD396" s="6">
        <f>Call_Data!$I396/Call_Data!$G396</f>
        <v>0.25806451612903225</v>
      </c>
    </row>
    <row r="397" spans="1:30" x14ac:dyDescent="0.2">
      <c r="A397">
        <v>201706</v>
      </c>
      <c r="B397" s="1">
        <v>42910</v>
      </c>
      <c r="C397">
        <v>12488</v>
      </c>
      <c r="D397" t="str">
        <f>VLOOKUP(Call_Data!$C397,Hierarchy!$A$1:$H$27,5,TRUE)</f>
        <v>Zwilowski, Zane</v>
      </c>
      <c r="E397" t="str">
        <f>VLOOKUP(Call_Data!$C397,Hierarchy!$A$2:$H$27,7,TRUE)</f>
        <v>Oferten, Quinton</v>
      </c>
      <c r="F397" t="str">
        <f>VLOOKUP(C397,Hierarchy!$A$2:$H$27,8,TRUE)</f>
        <v>Williamburg</v>
      </c>
      <c r="G397">
        <v>29</v>
      </c>
      <c r="H397">
        <v>25136</v>
      </c>
      <c r="I397">
        <v>6</v>
      </c>
      <c r="J397">
        <v>26</v>
      </c>
      <c r="K397">
        <v>18</v>
      </c>
      <c r="L397">
        <v>8</v>
      </c>
      <c r="M397">
        <v>3</v>
      </c>
      <c r="N397">
        <f>SUMIF(Call_Data!$D$2:$D$1526,Call_Data!$D397,Call_Data!$G$2:$G$1526)</f>
        <v>2000</v>
      </c>
      <c r="O397">
        <f>SUMIFS(Call_Data!$G$2:$G$1526,Call_Data!$D$2:$D$1526,Call_Data!$D397,Call_Data!$A$2:$A$1526,Call_Data!$A397)</f>
        <v>653</v>
      </c>
      <c r="P397" s="3">
        <f>Call_Data!$H397/Call_Data!$G397</f>
        <v>866.75862068965512</v>
      </c>
      <c r="Q397" cm="1">
        <f t="array" ref="Q397">_xlfn.SWITCH(A397,201706,780,201707,783,201708,775)</f>
        <v>780</v>
      </c>
      <c r="R397" s="5" cm="1">
        <f t="array" ref="R397">_xlfn.SWITCH(A397,201706,0.08,201707,0.081,201708,0.075)</f>
        <v>0.08</v>
      </c>
      <c r="S397" s="2">
        <f>Call_Data!$M397/Call_Data!$G397*100</f>
        <v>10.344827586206897</v>
      </c>
      <c r="T397" s="2">
        <f>Call_Data!$S397/Call_Data!$R397</f>
        <v>129.31034482758622</v>
      </c>
      <c r="U397" s="7">
        <f t="shared" si="12"/>
        <v>250</v>
      </c>
      <c r="V397" s="6">
        <f t="shared" si="13"/>
        <v>0.89655172413793105</v>
      </c>
      <c r="W397" s="6">
        <f>Call_Data!$K397/Call_Data!$J397</f>
        <v>0.69230769230769229</v>
      </c>
      <c r="X397" s="6">
        <f>Call_Data!$L397/Call_Data!$K397</f>
        <v>0.44444444444444442</v>
      </c>
      <c r="Y397" s="6" cm="1">
        <f t="array" ref="Y397">_xlfn.SWITCH(A397,201706,0.51,201707,0.509,201708,0.511)</f>
        <v>0.51</v>
      </c>
      <c r="Z397" s="6">
        <f>Call_Data!$L397/Call_Data!$G397</f>
        <v>0.27586206896551724</v>
      </c>
      <c r="AA397" s="6" cm="1">
        <f t="array" ref="AA397">_xlfn.SWITCH(A397,201706,0.2,201707,0.199,201708,0.198)</f>
        <v>0.2</v>
      </c>
      <c r="AB397" s="6">
        <f>Call_Data!$K397-Call_Data!$L397/Call_Data!$K397</f>
        <v>17.555555555555557</v>
      </c>
      <c r="AC397" s="6" cm="1">
        <f t="array" ref="AC397">_xlfn.SWITCH(A397,201706,0.17,201707,0.162,201708,0.159)</f>
        <v>0.17</v>
      </c>
      <c r="AD397" s="6">
        <f>Call_Data!$I397/Call_Data!$G397</f>
        <v>0.20689655172413793</v>
      </c>
    </row>
    <row r="398" spans="1:30" x14ac:dyDescent="0.2">
      <c r="A398">
        <v>201706</v>
      </c>
      <c r="B398" s="1">
        <v>42911</v>
      </c>
      <c r="C398">
        <v>12465</v>
      </c>
      <c r="D398" t="str">
        <f>VLOOKUP(Call_Data!$C398,Hierarchy!$A$1:$H$27,5,TRUE)</f>
        <v>Anderson, Albert</v>
      </c>
      <c r="E398" t="str">
        <f>VLOOKUP(Call_Data!$C398,Hierarchy!$A$2:$H$27,7,TRUE)</f>
        <v>Winnerson, Aceona</v>
      </c>
      <c r="F398" t="str">
        <f>VLOOKUP(C398,Hierarchy!$A$2:$H$27,8,TRUE)</f>
        <v>Williamburg</v>
      </c>
      <c r="G398">
        <v>34</v>
      </c>
      <c r="H398">
        <v>24736</v>
      </c>
      <c r="I398">
        <v>7</v>
      </c>
      <c r="J398">
        <v>32</v>
      </c>
      <c r="K398">
        <v>27</v>
      </c>
      <c r="L398">
        <v>20</v>
      </c>
      <c r="M398">
        <v>2</v>
      </c>
      <c r="N398">
        <f>SUMIF(Call_Data!$D$2:$D$1526,Call_Data!$D398,Call_Data!$G$2:$G$1526)</f>
        <v>2149</v>
      </c>
      <c r="O398">
        <f>SUMIFS(Call_Data!$G$2:$G$1526,Call_Data!$D$2:$D$1526,Call_Data!$D398,Call_Data!$A$2:$A$1526,Call_Data!$A398)</f>
        <v>797</v>
      </c>
      <c r="P398" s="3">
        <f>Call_Data!$H398/Call_Data!$G398</f>
        <v>727.52941176470586</v>
      </c>
      <c r="Q398" cm="1">
        <f t="array" ref="Q398">_xlfn.SWITCH(A398,201706,780,201707,783,201708,775)</f>
        <v>780</v>
      </c>
      <c r="R398" s="5" cm="1">
        <f t="array" ref="R398">_xlfn.SWITCH(A398,201706,0.08,201707,0.081,201708,0.075)</f>
        <v>0.08</v>
      </c>
      <c r="S398" s="2">
        <f>Call_Data!$M398/Call_Data!$G398*100</f>
        <v>5.8823529411764701</v>
      </c>
      <c r="T398" s="2">
        <f>Call_Data!$S398/Call_Data!$R398</f>
        <v>73.52941176470587</v>
      </c>
      <c r="U398" s="7">
        <f t="shared" si="12"/>
        <v>0</v>
      </c>
      <c r="V398" s="6">
        <f t="shared" si="13"/>
        <v>0.94117647058823528</v>
      </c>
      <c r="W398" s="6">
        <f>Call_Data!$K398/Call_Data!$J398</f>
        <v>0.84375</v>
      </c>
      <c r="X398" s="6">
        <f>Call_Data!$L398/Call_Data!$K398</f>
        <v>0.7407407407407407</v>
      </c>
      <c r="Y398" s="6" cm="1">
        <f t="array" ref="Y398">_xlfn.SWITCH(A398,201706,0.51,201707,0.509,201708,0.511)</f>
        <v>0.51</v>
      </c>
      <c r="Z398" s="6">
        <f>Call_Data!$L398/Call_Data!$G398</f>
        <v>0.58823529411764708</v>
      </c>
      <c r="AA398" s="6" cm="1">
        <f t="array" ref="AA398">_xlfn.SWITCH(A398,201706,0.2,201707,0.199,201708,0.198)</f>
        <v>0.2</v>
      </c>
      <c r="AB398" s="6">
        <f>Call_Data!$K398-Call_Data!$L398/Call_Data!$K398</f>
        <v>26.25925925925926</v>
      </c>
      <c r="AC398" s="6" cm="1">
        <f t="array" ref="AC398">_xlfn.SWITCH(A398,201706,0.17,201707,0.162,201708,0.159)</f>
        <v>0.17</v>
      </c>
      <c r="AD398" s="6">
        <f>Call_Data!$I398/Call_Data!$G398</f>
        <v>0.20588235294117646</v>
      </c>
    </row>
    <row r="399" spans="1:30" x14ac:dyDescent="0.2">
      <c r="A399">
        <v>201706</v>
      </c>
      <c r="B399" s="1">
        <v>42911</v>
      </c>
      <c r="C399">
        <v>12466</v>
      </c>
      <c r="D399" t="str">
        <f>VLOOKUP(Call_Data!$C399,Hierarchy!$A$1:$H$27,5,TRUE)</f>
        <v>Binning, Bart</v>
      </c>
      <c r="E399" t="str">
        <f>VLOOKUP(Call_Data!$C399,Hierarchy!$A$2:$H$27,7,TRUE)</f>
        <v>Winnerson, Aceona</v>
      </c>
      <c r="F399" t="str">
        <f>VLOOKUP(C399,Hierarchy!$A$2:$H$27,8,TRUE)</f>
        <v>Williamburg</v>
      </c>
      <c r="G399">
        <v>32</v>
      </c>
      <c r="H399">
        <v>24993</v>
      </c>
      <c r="I399">
        <v>6</v>
      </c>
      <c r="J399">
        <v>31</v>
      </c>
      <c r="K399">
        <v>26</v>
      </c>
      <c r="L399">
        <v>23</v>
      </c>
      <c r="M399">
        <v>2</v>
      </c>
      <c r="N399">
        <f>SUMIF(Call_Data!$D$2:$D$1526,Call_Data!$D399,Call_Data!$G$2:$G$1526)</f>
        <v>2347</v>
      </c>
      <c r="O399">
        <f>SUMIFS(Call_Data!$G$2:$G$1526,Call_Data!$D$2:$D$1526,Call_Data!$D399,Call_Data!$A$2:$A$1526,Call_Data!$A399)</f>
        <v>783</v>
      </c>
      <c r="P399" s="3">
        <f>Call_Data!$H399/Call_Data!$G399</f>
        <v>781.03125</v>
      </c>
      <c r="Q399" cm="1">
        <f t="array" ref="Q399">_xlfn.SWITCH(A399,201706,780,201707,783,201708,775)</f>
        <v>780</v>
      </c>
      <c r="R399" s="5" cm="1">
        <f t="array" ref="R399">_xlfn.SWITCH(A399,201706,0.08,201707,0.081,201708,0.075)</f>
        <v>0.08</v>
      </c>
      <c r="S399" s="2">
        <f>Call_Data!$M399/Call_Data!$G399*100</f>
        <v>6.25</v>
      </c>
      <c r="T399" s="2">
        <f>Call_Data!$S399/Call_Data!$R399</f>
        <v>78.125</v>
      </c>
      <c r="U399" s="7">
        <f t="shared" si="12"/>
        <v>0</v>
      </c>
      <c r="V399" s="6">
        <f t="shared" si="13"/>
        <v>0.96875</v>
      </c>
      <c r="W399" s="6">
        <f>Call_Data!$K399/Call_Data!$J399</f>
        <v>0.83870967741935487</v>
      </c>
      <c r="X399" s="6">
        <f>Call_Data!$L399/Call_Data!$K399</f>
        <v>0.88461538461538458</v>
      </c>
      <c r="Y399" s="6" cm="1">
        <f t="array" ref="Y399">_xlfn.SWITCH(A399,201706,0.51,201707,0.509,201708,0.511)</f>
        <v>0.51</v>
      </c>
      <c r="Z399" s="6">
        <f>Call_Data!$L399/Call_Data!$G399</f>
        <v>0.71875</v>
      </c>
      <c r="AA399" s="6" cm="1">
        <f t="array" ref="AA399">_xlfn.SWITCH(A399,201706,0.2,201707,0.199,201708,0.198)</f>
        <v>0.2</v>
      </c>
      <c r="AB399" s="6">
        <f>Call_Data!$K399-Call_Data!$L399/Call_Data!$K399</f>
        <v>25.115384615384617</v>
      </c>
      <c r="AC399" s="6" cm="1">
        <f t="array" ref="AC399">_xlfn.SWITCH(A399,201706,0.17,201707,0.162,201708,0.159)</f>
        <v>0.17</v>
      </c>
      <c r="AD399" s="6">
        <f>Call_Data!$I399/Call_Data!$G399</f>
        <v>0.1875</v>
      </c>
    </row>
    <row r="400" spans="1:30" x14ac:dyDescent="0.2">
      <c r="A400">
        <v>201706</v>
      </c>
      <c r="B400" s="1">
        <v>42911</v>
      </c>
      <c r="C400">
        <v>12467</v>
      </c>
      <c r="D400" t="str">
        <f>VLOOKUP(Call_Data!$C400,Hierarchy!$A$1:$H$27,5,TRUE)</f>
        <v>Centerville, Cece</v>
      </c>
      <c r="E400" t="str">
        <f>VLOOKUP(Call_Data!$C400,Hierarchy!$A$2:$H$27,7,TRUE)</f>
        <v>Winnerson, Aceona</v>
      </c>
      <c r="F400" t="str">
        <f>VLOOKUP(C400,Hierarchy!$A$2:$H$27,8,TRUE)</f>
        <v>Williamburg</v>
      </c>
      <c r="G400">
        <v>36</v>
      </c>
      <c r="H400">
        <v>24623</v>
      </c>
      <c r="I400">
        <v>4</v>
      </c>
      <c r="J400">
        <v>36</v>
      </c>
      <c r="K400">
        <v>30</v>
      </c>
      <c r="L400">
        <v>24</v>
      </c>
      <c r="M400">
        <v>3</v>
      </c>
      <c r="N400">
        <f>SUMIF(Call_Data!$D$2:$D$1526,Call_Data!$D400,Call_Data!$G$2:$G$1526)</f>
        <v>2319</v>
      </c>
      <c r="O400">
        <f>SUMIFS(Call_Data!$G$2:$G$1526,Call_Data!$D$2:$D$1526,Call_Data!$D400,Call_Data!$A$2:$A$1526,Call_Data!$A400)</f>
        <v>784</v>
      </c>
      <c r="P400" s="3">
        <f>Call_Data!$H400/Call_Data!$G400</f>
        <v>683.97222222222217</v>
      </c>
      <c r="Q400" cm="1">
        <f t="array" ref="Q400">_xlfn.SWITCH(A400,201706,780,201707,783,201708,775)</f>
        <v>780</v>
      </c>
      <c r="R400" s="5" cm="1">
        <f t="array" ref="R400">_xlfn.SWITCH(A400,201706,0.08,201707,0.081,201708,0.075)</f>
        <v>0.08</v>
      </c>
      <c r="S400" s="2">
        <f>Call_Data!$M400/Call_Data!$G400*100</f>
        <v>8.3333333333333321</v>
      </c>
      <c r="T400" s="2">
        <f>Call_Data!$S400/Call_Data!$R400</f>
        <v>104.16666666666664</v>
      </c>
      <c r="U400" s="7">
        <f t="shared" si="12"/>
        <v>100</v>
      </c>
      <c r="V400" s="6">
        <f t="shared" si="13"/>
        <v>1</v>
      </c>
      <c r="W400" s="6">
        <f>Call_Data!$K400/Call_Data!$J400</f>
        <v>0.83333333333333337</v>
      </c>
      <c r="X400" s="6">
        <f>Call_Data!$L400/Call_Data!$K400</f>
        <v>0.8</v>
      </c>
      <c r="Y400" s="6" cm="1">
        <f t="array" ref="Y400">_xlfn.SWITCH(A400,201706,0.51,201707,0.509,201708,0.511)</f>
        <v>0.51</v>
      </c>
      <c r="Z400" s="6">
        <f>Call_Data!$L400/Call_Data!$G400</f>
        <v>0.66666666666666663</v>
      </c>
      <c r="AA400" s="6" cm="1">
        <f t="array" ref="AA400">_xlfn.SWITCH(A400,201706,0.2,201707,0.199,201708,0.198)</f>
        <v>0.2</v>
      </c>
      <c r="AB400" s="6">
        <f>Call_Data!$K400-Call_Data!$L400/Call_Data!$K400</f>
        <v>29.2</v>
      </c>
      <c r="AC400" s="6" cm="1">
        <f t="array" ref="AC400">_xlfn.SWITCH(A400,201706,0.17,201707,0.162,201708,0.159)</f>
        <v>0.17</v>
      </c>
      <c r="AD400" s="6">
        <f>Call_Data!$I400/Call_Data!$G400</f>
        <v>0.1111111111111111</v>
      </c>
    </row>
    <row r="401" spans="1:30" x14ac:dyDescent="0.2">
      <c r="A401">
        <v>201706</v>
      </c>
      <c r="B401" s="1">
        <v>42911</v>
      </c>
      <c r="C401">
        <v>12468</v>
      </c>
      <c r="D401" t="str">
        <f>VLOOKUP(Call_Data!$C401,Hierarchy!$A$1:$H$27,5,TRUE)</f>
        <v>Davenport, Davina</v>
      </c>
      <c r="E401" t="str">
        <f>VLOOKUP(Call_Data!$C401,Hierarchy!$A$2:$H$27,7,TRUE)</f>
        <v>Winnerson, Aceona</v>
      </c>
      <c r="F401" t="str">
        <f>VLOOKUP(C401,Hierarchy!$A$2:$H$27,8,TRUE)</f>
        <v>Williamburg</v>
      </c>
      <c r="G401">
        <v>35</v>
      </c>
      <c r="H401">
        <v>25330</v>
      </c>
      <c r="I401">
        <v>4</v>
      </c>
      <c r="J401">
        <v>34</v>
      </c>
      <c r="K401">
        <v>24</v>
      </c>
      <c r="L401">
        <v>18</v>
      </c>
      <c r="M401">
        <v>2</v>
      </c>
      <c r="N401">
        <f>SUMIF(Call_Data!$D$2:$D$1526,Call_Data!$D401,Call_Data!$G$2:$G$1526)</f>
        <v>2282</v>
      </c>
      <c r="O401">
        <f>SUMIFS(Call_Data!$G$2:$G$1526,Call_Data!$D$2:$D$1526,Call_Data!$D401,Call_Data!$A$2:$A$1526,Call_Data!$A401)</f>
        <v>730</v>
      </c>
      <c r="P401" s="3">
        <f>Call_Data!$H401/Call_Data!$G401</f>
        <v>723.71428571428567</v>
      </c>
      <c r="Q401" cm="1">
        <f t="array" ref="Q401">_xlfn.SWITCH(A401,201706,780,201707,783,201708,775)</f>
        <v>780</v>
      </c>
      <c r="R401" s="5" cm="1">
        <f t="array" ref="R401">_xlfn.SWITCH(A401,201706,0.08,201707,0.081,201708,0.075)</f>
        <v>0.08</v>
      </c>
      <c r="S401" s="2">
        <f>Call_Data!$M401/Call_Data!$G401*100</f>
        <v>5.7142857142857144</v>
      </c>
      <c r="T401" s="2">
        <f>Call_Data!$S401/Call_Data!$R401</f>
        <v>71.428571428571431</v>
      </c>
      <c r="U401" s="7">
        <f t="shared" si="12"/>
        <v>0</v>
      </c>
      <c r="V401" s="6">
        <f t="shared" si="13"/>
        <v>0.97142857142857142</v>
      </c>
      <c r="W401" s="6">
        <f>Call_Data!$K401/Call_Data!$J401</f>
        <v>0.70588235294117652</v>
      </c>
      <c r="X401" s="6">
        <f>Call_Data!$L401/Call_Data!$K401</f>
        <v>0.75</v>
      </c>
      <c r="Y401" s="6" cm="1">
        <f t="array" ref="Y401">_xlfn.SWITCH(A401,201706,0.51,201707,0.509,201708,0.511)</f>
        <v>0.51</v>
      </c>
      <c r="Z401" s="6">
        <f>Call_Data!$L401/Call_Data!$G401</f>
        <v>0.51428571428571423</v>
      </c>
      <c r="AA401" s="6" cm="1">
        <f t="array" ref="AA401">_xlfn.SWITCH(A401,201706,0.2,201707,0.199,201708,0.198)</f>
        <v>0.2</v>
      </c>
      <c r="AB401" s="6">
        <f>Call_Data!$K401-Call_Data!$L401/Call_Data!$K401</f>
        <v>23.25</v>
      </c>
      <c r="AC401" s="6" cm="1">
        <f t="array" ref="AC401">_xlfn.SWITCH(A401,201706,0.17,201707,0.162,201708,0.159)</f>
        <v>0.17</v>
      </c>
      <c r="AD401" s="6">
        <f>Call_Data!$I401/Call_Data!$G401</f>
        <v>0.11428571428571428</v>
      </c>
    </row>
    <row r="402" spans="1:30" x14ac:dyDescent="0.2">
      <c r="A402">
        <v>201706</v>
      </c>
      <c r="B402" s="1">
        <v>42911</v>
      </c>
      <c r="C402">
        <v>12469</v>
      </c>
      <c r="D402" t="str">
        <f>VLOOKUP(Call_Data!$C402,Hierarchy!$A$1:$H$27,5,TRUE)</f>
        <v>Edgerton, Ethan</v>
      </c>
      <c r="E402" t="str">
        <f>VLOOKUP(Call_Data!$C402,Hierarchy!$A$2:$H$27,7,TRUE)</f>
        <v>Winnerson, Aceona</v>
      </c>
      <c r="F402" t="str">
        <f>VLOOKUP(C402,Hierarchy!$A$2:$H$27,8,TRUE)</f>
        <v>Williamburg</v>
      </c>
      <c r="G402">
        <v>32</v>
      </c>
      <c r="H402">
        <v>24981</v>
      </c>
      <c r="I402">
        <v>5</v>
      </c>
      <c r="J402">
        <v>29</v>
      </c>
      <c r="K402">
        <v>21</v>
      </c>
      <c r="L402">
        <v>19</v>
      </c>
      <c r="M402">
        <v>2</v>
      </c>
      <c r="N402">
        <f>SUMIF(Call_Data!$D$2:$D$1526,Call_Data!$D402,Call_Data!$G$2:$G$1526)</f>
        <v>2288</v>
      </c>
      <c r="O402">
        <f>SUMIFS(Call_Data!$G$2:$G$1526,Call_Data!$D$2:$D$1526,Call_Data!$D402,Call_Data!$A$2:$A$1526,Call_Data!$A402)</f>
        <v>777</v>
      </c>
      <c r="P402" s="3">
        <f>Call_Data!$H402/Call_Data!$G402</f>
        <v>780.65625</v>
      </c>
      <c r="Q402" cm="1">
        <f t="array" ref="Q402">_xlfn.SWITCH(A402,201706,780,201707,783,201708,775)</f>
        <v>780</v>
      </c>
      <c r="R402" s="5" cm="1">
        <f t="array" ref="R402">_xlfn.SWITCH(A402,201706,0.08,201707,0.081,201708,0.075)</f>
        <v>0.08</v>
      </c>
      <c r="S402" s="2">
        <f>Call_Data!$M402/Call_Data!$G402*100</f>
        <v>6.25</v>
      </c>
      <c r="T402" s="2">
        <f>Call_Data!$S402/Call_Data!$R402</f>
        <v>78.125</v>
      </c>
      <c r="U402" s="7">
        <f t="shared" si="12"/>
        <v>0</v>
      </c>
      <c r="V402" s="6">
        <f t="shared" si="13"/>
        <v>0.90625</v>
      </c>
      <c r="W402" s="6">
        <f>Call_Data!$K402/Call_Data!$J402</f>
        <v>0.72413793103448276</v>
      </c>
      <c r="X402" s="6">
        <f>Call_Data!$L402/Call_Data!$K402</f>
        <v>0.90476190476190477</v>
      </c>
      <c r="Y402" s="6" cm="1">
        <f t="array" ref="Y402">_xlfn.SWITCH(A402,201706,0.51,201707,0.509,201708,0.511)</f>
        <v>0.51</v>
      </c>
      <c r="Z402" s="6">
        <f>Call_Data!$L402/Call_Data!$G402</f>
        <v>0.59375</v>
      </c>
      <c r="AA402" s="6" cm="1">
        <f t="array" ref="AA402">_xlfn.SWITCH(A402,201706,0.2,201707,0.199,201708,0.198)</f>
        <v>0.2</v>
      </c>
      <c r="AB402" s="6">
        <f>Call_Data!$K402-Call_Data!$L402/Call_Data!$K402</f>
        <v>20.095238095238095</v>
      </c>
      <c r="AC402" s="6" cm="1">
        <f t="array" ref="AC402">_xlfn.SWITCH(A402,201706,0.17,201707,0.162,201708,0.159)</f>
        <v>0.17</v>
      </c>
      <c r="AD402" s="6">
        <f>Call_Data!$I402/Call_Data!$G402</f>
        <v>0.15625</v>
      </c>
    </row>
    <row r="403" spans="1:30" x14ac:dyDescent="0.2">
      <c r="A403">
        <v>201706</v>
      </c>
      <c r="B403" s="1">
        <v>42911</v>
      </c>
      <c r="C403">
        <v>12470</v>
      </c>
      <c r="D403" t="str">
        <f>VLOOKUP(Call_Data!$C403,Hierarchy!$A$1:$H$27,5,TRUE)</f>
        <v>Filipsano, Fiona</v>
      </c>
      <c r="E403" t="str">
        <f>VLOOKUP(Call_Data!$C403,Hierarchy!$A$2:$H$27,7,TRUE)</f>
        <v>Winnerson, Aceona</v>
      </c>
      <c r="F403" t="str">
        <f>VLOOKUP(C403,Hierarchy!$A$2:$H$27,8,TRUE)</f>
        <v>Williamburg</v>
      </c>
      <c r="G403">
        <v>38</v>
      </c>
      <c r="H403">
        <v>24513</v>
      </c>
      <c r="I403">
        <v>5</v>
      </c>
      <c r="J403">
        <v>36</v>
      </c>
      <c r="K403">
        <v>28</v>
      </c>
      <c r="L403">
        <v>25</v>
      </c>
      <c r="M403">
        <v>2</v>
      </c>
      <c r="N403">
        <f>SUMIF(Call_Data!$D$2:$D$1526,Call_Data!$D403,Call_Data!$G$2:$G$1526)</f>
        <v>2312</v>
      </c>
      <c r="O403">
        <f>SUMIFS(Call_Data!$G$2:$G$1526,Call_Data!$D$2:$D$1526,Call_Data!$D403,Call_Data!$A$2:$A$1526,Call_Data!$A403)</f>
        <v>736</v>
      </c>
      <c r="P403" s="3">
        <f>Call_Data!$H403/Call_Data!$G403</f>
        <v>645.07894736842104</v>
      </c>
      <c r="Q403" cm="1">
        <f t="array" ref="Q403">_xlfn.SWITCH(A403,201706,780,201707,783,201708,775)</f>
        <v>780</v>
      </c>
      <c r="R403" s="5" cm="1">
        <f t="array" ref="R403">_xlfn.SWITCH(A403,201706,0.08,201707,0.081,201708,0.075)</f>
        <v>0.08</v>
      </c>
      <c r="S403" s="2">
        <f>Call_Data!$M403/Call_Data!$G403*100</f>
        <v>5.2631578947368416</v>
      </c>
      <c r="T403" s="2">
        <f>Call_Data!$S403/Call_Data!$R403</f>
        <v>65.78947368421052</v>
      </c>
      <c r="U403" s="7">
        <f t="shared" si="12"/>
        <v>0</v>
      </c>
      <c r="V403" s="6">
        <f t="shared" si="13"/>
        <v>0.94736842105263153</v>
      </c>
      <c r="W403" s="6">
        <f>Call_Data!$K403/Call_Data!$J403</f>
        <v>0.77777777777777779</v>
      </c>
      <c r="X403" s="6">
        <f>Call_Data!$L403/Call_Data!$K403</f>
        <v>0.8928571428571429</v>
      </c>
      <c r="Y403" s="6" cm="1">
        <f t="array" ref="Y403">_xlfn.SWITCH(A403,201706,0.51,201707,0.509,201708,0.511)</f>
        <v>0.51</v>
      </c>
      <c r="Z403" s="6">
        <f>Call_Data!$L403/Call_Data!$G403</f>
        <v>0.65789473684210531</v>
      </c>
      <c r="AA403" s="6" cm="1">
        <f t="array" ref="AA403">_xlfn.SWITCH(A403,201706,0.2,201707,0.199,201708,0.198)</f>
        <v>0.2</v>
      </c>
      <c r="AB403" s="6">
        <f>Call_Data!$K403-Call_Data!$L403/Call_Data!$K403</f>
        <v>27.107142857142858</v>
      </c>
      <c r="AC403" s="6" cm="1">
        <f t="array" ref="AC403">_xlfn.SWITCH(A403,201706,0.17,201707,0.162,201708,0.159)</f>
        <v>0.17</v>
      </c>
      <c r="AD403" s="6">
        <f>Call_Data!$I403/Call_Data!$G403</f>
        <v>0.13157894736842105</v>
      </c>
    </row>
    <row r="404" spans="1:30" x14ac:dyDescent="0.2">
      <c r="A404">
        <v>201706</v>
      </c>
      <c r="B404" s="1">
        <v>42911</v>
      </c>
      <c r="C404">
        <v>12471</v>
      </c>
      <c r="D404" t="str">
        <f>VLOOKUP(Call_Data!$C404,Hierarchy!$A$1:$H$27,5,TRUE)</f>
        <v>Gee, Garry</v>
      </c>
      <c r="E404" t="str">
        <f>VLOOKUP(Call_Data!$C404,Hierarchy!$A$2:$H$27,7,TRUE)</f>
        <v>Winnerson, Aceona</v>
      </c>
      <c r="F404" t="str">
        <f>VLOOKUP(C404,Hierarchy!$A$2:$H$27,8,TRUE)</f>
        <v>Williamburg</v>
      </c>
      <c r="G404">
        <v>39</v>
      </c>
      <c r="H404">
        <v>25678</v>
      </c>
      <c r="I404">
        <v>6</v>
      </c>
      <c r="J404">
        <v>36</v>
      </c>
      <c r="K404">
        <v>32</v>
      </c>
      <c r="L404">
        <v>25</v>
      </c>
      <c r="M404">
        <v>2</v>
      </c>
      <c r="N404">
        <f>SUMIF(Call_Data!$D$2:$D$1526,Call_Data!$D404,Call_Data!$G$2:$G$1526)</f>
        <v>2402</v>
      </c>
      <c r="O404">
        <f>SUMIFS(Call_Data!$G$2:$G$1526,Call_Data!$D$2:$D$1526,Call_Data!$D404,Call_Data!$A$2:$A$1526,Call_Data!$A404)</f>
        <v>798</v>
      </c>
      <c r="P404" s="3">
        <f>Call_Data!$H404/Call_Data!$G404</f>
        <v>658.41025641025647</v>
      </c>
      <c r="Q404" cm="1">
        <f t="array" ref="Q404">_xlfn.SWITCH(A404,201706,780,201707,783,201708,775)</f>
        <v>780</v>
      </c>
      <c r="R404" s="5" cm="1">
        <f t="array" ref="R404">_xlfn.SWITCH(A404,201706,0.08,201707,0.081,201708,0.075)</f>
        <v>0.08</v>
      </c>
      <c r="S404" s="2">
        <f>Call_Data!$M404/Call_Data!$G404*100</f>
        <v>5.1282051282051277</v>
      </c>
      <c r="T404" s="2">
        <f>Call_Data!$S404/Call_Data!$R404</f>
        <v>64.102564102564102</v>
      </c>
      <c r="U404" s="7">
        <f t="shared" si="12"/>
        <v>0</v>
      </c>
      <c r="V404" s="6">
        <f t="shared" si="13"/>
        <v>0.92307692307692313</v>
      </c>
      <c r="W404" s="6">
        <f>Call_Data!$K404/Call_Data!$J404</f>
        <v>0.88888888888888884</v>
      </c>
      <c r="X404" s="6">
        <f>Call_Data!$L404/Call_Data!$K404</f>
        <v>0.78125</v>
      </c>
      <c r="Y404" s="6" cm="1">
        <f t="array" ref="Y404">_xlfn.SWITCH(A404,201706,0.51,201707,0.509,201708,0.511)</f>
        <v>0.51</v>
      </c>
      <c r="Z404" s="6">
        <f>Call_Data!$L404/Call_Data!$G404</f>
        <v>0.64102564102564108</v>
      </c>
      <c r="AA404" s="6" cm="1">
        <f t="array" ref="AA404">_xlfn.SWITCH(A404,201706,0.2,201707,0.199,201708,0.198)</f>
        <v>0.2</v>
      </c>
      <c r="AB404" s="6">
        <f>Call_Data!$K404-Call_Data!$L404/Call_Data!$K404</f>
        <v>31.21875</v>
      </c>
      <c r="AC404" s="6" cm="1">
        <f t="array" ref="AC404">_xlfn.SWITCH(A404,201706,0.17,201707,0.162,201708,0.159)</f>
        <v>0.17</v>
      </c>
      <c r="AD404" s="6">
        <f>Call_Data!$I404/Call_Data!$G404</f>
        <v>0.15384615384615385</v>
      </c>
    </row>
    <row r="405" spans="1:30" x14ac:dyDescent="0.2">
      <c r="A405">
        <v>201706</v>
      </c>
      <c r="B405" s="1">
        <v>42911</v>
      </c>
      <c r="C405">
        <v>12472</v>
      </c>
      <c r="D405" t="str">
        <f>VLOOKUP(Call_Data!$C405,Hierarchy!$A$1:$H$27,5,TRUE)</f>
        <v>Harrison, Harold</v>
      </c>
      <c r="E405" t="str">
        <f>VLOOKUP(Call_Data!$C405,Hierarchy!$A$2:$H$27,7,TRUE)</f>
        <v>Winnerson, Aceona</v>
      </c>
      <c r="F405" t="str">
        <f>VLOOKUP(C405,Hierarchy!$A$2:$H$27,8,TRUE)</f>
        <v>Williamburg</v>
      </c>
      <c r="G405">
        <v>32</v>
      </c>
      <c r="H405">
        <v>25840</v>
      </c>
      <c r="I405">
        <v>6</v>
      </c>
      <c r="J405">
        <v>31</v>
      </c>
      <c r="K405">
        <v>27</v>
      </c>
      <c r="L405">
        <v>22</v>
      </c>
      <c r="M405">
        <v>2</v>
      </c>
      <c r="N405">
        <f>SUMIF(Call_Data!$D$2:$D$1526,Call_Data!$D405,Call_Data!$G$2:$G$1526)</f>
        <v>2134</v>
      </c>
      <c r="O405">
        <f>SUMIFS(Call_Data!$G$2:$G$1526,Call_Data!$D$2:$D$1526,Call_Data!$D405,Call_Data!$A$2:$A$1526,Call_Data!$A405)</f>
        <v>707</v>
      </c>
      <c r="P405" s="3">
        <f>Call_Data!$H405/Call_Data!$G405</f>
        <v>807.5</v>
      </c>
      <c r="Q405" cm="1">
        <f t="array" ref="Q405">_xlfn.SWITCH(A405,201706,780,201707,783,201708,775)</f>
        <v>780</v>
      </c>
      <c r="R405" s="5" cm="1">
        <f t="array" ref="R405">_xlfn.SWITCH(A405,201706,0.08,201707,0.081,201708,0.075)</f>
        <v>0.08</v>
      </c>
      <c r="S405" s="2">
        <f>Call_Data!$M405/Call_Data!$G405*100</f>
        <v>6.25</v>
      </c>
      <c r="T405" s="2">
        <f>Call_Data!$S405/Call_Data!$R405</f>
        <v>78.125</v>
      </c>
      <c r="U405" s="7">
        <f t="shared" si="12"/>
        <v>0</v>
      </c>
      <c r="V405" s="6">
        <f t="shared" si="13"/>
        <v>0.96875</v>
      </c>
      <c r="W405" s="6">
        <f>Call_Data!$K405/Call_Data!$J405</f>
        <v>0.87096774193548387</v>
      </c>
      <c r="X405" s="6">
        <f>Call_Data!$L405/Call_Data!$K405</f>
        <v>0.81481481481481477</v>
      </c>
      <c r="Y405" s="6" cm="1">
        <f t="array" ref="Y405">_xlfn.SWITCH(A405,201706,0.51,201707,0.509,201708,0.511)</f>
        <v>0.51</v>
      </c>
      <c r="Z405" s="6">
        <f>Call_Data!$L405/Call_Data!$G405</f>
        <v>0.6875</v>
      </c>
      <c r="AA405" s="6" cm="1">
        <f t="array" ref="AA405">_xlfn.SWITCH(A405,201706,0.2,201707,0.199,201708,0.198)</f>
        <v>0.2</v>
      </c>
      <c r="AB405" s="6">
        <f>Call_Data!$K405-Call_Data!$L405/Call_Data!$K405</f>
        <v>26.185185185185187</v>
      </c>
      <c r="AC405" s="6" cm="1">
        <f t="array" ref="AC405">_xlfn.SWITCH(A405,201706,0.17,201707,0.162,201708,0.159)</f>
        <v>0.17</v>
      </c>
      <c r="AD405" s="6">
        <f>Call_Data!$I405/Call_Data!$G405</f>
        <v>0.1875</v>
      </c>
    </row>
    <row r="406" spans="1:30" x14ac:dyDescent="0.2">
      <c r="A406">
        <v>201706</v>
      </c>
      <c r="B406" s="1">
        <v>42912</v>
      </c>
      <c r="C406">
        <v>12465</v>
      </c>
      <c r="D406" t="str">
        <f>VLOOKUP(Call_Data!$C406,Hierarchy!$A$1:$H$27,5,TRUE)</f>
        <v>Anderson, Albert</v>
      </c>
      <c r="E406" t="str">
        <f>VLOOKUP(Call_Data!$C406,Hierarchy!$A$2:$H$27,7,TRUE)</f>
        <v>Winnerson, Aceona</v>
      </c>
      <c r="F406" t="str">
        <f>VLOOKUP(C406,Hierarchy!$A$2:$H$27,8,TRUE)</f>
        <v>Williamburg</v>
      </c>
      <c r="G406">
        <v>38</v>
      </c>
      <c r="H406">
        <v>25559</v>
      </c>
      <c r="I406">
        <v>4</v>
      </c>
      <c r="J406">
        <v>38</v>
      </c>
      <c r="K406">
        <v>27</v>
      </c>
      <c r="L406">
        <v>23</v>
      </c>
      <c r="M406">
        <v>2</v>
      </c>
      <c r="N406">
        <f>SUMIF(Call_Data!$D$2:$D$1526,Call_Data!$D406,Call_Data!$G$2:$G$1526)</f>
        <v>2149</v>
      </c>
      <c r="O406">
        <f>SUMIFS(Call_Data!$G$2:$G$1526,Call_Data!$D$2:$D$1526,Call_Data!$D406,Call_Data!$A$2:$A$1526,Call_Data!$A406)</f>
        <v>797</v>
      </c>
      <c r="P406" s="3">
        <f>Call_Data!$H406/Call_Data!$G406</f>
        <v>672.60526315789468</v>
      </c>
      <c r="Q406" cm="1">
        <f t="array" ref="Q406">_xlfn.SWITCH(A406,201706,780,201707,783,201708,775)</f>
        <v>780</v>
      </c>
      <c r="R406" s="5" cm="1">
        <f t="array" ref="R406">_xlfn.SWITCH(A406,201706,0.08,201707,0.081,201708,0.075)</f>
        <v>0.08</v>
      </c>
      <c r="S406" s="2">
        <f>Call_Data!$M406/Call_Data!$G406*100</f>
        <v>5.2631578947368416</v>
      </c>
      <c r="T406" s="2">
        <f>Call_Data!$S406/Call_Data!$R406</f>
        <v>65.78947368421052</v>
      </c>
      <c r="U406" s="7">
        <f t="shared" si="12"/>
        <v>0</v>
      </c>
      <c r="V406" s="6">
        <f t="shared" si="13"/>
        <v>1</v>
      </c>
      <c r="W406" s="6">
        <f>Call_Data!$K406/Call_Data!$J406</f>
        <v>0.71052631578947367</v>
      </c>
      <c r="X406" s="6">
        <f>Call_Data!$L406/Call_Data!$K406</f>
        <v>0.85185185185185186</v>
      </c>
      <c r="Y406" s="6" cm="1">
        <f t="array" ref="Y406">_xlfn.SWITCH(A406,201706,0.51,201707,0.509,201708,0.511)</f>
        <v>0.51</v>
      </c>
      <c r="Z406" s="6">
        <f>Call_Data!$L406/Call_Data!$G406</f>
        <v>0.60526315789473684</v>
      </c>
      <c r="AA406" s="6" cm="1">
        <f t="array" ref="AA406">_xlfn.SWITCH(A406,201706,0.2,201707,0.199,201708,0.198)</f>
        <v>0.2</v>
      </c>
      <c r="AB406" s="6">
        <f>Call_Data!$K406-Call_Data!$L406/Call_Data!$K406</f>
        <v>26.148148148148149</v>
      </c>
      <c r="AC406" s="6" cm="1">
        <f t="array" ref="AC406">_xlfn.SWITCH(A406,201706,0.17,201707,0.162,201708,0.159)</f>
        <v>0.17</v>
      </c>
      <c r="AD406" s="6">
        <f>Call_Data!$I406/Call_Data!$G406</f>
        <v>0.10526315789473684</v>
      </c>
    </row>
    <row r="407" spans="1:30" x14ac:dyDescent="0.2">
      <c r="A407">
        <v>201706</v>
      </c>
      <c r="B407" s="1">
        <v>42912</v>
      </c>
      <c r="C407">
        <v>12466</v>
      </c>
      <c r="D407" t="str">
        <f>VLOOKUP(Call_Data!$C407,Hierarchy!$A$1:$H$27,5,TRUE)</f>
        <v>Binning, Bart</v>
      </c>
      <c r="E407" t="str">
        <f>VLOOKUP(Call_Data!$C407,Hierarchy!$A$2:$H$27,7,TRUE)</f>
        <v>Winnerson, Aceona</v>
      </c>
      <c r="F407" t="str">
        <f>VLOOKUP(C407,Hierarchy!$A$2:$H$27,8,TRUE)</f>
        <v>Williamburg</v>
      </c>
      <c r="G407">
        <v>32</v>
      </c>
      <c r="H407">
        <v>25420</v>
      </c>
      <c r="I407">
        <v>4</v>
      </c>
      <c r="J407">
        <v>31</v>
      </c>
      <c r="K407">
        <v>28</v>
      </c>
      <c r="L407">
        <v>21</v>
      </c>
      <c r="M407">
        <v>2</v>
      </c>
      <c r="N407">
        <f>SUMIF(Call_Data!$D$2:$D$1526,Call_Data!$D407,Call_Data!$G$2:$G$1526)</f>
        <v>2347</v>
      </c>
      <c r="O407">
        <f>SUMIFS(Call_Data!$G$2:$G$1526,Call_Data!$D$2:$D$1526,Call_Data!$D407,Call_Data!$A$2:$A$1526,Call_Data!$A407)</f>
        <v>783</v>
      </c>
      <c r="P407" s="3">
        <f>Call_Data!$H407/Call_Data!$G407</f>
        <v>794.375</v>
      </c>
      <c r="Q407" cm="1">
        <f t="array" ref="Q407">_xlfn.SWITCH(A407,201706,780,201707,783,201708,775)</f>
        <v>780</v>
      </c>
      <c r="R407" s="5" cm="1">
        <f t="array" ref="R407">_xlfn.SWITCH(A407,201706,0.08,201707,0.081,201708,0.075)</f>
        <v>0.08</v>
      </c>
      <c r="S407" s="2">
        <f>Call_Data!$M407/Call_Data!$G407*100</f>
        <v>6.25</v>
      </c>
      <c r="T407" s="2">
        <f>Call_Data!$S407/Call_Data!$R407</f>
        <v>78.125</v>
      </c>
      <c r="U407" s="7">
        <f t="shared" si="12"/>
        <v>0</v>
      </c>
      <c r="V407" s="6">
        <f t="shared" si="13"/>
        <v>0.96875</v>
      </c>
      <c r="W407" s="6">
        <f>Call_Data!$K407/Call_Data!$J407</f>
        <v>0.90322580645161288</v>
      </c>
      <c r="X407" s="6">
        <f>Call_Data!$L407/Call_Data!$K407</f>
        <v>0.75</v>
      </c>
      <c r="Y407" s="6" cm="1">
        <f t="array" ref="Y407">_xlfn.SWITCH(A407,201706,0.51,201707,0.509,201708,0.511)</f>
        <v>0.51</v>
      </c>
      <c r="Z407" s="6">
        <f>Call_Data!$L407/Call_Data!$G407</f>
        <v>0.65625</v>
      </c>
      <c r="AA407" s="6" cm="1">
        <f t="array" ref="AA407">_xlfn.SWITCH(A407,201706,0.2,201707,0.199,201708,0.198)</f>
        <v>0.2</v>
      </c>
      <c r="AB407" s="6">
        <f>Call_Data!$K407-Call_Data!$L407/Call_Data!$K407</f>
        <v>27.25</v>
      </c>
      <c r="AC407" s="6" cm="1">
        <f t="array" ref="AC407">_xlfn.SWITCH(A407,201706,0.17,201707,0.162,201708,0.159)</f>
        <v>0.17</v>
      </c>
      <c r="AD407" s="6">
        <f>Call_Data!$I407/Call_Data!$G407</f>
        <v>0.125</v>
      </c>
    </row>
    <row r="408" spans="1:30" x14ac:dyDescent="0.2">
      <c r="A408">
        <v>201706</v>
      </c>
      <c r="B408" s="1">
        <v>42912</v>
      </c>
      <c r="C408">
        <v>12467</v>
      </c>
      <c r="D408" t="str">
        <f>VLOOKUP(Call_Data!$C408,Hierarchy!$A$1:$H$27,5,TRUE)</f>
        <v>Centerville, Cece</v>
      </c>
      <c r="E408" t="str">
        <f>VLOOKUP(Call_Data!$C408,Hierarchy!$A$2:$H$27,7,TRUE)</f>
        <v>Winnerson, Aceona</v>
      </c>
      <c r="F408" t="str">
        <f>VLOOKUP(C408,Hierarchy!$A$2:$H$27,8,TRUE)</f>
        <v>Williamburg</v>
      </c>
      <c r="G408">
        <v>38</v>
      </c>
      <c r="H408">
        <v>24943</v>
      </c>
      <c r="I408">
        <v>6</v>
      </c>
      <c r="J408">
        <v>36</v>
      </c>
      <c r="K408">
        <v>29</v>
      </c>
      <c r="L408">
        <v>20</v>
      </c>
      <c r="M408">
        <v>2</v>
      </c>
      <c r="N408">
        <f>SUMIF(Call_Data!$D$2:$D$1526,Call_Data!$D408,Call_Data!$G$2:$G$1526)</f>
        <v>2319</v>
      </c>
      <c r="O408">
        <f>SUMIFS(Call_Data!$G$2:$G$1526,Call_Data!$D$2:$D$1526,Call_Data!$D408,Call_Data!$A$2:$A$1526,Call_Data!$A408)</f>
        <v>784</v>
      </c>
      <c r="P408" s="3">
        <f>Call_Data!$H408/Call_Data!$G408</f>
        <v>656.39473684210532</v>
      </c>
      <c r="Q408" cm="1">
        <f t="array" ref="Q408">_xlfn.SWITCH(A408,201706,780,201707,783,201708,775)</f>
        <v>780</v>
      </c>
      <c r="R408" s="5" cm="1">
        <f t="array" ref="R408">_xlfn.SWITCH(A408,201706,0.08,201707,0.081,201708,0.075)</f>
        <v>0.08</v>
      </c>
      <c r="S408" s="2">
        <f>Call_Data!$M408/Call_Data!$G408*100</f>
        <v>5.2631578947368416</v>
      </c>
      <c r="T408" s="2">
        <f>Call_Data!$S408/Call_Data!$R408</f>
        <v>65.78947368421052</v>
      </c>
      <c r="U408" s="7">
        <f t="shared" si="12"/>
        <v>0</v>
      </c>
      <c r="V408" s="6">
        <f t="shared" si="13"/>
        <v>0.94736842105263153</v>
      </c>
      <c r="W408" s="6">
        <f>Call_Data!$K408/Call_Data!$J408</f>
        <v>0.80555555555555558</v>
      </c>
      <c r="X408" s="6">
        <f>Call_Data!$L408/Call_Data!$K408</f>
        <v>0.68965517241379315</v>
      </c>
      <c r="Y408" s="6" cm="1">
        <f t="array" ref="Y408">_xlfn.SWITCH(A408,201706,0.51,201707,0.509,201708,0.511)</f>
        <v>0.51</v>
      </c>
      <c r="Z408" s="6">
        <f>Call_Data!$L408/Call_Data!$G408</f>
        <v>0.52631578947368418</v>
      </c>
      <c r="AA408" s="6" cm="1">
        <f t="array" ref="AA408">_xlfn.SWITCH(A408,201706,0.2,201707,0.199,201708,0.198)</f>
        <v>0.2</v>
      </c>
      <c r="AB408" s="6">
        <f>Call_Data!$K408-Call_Data!$L408/Call_Data!$K408</f>
        <v>28.310344827586206</v>
      </c>
      <c r="AC408" s="6" cm="1">
        <f t="array" ref="AC408">_xlfn.SWITCH(A408,201706,0.17,201707,0.162,201708,0.159)</f>
        <v>0.17</v>
      </c>
      <c r="AD408" s="6">
        <f>Call_Data!$I408/Call_Data!$G408</f>
        <v>0.15789473684210525</v>
      </c>
    </row>
    <row r="409" spans="1:30" x14ac:dyDescent="0.2">
      <c r="A409">
        <v>201706</v>
      </c>
      <c r="B409" s="1">
        <v>42912</v>
      </c>
      <c r="C409">
        <v>12468</v>
      </c>
      <c r="D409" t="str">
        <f>VLOOKUP(Call_Data!$C409,Hierarchy!$A$1:$H$27,5,TRUE)</f>
        <v>Davenport, Davina</v>
      </c>
      <c r="E409" t="str">
        <f>VLOOKUP(Call_Data!$C409,Hierarchy!$A$2:$H$27,7,TRUE)</f>
        <v>Winnerson, Aceona</v>
      </c>
      <c r="F409" t="str">
        <f>VLOOKUP(C409,Hierarchy!$A$2:$H$27,8,TRUE)</f>
        <v>Williamburg</v>
      </c>
      <c r="G409">
        <v>34</v>
      </c>
      <c r="H409">
        <v>25724</v>
      </c>
      <c r="I409">
        <v>4</v>
      </c>
      <c r="J409">
        <v>32</v>
      </c>
      <c r="K409">
        <v>26</v>
      </c>
      <c r="L409">
        <v>21</v>
      </c>
      <c r="M409">
        <v>2</v>
      </c>
      <c r="N409">
        <f>SUMIF(Call_Data!$D$2:$D$1526,Call_Data!$D409,Call_Data!$G$2:$G$1526)</f>
        <v>2282</v>
      </c>
      <c r="O409">
        <f>SUMIFS(Call_Data!$G$2:$G$1526,Call_Data!$D$2:$D$1526,Call_Data!$D409,Call_Data!$A$2:$A$1526,Call_Data!$A409)</f>
        <v>730</v>
      </c>
      <c r="P409" s="3">
        <f>Call_Data!$H409/Call_Data!$G409</f>
        <v>756.58823529411768</v>
      </c>
      <c r="Q409" cm="1">
        <f t="array" ref="Q409">_xlfn.SWITCH(A409,201706,780,201707,783,201708,775)</f>
        <v>780</v>
      </c>
      <c r="R409" s="5" cm="1">
        <f t="array" ref="R409">_xlfn.SWITCH(A409,201706,0.08,201707,0.081,201708,0.075)</f>
        <v>0.08</v>
      </c>
      <c r="S409" s="2">
        <f>Call_Data!$M409/Call_Data!$G409*100</f>
        <v>5.8823529411764701</v>
      </c>
      <c r="T409" s="2">
        <f>Call_Data!$S409/Call_Data!$R409</f>
        <v>73.52941176470587</v>
      </c>
      <c r="U409" s="7">
        <f t="shared" si="12"/>
        <v>0</v>
      </c>
      <c r="V409" s="6">
        <f t="shared" si="13"/>
        <v>0.94117647058823528</v>
      </c>
      <c r="W409" s="6">
        <f>Call_Data!$K409/Call_Data!$J409</f>
        <v>0.8125</v>
      </c>
      <c r="X409" s="6">
        <f>Call_Data!$L409/Call_Data!$K409</f>
        <v>0.80769230769230771</v>
      </c>
      <c r="Y409" s="6" cm="1">
        <f t="array" ref="Y409">_xlfn.SWITCH(A409,201706,0.51,201707,0.509,201708,0.511)</f>
        <v>0.51</v>
      </c>
      <c r="Z409" s="6">
        <f>Call_Data!$L409/Call_Data!$G409</f>
        <v>0.61764705882352944</v>
      </c>
      <c r="AA409" s="6" cm="1">
        <f t="array" ref="AA409">_xlfn.SWITCH(A409,201706,0.2,201707,0.199,201708,0.198)</f>
        <v>0.2</v>
      </c>
      <c r="AB409" s="6">
        <f>Call_Data!$K409-Call_Data!$L409/Call_Data!$K409</f>
        <v>25.192307692307693</v>
      </c>
      <c r="AC409" s="6" cm="1">
        <f t="array" ref="AC409">_xlfn.SWITCH(A409,201706,0.17,201707,0.162,201708,0.159)</f>
        <v>0.17</v>
      </c>
      <c r="AD409" s="6">
        <f>Call_Data!$I409/Call_Data!$G409</f>
        <v>0.11764705882352941</v>
      </c>
    </row>
    <row r="410" spans="1:30" x14ac:dyDescent="0.2">
      <c r="A410">
        <v>201706</v>
      </c>
      <c r="B410" s="1">
        <v>42912</v>
      </c>
      <c r="C410">
        <v>12469</v>
      </c>
      <c r="D410" t="str">
        <f>VLOOKUP(Call_Data!$C410,Hierarchy!$A$1:$H$27,5,TRUE)</f>
        <v>Edgerton, Ethan</v>
      </c>
      <c r="E410" t="str">
        <f>VLOOKUP(Call_Data!$C410,Hierarchy!$A$2:$H$27,7,TRUE)</f>
        <v>Winnerson, Aceona</v>
      </c>
      <c r="F410" t="str">
        <f>VLOOKUP(C410,Hierarchy!$A$2:$H$27,8,TRUE)</f>
        <v>Williamburg</v>
      </c>
      <c r="G410">
        <v>37</v>
      </c>
      <c r="H410">
        <v>25319</v>
      </c>
      <c r="I410">
        <v>7</v>
      </c>
      <c r="J410">
        <v>36</v>
      </c>
      <c r="K410">
        <v>28</v>
      </c>
      <c r="L410">
        <v>24</v>
      </c>
      <c r="M410">
        <v>2</v>
      </c>
      <c r="N410">
        <f>SUMIF(Call_Data!$D$2:$D$1526,Call_Data!$D410,Call_Data!$G$2:$G$1526)</f>
        <v>2288</v>
      </c>
      <c r="O410">
        <f>SUMIFS(Call_Data!$G$2:$G$1526,Call_Data!$D$2:$D$1526,Call_Data!$D410,Call_Data!$A$2:$A$1526,Call_Data!$A410)</f>
        <v>777</v>
      </c>
      <c r="P410" s="3">
        <f>Call_Data!$H410/Call_Data!$G410</f>
        <v>684.29729729729729</v>
      </c>
      <c r="Q410" cm="1">
        <f t="array" ref="Q410">_xlfn.SWITCH(A410,201706,780,201707,783,201708,775)</f>
        <v>780</v>
      </c>
      <c r="R410" s="5" cm="1">
        <f t="array" ref="R410">_xlfn.SWITCH(A410,201706,0.08,201707,0.081,201708,0.075)</f>
        <v>0.08</v>
      </c>
      <c r="S410" s="2">
        <f>Call_Data!$M410/Call_Data!$G410*100</f>
        <v>5.4054054054054053</v>
      </c>
      <c r="T410" s="2">
        <f>Call_Data!$S410/Call_Data!$R410</f>
        <v>67.567567567567565</v>
      </c>
      <c r="U410" s="7">
        <f t="shared" si="12"/>
        <v>0</v>
      </c>
      <c r="V410" s="6">
        <f t="shared" si="13"/>
        <v>0.97297297297297303</v>
      </c>
      <c r="W410" s="6">
        <f>Call_Data!$K410/Call_Data!$J410</f>
        <v>0.77777777777777779</v>
      </c>
      <c r="X410" s="6">
        <f>Call_Data!$L410/Call_Data!$K410</f>
        <v>0.8571428571428571</v>
      </c>
      <c r="Y410" s="6" cm="1">
        <f t="array" ref="Y410">_xlfn.SWITCH(A410,201706,0.51,201707,0.509,201708,0.511)</f>
        <v>0.51</v>
      </c>
      <c r="Z410" s="6">
        <f>Call_Data!$L410/Call_Data!$G410</f>
        <v>0.64864864864864868</v>
      </c>
      <c r="AA410" s="6" cm="1">
        <f t="array" ref="AA410">_xlfn.SWITCH(A410,201706,0.2,201707,0.199,201708,0.198)</f>
        <v>0.2</v>
      </c>
      <c r="AB410" s="6">
        <f>Call_Data!$K410-Call_Data!$L410/Call_Data!$K410</f>
        <v>27.142857142857142</v>
      </c>
      <c r="AC410" s="6" cm="1">
        <f t="array" ref="AC410">_xlfn.SWITCH(A410,201706,0.17,201707,0.162,201708,0.159)</f>
        <v>0.17</v>
      </c>
      <c r="AD410" s="6">
        <f>Call_Data!$I410/Call_Data!$G410</f>
        <v>0.1891891891891892</v>
      </c>
    </row>
    <row r="411" spans="1:30" x14ac:dyDescent="0.2">
      <c r="A411">
        <v>201706</v>
      </c>
      <c r="B411" s="1">
        <v>42912</v>
      </c>
      <c r="C411">
        <v>12470</v>
      </c>
      <c r="D411" t="str">
        <f>VLOOKUP(Call_Data!$C411,Hierarchy!$A$1:$H$27,5,TRUE)</f>
        <v>Filipsano, Fiona</v>
      </c>
      <c r="E411" t="str">
        <f>VLOOKUP(Call_Data!$C411,Hierarchy!$A$2:$H$27,7,TRUE)</f>
        <v>Winnerson, Aceona</v>
      </c>
      <c r="F411" t="str">
        <f>VLOOKUP(C411,Hierarchy!$A$2:$H$27,8,TRUE)</f>
        <v>Williamburg</v>
      </c>
      <c r="G411">
        <v>39</v>
      </c>
      <c r="H411">
        <v>25776</v>
      </c>
      <c r="I411">
        <v>6</v>
      </c>
      <c r="J411">
        <v>36</v>
      </c>
      <c r="K411">
        <v>27</v>
      </c>
      <c r="L411">
        <v>24</v>
      </c>
      <c r="M411">
        <v>2</v>
      </c>
      <c r="N411">
        <f>SUMIF(Call_Data!$D$2:$D$1526,Call_Data!$D411,Call_Data!$G$2:$G$1526)</f>
        <v>2312</v>
      </c>
      <c r="O411">
        <f>SUMIFS(Call_Data!$G$2:$G$1526,Call_Data!$D$2:$D$1526,Call_Data!$D411,Call_Data!$A$2:$A$1526,Call_Data!$A411)</f>
        <v>736</v>
      </c>
      <c r="P411" s="3">
        <f>Call_Data!$H411/Call_Data!$G411</f>
        <v>660.92307692307691</v>
      </c>
      <c r="Q411" cm="1">
        <f t="array" ref="Q411">_xlfn.SWITCH(A411,201706,780,201707,783,201708,775)</f>
        <v>780</v>
      </c>
      <c r="R411" s="5" cm="1">
        <f t="array" ref="R411">_xlfn.SWITCH(A411,201706,0.08,201707,0.081,201708,0.075)</f>
        <v>0.08</v>
      </c>
      <c r="S411" s="2">
        <f>Call_Data!$M411/Call_Data!$G411*100</f>
        <v>5.1282051282051277</v>
      </c>
      <c r="T411" s="2">
        <f>Call_Data!$S411/Call_Data!$R411</f>
        <v>64.102564102564102</v>
      </c>
      <c r="U411" s="7">
        <f t="shared" si="12"/>
        <v>0</v>
      </c>
      <c r="V411" s="6">
        <f t="shared" si="13"/>
        <v>0.92307692307692313</v>
      </c>
      <c r="W411" s="6">
        <f>Call_Data!$K411/Call_Data!$J411</f>
        <v>0.75</v>
      </c>
      <c r="X411" s="6">
        <f>Call_Data!$L411/Call_Data!$K411</f>
        <v>0.88888888888888884</v>
      </c>
      <c r="Y411" s="6" cm="1">
        <f t="array" ref="Y411">_xlfn.SWITCH(A411,201706,0.51,201707,0.509,201708,0.511)</f>
        <v>0.51</v>
      </c>
      <c r="Z411" s="6">
        <f>Call_Data!$L411/Call_Data!$G411</f>
        <v>0.61538461538461542</v>
      </c>
      <c r="AA411" s="6" cm="1">
        <f t="array" ref="AA411">_xlfn.SWITCH(A411,201706,0.2,201707,0.199,201708,0.198)</f>
        <v>0.2</v>
      </c>
      <c r="AB411" s="6">
        <f>Call_Data!$K411-Call_Data!$L411/Call_Data!$K411</f>
        <v>26.111111111111111</v>
      </c>
      <c r="AC411" s="6" cm="1">
        <f t="array" ref="AC411">_xlfn.SWITCH(A411,201706,0.17,201707,0.162,201708,0.159)</f>
        <v>0.17</v>
      </c>
      <c r="AD411" s="6">
        <f>Call_Data!$I411/Call_Data!$G411</f>
        <v>0.15384615384615385</v>
      </c>
    </row>
    <row r="412" spans="1:30" x14ac:dyDescent="0.2">
      <c r="A412">
        <v>201706</v>
      </c>
      <c r="B412" s="1">
        <v>42912</v>
      </c>
      <c r="C412">
        <v>12471</v>
      </c>
      <c r="D412" t="str">
        <f>VLOOKUP(Call_Data!$C412,Hierarchy!$A$1:$H$27,5,TRUE)</f>
        <v>Gee, Garry</v>
      </c>
      <c r="E412" t="str">
        <f>VLOOKUP(Call_Data!$C412,Hierarchy!$A$2:$H$27,7,TRUE)</f>
        <v>Winnerson, Aceona</v>
      </c>
      <c r="F412" t="str">
        <f>VLOOKUP(C412,Hierarchy!$A$2:$H$27,8,TRUE)</f>
        <v>Williamburg</v>
      </c>
      <c r="G412">
        <v>32</v>
      </c>
      <c r="H412">
        <v>25500</v>
      </c>
      <c r="I412">
        <v>6</v>
      </c>
      <c r="J412">
        <v>29</v>
      </c>
      <c r="K412">
        <v>22</v>
      </c>
      <c r="L412">
        <v>16</v>
      </c>
      <c r="M412">
        <v>2</v>
      </c>
      <c r="N412">
        <f>SUMIF(Call_Data!$D$2:$D$1526,Call_Data!$D412,Call_Data!$G$2:$G$1526)</f>
        <v>2402</v>
      </c>
      <c r="O412">
        <f>SUMIFS(Call_Data!$G$2:$G$1526,Call_Data!$D$2:$D$1526,Call_Data!$D412,Call_Data!$A$2:$A$1526,Call_Data!$A412)</f>
        <v>798</v>
      </c>
      <c r="P412" s="3">
        <f>Call_Data!$H412/Call_Data!$G412</f>
        <v>796.875</v>
      </c>
      <c r="Q412" cm="1">
        <f t="array" ref="Q412">_xlfn.SWITCH(A412,201706,780,201707,783,201708,775)</f>
        <v>780</v>
      </c>
      <c r="R412" s="5" cm="1">
        <f t="array" ref="R412">_xlfn.SWITCH(A412,201706,0.08,201707,0.081,201708,0.075)</f>
        <v>0.08</v>
      </c>
      <c r="S412" s="2">
        <f>Call_Data!$M412/Call_Data!$G412*100</f>
        <v>6.25</v>
      </c>
      <c r="T412" s="2">
        <f>Call_Data!$S412/Call_Data!$R412</f>
        <v>78.125</v>
      </c>
      <c r="U412" s="7">
        <f t="shared" si="12"/>
        <v>0</v>
      </c>
      <c r="V412" s="6">
        <f t="shared" si="13"/>
        <v>0.90625</v>
      </c>
      <c r="W412" s="6">
        <f>Call_Data!$K412/Call_Data!$J412</f>
        <v>0.75862068965517238</v>
      </c>
      <c r="X412" s="6">
        <f>Call_Data!$L412/Call_Data!$K412</f>
        <v>0.72727272727272729</v>
      </c>
      <c r="Y412" s="6" cm="1">
        <f t="array" ref="Y412">_xlfn.SWITCH(A412,201706,0.51,201707,0.509,201708,0.511)</f>
        <v>0.51</v>
      </c>
      <c r="Z412" s="6">
        <f>Call_Data!$L412/Call_Data!$G412</f>
        <v>0.5</v>
      </c>
      <c r="AA412" s="6" cm="1">
        <f t="array" ref="AA412">_xlfn.SWITCH(A412,201706,0.2,201707,0.199,201708,0.198)</f>
        <v>0.2</v>
      </c>
      <c r="AB412" s="6">
        <f>Call_Data!$K412-Call_Data!$L412/Call_Data!$K412</f>
        <v>21.272727272727273</v>
      </c>
      <c r="AC412" s="6" cm="1">
        <f t="array" ref="AC412">_xlfn.SWITCH(A412,201706,0.17,201707,0.162,201708,0.159)</f>
        <v>0.17</v>
      </c>
      <c r="AD412" s="6">
        <f>Call_Data!$I412/Call_Data!$G412</f>
        <v>0.1875</v>
      </c>
    </row>
    <row r="413" spans="1:30" x14ac:dyDescent="0.2">
      <c r="A413">
        <v>201706</v>
      </c>
      <c r="B413" s="1">
        <v>42912</v>
      </c>
      <c r="C413">
        <v>12473</v>
      </c>
      <c r="D413" t="str">
        <f>VLOOKUP(Call_Data!$C413,Hierarchy!$A$1:$H$27,5,TRUE)</f>
        <v>Ivanski, Igor</v>
      </c>
      <c r="E413" t="str">
        <f>VLOOKUP(Call_Data!$C413,Hierarchy!$A$2:$H$27,7,TRUE)</f>
        <v>Jimson, Bill</v>
      </c>
      <c r="F413" t="str">
        <f>VLOOKUP(C413,Hierarchy!$A$2:$H$27,8,TRUE)</f>
        <v>Williamburg</v>
      </c>
      <c r="G413">
        <v>35</v>
      </c>
      <c r="H413">
        <v>24167</v>
      </c>
      <c r="I413">
        <v>7</v>
      </c>
      <c r="J413">
        <v>34</v>
      </c>
      <c r="K413">
        <v>27</v>
      </c>
      <c r="L413">
        <v>19</v>
      </c>
      <c r="M413">
        <v>4</v>
      </c>
      <c r="N413">
        <f>SUMIF(Call_Data!$D$2:$D$1526,Call_Data!$D413,Call_Data!$G$2:$G$1526)</f>
        <v>2093</v>
      </c>
      <c r="O413">
        <f>SUMIFS(Call_Data!$G$2:$G$1526,Call_Data!$D$2:$D$1526,Call_Data!$D413,Call_Data!$A$2:$A$1526,Call_Data!$A413)</f>
        <v>697</v>
      </c>
      <c r="P413" s="3">
        <f>Call_Data!$H413/Call_Data!$G413</f>
        <v>690.48571428571427</v>
      </c>
      <c r="Q413" cm="1">
        <f t="array" ref="Q413">_xlfn.SWITCH(A413,201706,780,201707,783,201708,775)</f>
        <v>780</v>
      </c>
      <c r="R413" s="5" cm="1">
        <f t="array" ref="R413">_xlfn.SWITCH(A413,201706,0.08,201707,0.081,201708,0.075)</f>
        <v>0.08</v>
      </c>
      <c r="S413" s="2">
        <f>Call_Data!$M413/Call_Data!$G413*100</f>
        <v>11.428571428571429</v>
      </c>
      <c r="T413" s="2">
        <f>Call_Data!$S413/Call_Data!$R413</f>
        <v>142.85714285714286</v>
      </c>
      <c r="U413" s="7">
        <f t="shared" si="12"/>
        <v>250</v>
      </c>
      <c r="V413" s="6">
        <f t="shared" si="13"/>
        <v>0.97142857142857142</v>
      </c>
      <c r="W413" s="6">
        <f>Call_Data!$K413/Call_Data!$J413</f>
        <v>0.79411764705882348</v>
      </c>
      <c r="X413" s="6">
        <f>Call_Data!$L413/Call_Data!$K413</f>
        <v>0.70370370370370372</v>
      </c>
      <c r="Y413" s="6" cm="1">
        <f t="array" ref="Y413">_xlfn.SWITCH(A413,201706,0.51,201707,0.509,201708,0.511)</f>
        <v>0.51</v>
      </c>
      <c r="Z413" s="6">
        <f>Call_Data!$L413/Call_Data!$G413</f>
        <v>0.54285714285714282</v>
      </c>
      <c r="AA413" s="6" cm="1">
        <f t="array" ref="AA413">_xlfn.SWITCH(A413,201706,0.2,201707,0.199,201708,0.198)</f>
        <v>0.2</v>
      </c>
      <c r="AB413" s="6">
        <f>Call_Data!$K413-Call_Data!$L413/Call_Data!$K413</f>
        <v>26.296296296296298</v>
      </c>
      <c r="AC413" s="6" cm="1">
        <f t="array" ref="AC413">_xlfn.SWITCH(A413,201706,0.17,201707,0.162,201708,0.159)</f>
        <v>0.17</v>
      </c>
      <c r="AD413" s="6">
        <f>Call_Data!$I413/Call_Data!$G413</f>
        <v>0.2</v>
      </c>
    </row>
    <row r="414" spans="1:30" x14ac:dyDescent="0.2">
      <c r="A414">
        <v>201706</v>
      </c>
      <c r="B414" s="1">
        <v>42912</v>
      </c>
      <c r="C414">
        <v>12474</v>
      </c>
      <c r="D414" t="str">
        <f>VLOOKUP(Call_Data!$C414,Hierarchy!$A$1:$H$27,5,TRUE)</f>
        <v>Jeffries, Johnna</v>
      </c>
      <c r="E414" t="str">
        <f>VLOOKUP(Call_Data!$C414,Hierarchy!$A$2:$H$27,7,TRUE)</f>
        <v>Jimson, Bill</v>
      </c>
      <c r="F414" t="str">
        <f>VLOOKUP(C414,Hierarchy!$A$2:$H$27,8,TRUE)</f>
        <v>Williamburg</v>
      </c>
      <c r="G414">
        <v>31</v>
      </c>
      <c r="H414">
        <v>24417</v>
      </c>
      <c r="I414">
        <v>6</v>
      </c>
      <c r="J414">
        <v>29</v>
      </c>
      <c r="K414">
        <v>22</v>
      </c>
      <c r="L414">
        <v>13</v>
      </c>
      <c r="M414">
        <v>2</v>
      </c>
      <c r="N414">
        <f>SUMIF(Call_Data!$D$2:$D$1526,Call_Data!$D414,Call_Data!$G$2:$G$1526)</f>
        <v>2135</v>
      </c>
      <c r="O414">
        <f>SUMIFS(Call_Data!$G$2:$G$1526,Call_Data!$D$2:$D$1526,Call_Data!$D414,Call_Data!$A$2:$A$1526,Call_Data!$A414)</f>
        <v>697</v>
      </c>
      <c r="P414" s="3">
        <f>Call_Data!$H414/Call_Data!$G414</f>
        <v>787.64516129032256</v>
      </c>
      <c r="Q414" cm="1">
        <f t="array" ref="Q414">_xlfn.SWITCH(A414,201706,780,201707,783,201708,775)</f>
        <v>780</v>
      </c>
      <c r="R414" s="5" cm="1">
        <f t="array" ref="R414">_xlfn.SWITCH(A414,201706,0.08,201707,0.081,201708,0.075)</f>
        <v>0.08</v>
      </c>
      <c r="S414" s="2">
        <f>Call_Data!$M414/Call_Data!$G414*100</f>
        <v>6.4516129032258061</v>
      </c>
      <c r="T414" s="2">
        <f>Call_Data!$S414/Call_Data!$R414</f>
        <v>80.645161290322577</v>
      </c>
      <c r="U414" s="7">
        <f t="shared" si="12"/>
        <v>0</v>
      </c>
      <c r="V414" s="6">
        <f t="shared" si="13"/>
        <v>0.93548387096774188</v>
      </c>
      <c r="W414" s="6">
        <f>Call_Data!$K414/Call_Data!$J414</f>
        <v>0.75862068965517238</v>
      </c>
      <c r="X414" s="6">
        <f>Call_Data!$L414/Call_Data!$K414</f>
        <v>0.59090909090909094</v>
      </c>
      <c r="Y414" s="6" cm="1">
        <f t="array" ref="Y414">_xlfn.SWITCH(A414,201706,0.51,201707,0.509,201708,0.511)</f>
        <v>0.51</v>
      </c>
      <c r="Z414" s="6">
        <f>Call_Data!$L414/Call_Data!$G414</f>
        <v>0.41935483870967744</v>
      </c>
      <c r="AA414" s="6" cm="1">
        <f t="array" ref="AA414">_xlfn.SWITCH(A414,201706,0.2,201707,0.199,201708,0.198)</f>
        <v>0.2</v>
      </c>
      <c r="AB414" s="6">
        <f>Call_Data!$K414-Call_Data!$L414/Call_Data!$K414</f>
        <v>21.40909090909091</v>
      </c>
      <c r="AC414" s="6" cm="1">
        <f t="array" ref="AC414">_xlfn.SWITCH(A414,201706,0.17,201707,0.162,201708,0.159)</f>
        <v>0.17</v>
      </c>
      <c r="AD414" s="6">
        <f>Call_Data!$I414/Call_Data!$G414</f>
        <v>0.19354838709677419</v>
      </c>
    </row>
    <row r="415" spans="1:30" x14ac:dyDescent="0.2">
      <c r="A415">
        <v>201706</v>
      </c>
      <c r="B415" s="1">
        <v>42912</v>
      </c>
      <c r="C415">
        <v>12475</v>
      </c>
      <c r="D415" t="str">
        <f>VLOOKUP(Call_Data!$C415,Hierarchy!$A$1:$H$27,5,TRUE)</f>
        <v>Kippers, Kat</v>
      </c>
      <c r="E415" t="str">
        <f>VLOOKUP(Call_Data!$C415,Hierarchy!$A$2:$H$27,7,TRUE)</f>
        <v>Jimson, Bill</v>
      </c>
      <c r="F415" t="str">
        <f>VLOOKUP(C415,Hierarchy!$A$2:$H$27,8,TRUE)</f>
        <v>Williamburg</v>
      </c>
      <c r="G415">
        <v>33</v>
      </c>
      <c r="H415">
        <v>24192</v>
      </c>
      <c r="I415">
        <v>5</v>
      </c>
      <c r="J415">
        <v>28</v>
      </c>
      <c r="K415">
        <v>18</v>
      </c>
      <c r="L415">
        <v>14</v>
      </c>
      <c r="M415">
        <v>2</v>
      </c>
      <c r="N415">
        <f>SUMIF(Call_Data!$D$2:$D$1526,Call_Data!$D415,Call_Data!$G$2:$G$1526)</f>
        <v>2135</v>
      </c>
      <c r="O415">
        <f>SUMIFS(Call_Data!$G$2:$G$1526,Call_Data!$D$2:$D$1526,Call_Data!$D415,Call_Data!$A$2:$A$1526,Call_Data!$A415)</f>
        <v>688</v>
      </c>
      <c r="P415" s="3">
        <f>Call_Data!$H415/Call_Data!$G415</f>
        <v>733.09090909090912</v>
      </c>
      <c r="Q415" cm="1">
        <f t="array" ref="Q415">_xlfn.SWITCH(A415,201706,780,201707,783,201708,775)</f>
        <v>780</v>
      </c>
      <c r="R415" s="5" cm="1">
        <f t="array" ref="R415">_xlfn.SWITCH(A415,201706,0.08,201707,0.081,201708,0.075)</f>
        <v>0.08</v>
      </c>
      <c r="S415" s="2">
        <f>Call_Data!$M415/Call_Data!$G415*100</f>
        <v>6.0606060606060606</v>
      </c>
      <c r="T415" s="2">
        <f>Call_Data!$S415/Call_Data!$R415</f>
        <v>75.757575757575751</v>
      </c>
      <c r="U415" s="7">
        <f t="shared" si="12"/>
        <v>0</v>
      </c>
      <c r="V415" s="6">
        <f t="shared" si="13"/>
        <v>0.84848484848484851</v>
      </c>
      <c r="W415" s="6">
        <f>Call_Data!$K415/Call_Data!$J415</f>
        <v>0.6428571428571429</v>
      </c>
      <c r="X415" s="6">
        <f>Call_Data!$L415/Call_Data!$K415</f>
        <v>0.77777777777777779</v>
      </c>
      <c r="Y415" s="6" cm="1">
        <f t="array" ref="Y415">_xlfn.SWITCH(A415,201706,0.51,201707,0.509,201708,0.511)</f>
        <v>0.51</v>
      </c>
      <c r="Z415" s="6">
        <f>Call_Data!$L415/Call_Data!$G415</f>
        <v>0.42424242424242425</v>
      </c>
      <c r="AA415" s="6" cm="1">
        <f t="array" ref="AA415">_xlfn.SWITCH(A415,201706,0.2,201707,0.199,201708,0.198)</f>
        <v>0.2</v>
      </c>
      <c r="AB415" s="6">
        <f>Call_Data!$K415-Call_Data!$L415/Call_Data!$K415</f>
        <v>17.222222222222221</v>
      </c>
      <c r="AC415" s="6" cm="1">
        <f t="array" ref="AC415">_xlfn.SWITCH(A415,201706,0.17,201707,0.162,201708,0.159)</f>
        <v>0.17</v>
      </c>
      <c r="AD415" s="6">
        <f>Call_Data!$I415/Call_Data!$G415</f>
        <v>0.15151515151515152</v>
      </c>
    </row>
    <row r="416" spans="1:30" x14ac:dyDescent="0.2">
      <c r="A416">
        <v>201706</v>
      </c>
      <c r="B416" s="1">
        <v>42912</v>
      </c>
      <c r="C416">
        <v>12476</v>
      </c>
      <c r="D416" t="str">
        <f>VLOOKUP(Call_Data!$C416,Hierarchy!$A$1:$H$27,5,TRUE)</f>
        <v>Lipp, Larry</v>
      </c>
      <c r="E416" t="str">
        <f>VLOOKUP(Call_Data!$C416,Hierarchy!$A$2:$H$27,7,TRUE)</f>
        <v>Jimson, Bill</v>
      </c>
      <c r="F416" t="str">
        <f>VLOOKUP(C416,Hierarchy!$A$2:$H$27,8,TRUE)</f>
        <v>Williamburg</v>
      </c>
      <c r="G416">
        <v>32</v>
      </c>
      <c r="H416">
        <v>24392</v>
      </c>
      <c r="I416">
        <v>7</v>
      </c>
      <c r="J416">
        <v>31</v>
      </c>
      <c r="K416">
        <v>20</v>
      </c>
      <c r="L416">
        <v>13</v>
      </c>
      <c r="M416">
        <v>3</v>
      </c>
      <c r="N416">
        <f>SUMIF(Call_Data!$D$2:$D$1526,Call_Data!$D416,Call_Data!$G$2:$G$1526)</f>
        <v>2065</v>
      </c>
      <c r="O416">
        <f>SUMIFS(Call_Data!$G$2:$G$1526,Call_Data!$D$2:$D$1526,Call_Data!$D416,Call_Data!$A$2:$A$1526,Call_Data!$A416)</f>
        <v>697</v>
      </c>
      <c r="P416" s="3">
        <f>Call_Data!$H416/Call_Data!$G416</f>
        <v>762.25</v>
      </c>
      <c r="Q416" cm="1">
        <f t="array" ref="Q416">_xlfn.SWITCH(A416,201706,780,201707,783,201708,775)</f>
        <v>780</v>
      </c>
      <c r="R416" s="5" cm="1">
        <f t="array" ref="R416">_xlfn.SWITCH(A416,201706,0.08,201707,0.081,201708,0.075)</f>
        <v>0.08</v>
      </c>
      <c r="S416" s="2">
        <f>Call_Data!$M416/Call_Data!$G416*100</f>
        <v>9.375</v>
      </c>
      <c r="T416" s="2">
        <f>Call_Data!$S416/Call_Data!$R416</f>
        <v>117.1875</v>
      </c>
      <c r="U416" s="7">
        <f t="shared" si="12"/>
        <v>150</v>
      </c>
      <c r="V416" s="6">
        <f t="shared" si="13"/>
        <v>0.96875</v>
      </c>
      <c r="W416" s="6">
        <f>Call_Data!$K416/Call_Data!$J416</f>
        <v>0.64516129032258063</v>
      </c>
      <c r="X416" s="6">
        <f>Call_Data!$L416/Call_Data!$K416</f>
        <v>0.65</v>
      </c>
      <c r="Y416" s="6" cm="1">
        <f t="array" ref="Y416">_xlfn.SWITCH(A416,201706,0.51,201707,0.509,201708,0.511)</f>
        <v>0.51</v>
      </c>
      <c r="Z416" s="6">
        <f>Call_Data!$L416/Call_Data!$G416</f>
        <v>0.40625</v>
      </c>
      <c r="AA416" s="6" cm="1">
        <f t="array" ref="AA416">_xlfn.SWITCH(A416,201706,0.2,201707,0.199,201708,0.198)</f>
        <v>0.2</v>
      </c>
      <c r="AB416" s="6">
        <f>Call_Data!$K416-Call_Data!$L416/Call_Data!$K416</f>
        <v>19.350000000000001</v>
      </c>
      <c r="AC416" s="6" cm="1">
        <f t="array" ref="AC416">_xlfn.SWITCH(A416,201706,0.17,201707,0.162,201708,0.159)</f>
        <v>0.17</v>
      </c>
      <c r="AD416" s="6">
        <f>Call_Data!$I416/Call_Data!$G416</f>
        <v>0.21875</v>
      </c>
    </row>
    <row r="417" spans="1:30" x14ac:dyDescent="0.2">
      <c r="A417">
        <v>201706</v>
      </c>
      <c r="B417" s="1">
        <v>42912</v>
      </c>
      <c r="C417">
        <v>12477</v>
      </c>
      <c r="D417" t="str">
        <f>VLOOKUP(Call_Data!$C417,Hierarchy!$A$1:$H$27,5,TRUE)</f>
        <v>Myers, Matt</v>
      </c>
      <c r="E417" t="str">
        <f>VLOOKUP(Call_Data!$C417,Hierarchy!$A$2:$H$27,7,TRUE)</f>
        <v>Jimson, Bill</v>
      </c>
      <c r="F417" t="str">
        <f>VLOOKUP(C417,Hierarchy!$A$2:$H$27,8,TRUE)</f>
        <v>Williamburg</v>
      </c>
      <c r="G417">
        <v>35</v>
      </c>
      <c r="H417">
        <v>24592</v>
      </c>
      <c r="I417">
        <v>7</v>
      </c>
      <c r="J417">
        <v>31</v>
      </c>
      <c r="K417">
        <v>23</v>
      </c>
      <c r="L417">
        <v>16</v>
      </c>
      <c r="M417">
        <v>2</v>
      </c>
      <c r="N417">
        <f>SUMIF(Call_Data!$D$2:$D$1526,Call_Data!$D417,Call_Data!$G$2:$G$1526)</f>
        <v>1978</v>
      </c>
      <c r="O417">
        <f>SUMIFS(Call_Data!$G$2:$G$1526,Call_Data!$D$2:$D$1526,Call_Data!$D417,Call_Data!$A$2:$A$1526,Call_Data!$A417)</f>
        <v>701</v>
      </c>
      <c r="P417" s="3">
        <f>Call_Data!$H417/Call_Data!$G417</f>
        <v>702.62857142857138</v>
      </c>
      <c r="Q417" cm="1">
        <f t="array" ref="Q417">_xlfn.SWITCH(A417,201706,780,201707,783,201708,775)</f>
        <v>780</v>
      </c>
      <c r="R417" s="5" cm="1">
        <f t="array" ref="R417">_xlfn.SWITCH(A417,201706,0.08,201707,0.081,201708,0.075)</f>
        <v>0.08</v>
      </c>
      <c r="S417" s="2">
        <f>Call_Data!$M417/Call_Data!$G417*100</f>
        <v>5.7142857142857144</v>
      </c>
      <c r="T417" s="2">
        <f>Call_Data!$S417/Call_Data!$R417</f>
        <v>71.428571428571431</v>
      </c>
      <c r="U417" s="7">
        <f t="shared" si="12"/>
        <v>0</v>
      </c>
      <c r="V417" s="6">
        <f t="shared" si="13"/>
        <v>0.88571428571428568</v>
      </c>
      <c r="W417" s="6">
        <f>Call_Data!$K417/Call_Data!$J417</f>
        <v>0.74193548387096775</v>
      </c>
      <c r="X417" s="6">
        <f>Call_Data!$L417/Call_Data!$K417</f>
        <v>0.69565217391304346</v>
      </c>
      <c r="Y417" s="6" cm="1">
        <f t="array" ref="Y417">_xlfn.SWITCH(A417,201706,0.51,201707,0.509,201708,0.511)</f>
        <v>0.51</v>
      </c>
      <c r="Z417" s="6">
        <f>Call_Data!$L417/Call_Data!$G417</f>
        <v>0.45714285714285713</v>
      </c>
      <c r="AA417" s="6" cm="1">
        <f t="array" ref="AA417">_xlfn.SWITCH(A417,201706,0.2,201707,0.199,201708,0.198)</f>
        <v>0.2</v>
      </c>
      <c r="AB417" s="6">
        <f>Call_Data!$K417-Call_Data!$L417/Call_Data!$K417</f>
        <v>22.304347826086957</v>
      </c>
      <c r="AC417" s="6" cm="1">
        <f t="array" ref="AC417">_xlfn.SWITCH(A417,201706,0.17,201707,0.162,201708,0.159)</f>
        <v>0.17</v>
      </c>
      <c r="AD417" s="6">
        <f>Call_Data!$I417/Call_Data!$G417</f>
        <v>0.2</v>
      </c>
    </row>
    <row r="418" spans="1:30" x14ac:dyDescent="0.2">
      <c r="A418">
        <v>201706</v>
      </c>
      <c r="B418" s="1">
        <v>42912</v>
      </c>
      <c r="C418">
        <v>12478</v>
      </c>
      <c r="D418" t="str">
        <f>VLOOKUP(Call_Data!$C418,Hierarchy!$A$1:$H$27,5,TRUE)</f>
        <v>Nichols, Nana</v>
      </c>
      <c r="E418" t="str">
        <f>VLOOKUP(Call_Data!$C418,Hierarchy!$A$2:$H$27,7,TRUE)</f>
        <v>Jimson, Bill</v>
      </c>
      <c r="F418" t="str">
        <f>VLOOKUP(C418,Hierarchy!$A$2:$H$27,8,TRUE)</f>
        <v>Williamburg</v>
      </c>
      <c r="G418">
        <v>30</v>
      </c>
      <c r="H418">
        <v>25676</v>
      </c>
      <c r="I418">
        <v>6</v>
      </c>
      <c r="J418">
        <v>26</v>
      </c>
      <c r="K418">
        <v>17</v>
      </c>
      <c r="L418">
        <v>10</v>
      </c>
      <c r="M418">
        <v>2</v>
      </c>
      <c r="N418">
        <f>SUMIF(Call_Data!$D$2:$D$1526,Call_Data!$D418,Call_Data!$G$2:$G$1526)</f>
        <v>1999</v>
      </c>
      <c r="O418">
        <f>SUMIFS(Call_Data!$G$2:$G$1526,Call_Data!$D$2:$D$1526,Call_Data!$D418,Call_Data!$A$2:$A$1526,Call_Data!$A418)</f>
        <v>699</v>
      </c>
      <c r="P418" s="3">
        <f>Call_Data!$H418/Call_Data!$G418</f>
        <v>855.86666666666667</v>
      </c>
      <c r="Q418" cm="1">
        <f t="array" ref="Q418">_xlfn.SWITCH(A418,201706,780,201707,783,201708,775)</f>
        <v>780</v>
      </c>
      <c r="R418" s="5" cm="1">
        <f t="array" ref="R418">_xlfn.SWITCH(A418,201706,0.08,201707,0.081,201708,0.075)</f>
        <v>0.08</v>
      </c>
      <c r="S418" s="2">
        <f>Call_Data!$M418/Call_Data!$G418*100</f>
        <v>6.666666666666667</v>
      </c>
      <c r="T418" s="2">
        <f>Call_Data!$S418/Call_Data!$R418</f>
        <v>83.333333333333329</v>
      </c>
      <c r="U418" s="7">
        <f t="shared" si="12"/>
        <v>0</v>
      </c>
      <c r="V418" s="6">
        <f t="shared" si="13"/>
        <v>0.8666666666666667</v>
      </c>
      <c r="W418" s="6">
        <f>Call_Data!$K418/Call_Data!$J418</f>
        <v>0.65384615384615385</v>
      </c>
      <c r="X418" s="6">
        <f>Call_Data!$L418/Call_Data!$K418</f>
        <v>0.58823529411764708</v>
      </c>
      <c r="Y418" s="6" cm="1">
        <f t="array" ref="Y418">_xlfn.SWITCH(A418,201706,0.51,201707,0.509,201708,0.511)</f>
        <v>0.51</v>
      </c>
      <c r="Z418" s="6">
        <f>Call_Data!$L418/Call_Data!$G418</f>
        <v>0.33333333333333331</v>
      </c>
      <c r="AA418" s="6" cm="1">
        <f t="array" ref="AA418">_xlfn.SWITCH(A418,201706,0.2,201707,0.199,201708,0.198)</f>
        <v>0.2</v>
      </c>
      <c r="AB418" s="6">
        <f>Call_Data!$K418-Call_Data!$L418/Call_Data!$K418</f>
        <v>16.411764705882351</v>
      </c>
      <c r="AC418" s="6" cm="1">
        <f t="array" ref="AC418">_xlfn.SWITCH(A418,201706,0.17,201707,0.162,201708,0.159)</f>
        <v>0.17</v>
      </c>
      <c r="AD418" s="6">
        <f>Call_Data!$I418/Call_Data!$G418</f>
        <v>0.2</v>
      </c>
    </row>
    <row r="419" spans="1:30" x14ac:dyDescent="0.2">
      <c r="A419">
        <v>201706</v>
      </c>
      <c r="B419" s="1">
        <v>42912</v>
      </c>
      <c r="C419">
        <v>12479</v>
      </c>
      <c r="D419" t="str">
        <f>VLOOKUP(Call_Data!$C419,Hierarchy!$A$1:$H$27,5,TRUE)</f>
        <v>Ohlson, Octavius</v>
      </c>
      <c r="E419" t="str">
        <f>VLOOKUP(Call_Data!$C419,Hierarchy!$A$2:$H$27,7,TRUE)</f>
        <v>Jimson, Bill</v>
      </c>
      <c r="F419" t="str">
        <f>VLOOKUP(C419,Hierarchy!$A$2:$H$27,8,TRUE)</f>
        <v>Williamburg</v>
      </c>
      <c r="G419">
        <v>31</v>
      </c>
      <c r="H419">
        <v>25916</v>
      </c>
      <c r="I419">
        <v>6</v>
      </c>
      <c r="J419">
        <v>27</v>
      </c>
      <c r="K419">
        <v>20</v>
      </c>
      <c r="L419">
        <v>14</v>
      </c>
      <c r="M419">
        <v>2</v>
      </c>
      <c r="N419">
        <f>SUMIF(Call_Data!$D$2:$D$1526,Call_Data!$D419,Call_Data!$G$2:$G$1526)</f>
        <v>1969</v>
      </c>
      <c r="O419">
        <f>SUMIFS(Call_Data!$G$2:$G$1526,Call_Data!$D$2:$D$1526,Call_Data!$D419,Call_Data!$A$2:$A$1526,Call_Data!$A419)</f>
        <v>680</v>
      </c>
      <c r="P419" s="3">
        <f>Call_Data!$H419/Call_Data!$G419</f>
        <v>836</v>
      </c>
      <c r="Q419" cm="1">
        <f t="array" ref="Q419">_xlfn.SWITCH(A419,201706,780,201707,783,201708,775)</f>
        <v>780</v>
      </c>
      <c r="R419" s="5" cm="1">
        <f t="array" ref="R419">_xlfn.SWITCH(A419,201706,0.08,201707,0.081,201708,0.075)</f>
        <v>0.08</v>
      </c>
      <c r="S419" s="2">
        <f>Call_Data!$M419/Call_Data!$G419*100</f>
        <v>6.4516129032258061</v>
      </c>
      <c r="T419" s="2">
        <f>Call_Data!$S419/Call_Data!$R419</f>
        <v>80.645161290322577</v>
      </c>
      <c r="U419" s="7">
        <f t="shared" si="12"/>
        <v>0</v>
      </c>
      <c r="V419" s="6">
        <f t="shared" si="13"/>
        <v>0.87096774193548387</v>
      </c>
      <c r="W419" s="6">
        <f>Call_Data!$K419/Call_Data!$J419</f>
        <v>0.7407407407407407</v>
      </c>
      <c r="X419" s="6">
        <f>Call_Data!$L419/Call_Data!$K419</f>
        <v>0.7</v>
      </c>
      <c r="Y419" s="6" cm="1">
        <f t="array" ref="Y419">_xlfn.SWITCH(A419,201706,0.51,201707,0.509,201708,0.511)</f>
        <v>0.51</v>
      </c>
      <c r="Z419" s="6">
        <f>Call_Data!$L419/Call_Data!$G419</f>
        <v>0.45161290322580644</v>
      </c>
      <c r="AA419" s="6" cm="1">
        <f t="array" ref="AA419">_xlfn.SWITCH(A419,201706,0.2,201707,0.199,201708,0.198)</f>
        <v>0.2</v>
      </c>
      <c r="AB419" s="6">
        <f>Call_Data!$K419-Call_Data!$L419/Call_Data!$K419</f>
        <v>19.3</v>
      </c>
      <c r="AC419" s="6" cm="1">
        <f t="array" ref="AC419">_xlfn.SWITCH(A419,201706,0.17,201707,0.162,201708,0.159)</f>
        <v>0.17</v>
      </c>
      <c r="AD419" s="6">
        <f>Call_Data!$I419/Call_Data!$G419</f>
        <v>0.19354838709677419</v>
      </c>
    </row>
    <row r="420" spans="1:30" x14ac:dyDescent="0.2">
      <c r="A420">
        <v>201706</v>
      </c>
      <c r="B420" s="1">
        <v>42912</v>
      </c>
      <c r="C420">
        <v>12480</v>
      </c>
      <c r="D420" t="str">
        <f>VLOOKUP(Call_Data!$C420,Hierarchy!$A$1:$H$27,5,TRUE)</f>
        <v>Pulaski, Peter</v>
      </c>
      <c r="E420" t="str">
        <f>VLOOKUP(Call_Data!$C420,Hierarchy!$A$2:$H$27,7,TRUE)</f>
        <v>Jimson, Bill</v>
      </c>
      <c r="F420" t="str">
        <f>VLOOKUP(C420,Hierarchy!$A$2:$H$27,8,TRUE)</f>
        <v>Williamburg</v>
      </c>
      <c r="G420">
        <v>30</v>
      </c>
      <c r="H420">
        <v>25268</v>
      </c>
      <c r="I420">
        <v>5</v>
      </c>
      <c r="J420">
        <v>30</v>
      </c>
      <c r="K420">
        <v>23</v>
      </c>
      <c r="L420">
        <v>14</v>
      </c>
      <c r="M420">
        <v>3</v>
      </c>
      <c r="N420">
        <f>SUMIF(Call_Data!$D$2:$D$1526,Call_Data!$D420,Call_Data!$G$2:$G$1526)</f>
        <v>1507</v>
      </c>
      <c r="O420">
        <f>SUMIFS(Call_Data!$G$2:$G$1526,Call_Data!$D$2:$D$1526,Call_Data!$D420,Call_Data!$A$2:$A$1526,Call_Data!$A420)</f>
        <v>615</v>
      </c>
      <c r="P420" s="3">
        <f>Call_Data!$H420/Call_Data!$G420</f>
        <v>842.26666666666665</v>
      </c>
      <c r="Q420" cm="1">
        <f t="array" ref="Q420">_xlfn.SWITCH(A420,201706,780,201707,783,201708,775)</f>
        <v>780</v>
      </c>
      <c r="R420" s="5" cm="1">
        <f t="array" ref="R420">_xlfn.SWITCH(A420,201706,0.08,201707,0.081,201708,0.075)</f>
        <v>0.08</v>
      </c>
      <c r="S420" s="2">
        <f>Call_Data!$M420/Call_Data!$G420*100</f>
        <v>10</v>
      </c>
      <c r="T420" s="2">
        <f>Call_Data!$S420/Call_Data!$R420</f>
        <v>125</v>
      </c>
      <c r="U420" s="7">
        <f t="shared" si="12"/>
        <v>250</v>
      </c>
      <c r="V420" s="6">
        <f t="shared" si="13"/>
        <v>1</v>
      </c>
      <c r="W420" s="6">
        <f>Call_Data!$K420/Call_Data!$J420</f>
        <v>0.76666666666666672</v>
      </c>
      <c r="X420" s="6">
        <f>Call_Data!$L420/Call_Data!$K420</f>
        <v>0.60869565217391308</v>
      </c>
      <c r="Y420" s="6" cm="1">
        <f t="array" ref="Y420">_xlfn.SWITCH(A420,201706,0.51,201707,0.509,201708,0.511)</f>
        <v>0.51</v>
      </c>
      <c r="Z420" s="6">
        <f>Call_Data!$L420/Call_Data!$G420</f>
        <v>0.46666666666666667</v>
      </c>
      <c r="AA420" s="6" cm="1">
        <f t="array" ref="AA420">_xlfn.SWITCH(A420,201706,0.2,201707,0.199,201708,0.198)</f>
        <v>0.2</v>
      </c>
      <c r="AB420" s="6">
        <f>Call_Data!$K420-Call_Data!$L420/Call_Data!$K420</f>
        <v>22.391304347826086</v>
      </c>
      <c r="AC420" s="6" cm="1">
        <f t="array" ref="AC420">_xlfn.SWITCH(A420,201706,0.17,201707,0.162,201708,0.159)</f>
        <v>0.17</v>
      </c>
      <c r="AD420" s="6">
        <f>Call_Data!$I420/Call_Data!$G420</f>
        <v>0.16666666666666666</v>
      </c>
    </row>
    <row r="421" spans="1:30" x14ac:dyDescent="0.2">
      <c r="A421">
        <v>201706</v>
      </c>
      <c r="B421" s="1">
        <v>42912</v>
      </c>
      <c r="C421">
        <v>12482</v>
      </c>
      <c r="D421" t="str">
        <f>VLOOKUP(Call_Data!$C421,Hierarchy!$A$1:$H$27,5,TRUE)</f>
        <v>Sanders, Sammi</v>
      </c>
      <c r="E421" t="str">
        <f>VLOOKUP(Call_Data!$C421,Hierarchy!$A$2:$H$27,7,TRUE)</f>
        <v>Oferten, Quinton</v>
      </c>
      <c r="F421" t="str">
        <f>VLOOKUP(C421,Hierarchy!$A$2:$H$27,8,TRUE)</f>
        <v>Williamburg</v>
      </c>
      <c r="G421">
        <v>31</v>
      </c>
      <c r="H421">
        <v>25213</v>
      </c>
      <c r="I421">
        <v>9</v>
      </c>
      <c r="J421">
        <v>27</v>
      </c>
      <c r="K421">
        <v>17</v>
      </c>
      <c r="L421">
        <v>10</v>
      </c>
      <c r="M421">
        <v>3</v>
      </c>
      <c r="N421">
        <f>SUMIF(Call_Data!$D$2:$D$1526,Call_Data!$D421,Call_Data!$G$2:$G$1526)</f>
        <v>1764</v>
      </c>
      <c r="O421">
        <f>SUMIFS(Call_Data!$G$2:$G$1526,Call_Data!$D$2:$D$1526,Call_Data!$D421,Call_Data!$A$2:$A$1526,Call_Data!$A421)</f>
        <v>577</v>
      </c>
      <c r="P421" s="3">
        <f>Call_Data!$H421/Call_Data!$G421</f>
        <v>813.32258064516134</v>
      </c>
      <c r="Q421" cm="1">
        <f t="array" ref="Q421">_xlfn.SWITCH(A421,201706,780,201707,783,201708,775)</f>
        <v>780</v>
      </c>
      <c r="R421" s="5" cm="1">
        <f t="array" ref="R421">_xlfn.SWITCH(A421,201706,0.08,201707,0.081,201708,0.075)</f>
        <v>0.08</v>
      </c>
      <c r="S421" s="2">
        <f>Call_Data!$M421/Call_Data!$G421*100</f>
        <v>9.67741935483871</v>
      </c>
      <c r="T421" s="2">
        <f>Call_Data!$S421/Call_Data!$R421</f>
        <v>120.96774193548387</v>
      </c>
      <c r="U421" s="7">
        <f t="shared" si="12"/>
        <v>250</v>
      </c>
      <c r="V421" s="6">
        <f t="shared" si="13"/>
        <v>0.87096774193548387</v>
      </c>
      <c r="W421" s="6">
        <f>Call_Data!$K421/Call_Data!$J421</f>
        <v>0.62962962962962965</v>
      </c>
      <c r="X421" s="6">
        <f>Call_Data!$L421/Call_Data!$K421</f>
        <v>0.58823529411764708</v>
      </c>
      <c r="Y421" s="6" cm="1">
        <f t="array" ref="Y421">_xlfn.SWITCH(A421,201706,0.51,201707,0.509,201708,0.511)</f>
        <v>0.51</v>
      </c>
      <c r="Z421" s="6">
        <f>Call_Data!$L421/Call_Data!$G421</f>
        <v>0.32258064516129031</v>
      </c>
      <c r="AA421" s="6" cm="1">
        <f t="array" ref="AA421">_xlfn.SWITCH(A421,201706,0.2,201707,0.199,201708,0.198)</f>
        <v>0.2</v>
      </c>
      <c r="AB421" s="6">
        <f>Call_Data!$K421-Call_Data!$L421/Call_Data!$K421</f>
        <v>16.411764705882351</v>
      </c>
      <c r="AC421" s="6" cm="1">
        <f t="array" ref="AC421">_xlfn.SWITCH(A421,201706,0.17,201707,0.162,201708,0.159)</f>
        <v>0.17</v>
      </c>
      <c r="AD421" s="6">
        <f>Call_Data!$I421/Call_Data!$G421</f>
        <v>0.29032258064516131</v>
      </c>
    </row>
    <row r="422" spans="1:30" x14ac:dyDescent="0.2">
      <c r="A422">
        <v>201706</v>
      </c>
      <c r="B422" s="1">
        <v>42912</v>
      </c>
      <c r="C422">
        <v>12483</v>
      </c>
      <c r="D422" t="str">
        <f>VLOOKUP(Call_Data!$C422,Hierarchy!$A$1:$H$27,5,TRUE)</f>
        <v>Thomas, Ted</v>
      </c>
      <c r="E422" t="str">
        <f>VLOOKUP(Call_Data!$C422,Hierarchy!$A$2:$H$27,7,TRUE)</f>
        <v>Oferten, Quinton</v>
      </c>
      <c r="F422" t="str">
        <f>VLOOKUP(C422,Hierarchy!$A$2:$H$27,8,TRUE)</f>
        <v>Williamburg</v>
      </c>
      <c r="G422">
        <v>33</v>
      </c>
      <c r="H422">
        <v>25340</v>
      </c>
      <c r="I422">
        <v>7</v>
      </c>
      <c r="J422">
        <v>31</v>
      </c>
      <c r="K422">
        <v>20</v>
      </c>
      <c r="L422">
        <v>8</v>
      </c>
      <c r="M422">
        <v>4</v>
      </c>
      <c r="N422">
        <f>SUMIF(Call_Data!$D$2:$D$1526,Call_Data!$D422,Call_Data!$G$2:$G$1526)</f>
        <v>1918</v>
      </c>
      <c r="O422">
        <f>SUMIFS(Call_Data!$G$2:$G$1526,Call_Data!$D$2:$D$1526,Call_Data!$D422,Call_Data!$A$2:$A$1526,Call_Data!$A422)</f>
        <v>652</v>
      </c>
      <c r="P422" s="3">
        <f>Call_Data!$H422/Call_Data!$G422</f>
        <v>767.87878787878788</v>
      </c>
      <c r="Q422" cm="1">
        <f t="array" ref="Q422">_xlfn.SWITCH(A422,201706,780,201707,783,201708,775)</f>
        <v>780</v>
      </c>
      <c r="R422" s="5" cm="1">
        <f t="array" ref="R422">_xlfn.SWITCH(A422,201706,0.08,201707,0.081,201708,0.075)</f>
        <v>0.08</v>
      </c>
      <c r="S422" s="2">
        <f>Call_Data!$M422/Call_Data!$G422*100</f>
        <v>12.121212121212121</v>
      </c>
      <c r="T422" s="2">
        <f>Call_Data!$S422/Call_Data!$R422</f>
        <v>151.5151515151515</v>
      </c>
      <c r="U422" s="7">
        <f t="shared" si="12"/>
        <v>250</v>
      </c>
      <c r="V422" s="6">
        <f t="shared" si="13"/>
        <v>0.93939393939393945</v>
      </c>
      <c r="W422" s="6">
        <f>Call_Data!$K422/Call_Data!$J422</f>
        <v>0.64516129032258063</v>
      </c>
      <c r="X422" s="6">
        <f>Call_Data!$L422/Call_Data!$K422</f>
        <v>0.4</v>
      </c>
      <c r="Y422" s="6" cm="1">
        <f t="array" ref="Y422">_xlfn.SWITCH(A422,201706,0.51,201707,0.509,201708,0.511)</f>
        <v>0.51</v>
      </c>
      <c r="Z422" s="6">
        <f>Call_Data!$L422/Call_Data!$G422</f>
        <v>0.24242424242424243</v>
      </c>
      <c r="AA422" s="6" cm="1">
        <f t="array" ref="AA422">_xlfn.SWITCH(A422,201706,0.2,201707,0.199,201708,0.198)</f>
        <v>0.2</v>
      </c>
      <c r="AB422" s="6">
        <f>Call_Data!$K422-Call_Data!$L422/Call_Data!$K422</f>
        <v>19.600000000000001</v>
      </c>
      <c r="AC422" s="6" cm="1">
        <f t="array" ref="AC422">_xlfn.SWITCH(A422,201706,0.17,201707,0.162,201708,0.159)</f>
        <v>0.17</v>
      </c>
      <c r="AD422" s="6">
        <f>Call_Data!$I422/Call_Data!$G422</f>
        <v>0.21212121212121213</v>
      </c>
    </row>
    <row r="423" spans="1:30" x14ac:dyDescent="0.2">
      <c r="A423">
        <v>201706</v>
      </c>
      <c r="B423" s="1">
        <v>42912</v>
      </c>
      <c r="C423">
        <v>12484</v>
      </c>
      <c r="D423" t="str">
        <f>VLOOKUP(Call_Data!$C423,Hierarchy!$A$1:$H$27,5,TRUE)</f>
        <v>Uvaldon, Ursala</v>
      </c>
      <c r="E423" t="str">
        <f>VLOOKUP(Call_Data!$C423,Hierarchy!$A$2:$H$27,7,TRUE)</f>
        <v>Oferten, Quinton</v>
      </c>
      <c r="F423" t="str">
        <f>VLOOKUP(C423,Hierarchy!$A$2:$H$27,8,TRUE)</f>
        <v>Williamburg</v>
      </c>
      <c r="G423">
        <v>29</v>
      </c>
      <c r="H423">
        <v>24320</v>
      </c>
      <c r="I423">
        <v>6</v>
      </c>
      <c r="J423">
        <v>26</v>
      </c>
      <c r="K423">
        <v>16</v>
      </c>
      <c r="L423">
        <v>9</v>
      </c>
      <c r="M423">
        <v>3</v>
      </c>
      <c r="N423">
        <f>SUMIF(Call_Data!$D$2:$D$1526,Call_Data!$D423,Call_Data!$G$2:$G$1526)</f>
        <v>1913</v>
      </c>
      <c r="O423">
        <f>SUMIFS(Call_Data!$G$2:$G$1526,Call_Data!$D$2:$D$1526,Call_Data!$D423,Call_Data!$A$2:$A$1526,Call_Data!$A423)</f>
        <v>629</v>
      </c>
      <c r="P423" s="3">
        <f>Call_Data!$H423/Call_Data!$G423</f>
        <v>838.62068965517244</v>
      </c>
      <c r="Q423" cm="1">
        <f t="array" ref="Q423">_xlfn.SWITCH(A423,201706,780,201707,783,201708,775)</f>
        <v>780</v>
      </c>
      <c r="R423" s="5" cm="1">
        <f t="array" ref="R423">_xlfn.SWITCH(A423,201706,0.08,201707,0.081,201708,0.075)</f>
        <v>0.08</v>
      </c>
      <c r="S423" s="2">
        <f>Call_Data!$M423/Call_Data!$G423*100</f>
        <v>10.344827586206897</v>
      </c>
      <c r="T423" s="2">
        <f>Call_Data!$S423/Call_Data!$R423</f>
        <v>129.31034482758622</v>
      </c>
      <c r="U423" s="7">
        <f t="shared" si="12"/>
        <v>250</v>
      </c>
      <c r="V423" s="6">
        <f t="shared" si="13"/>
        <v>0.89655172413793105</v>
      </c>
      <c r="W423" s="6">
        <f>Call_Data!$K423/Call_Data!$J423</f>
        <v>0.61538461538461542</v>
      </c>
      <c r="X423" s="6">
        <f>Call_Data!$L423/Call_Data!$K423</f>
        <v>0.5625</v>
      </c>
      <c r="Y423" s="6" cm="1">
        <f t="array" ref="Y423">_xlfn.SWITCH(A423,201706,0.51,201707,0.509,201708,0.511)</f>
        <v>0.51</v>
      </c>
      <c r="Z423" s="6">
        <f>Call_Data!$L423/Call_Data!$G423</f>
        <v>0.31034482758620691</v>
      </c>
      <c r="AA423" s="6" cm="1">
        <f t="array" ref="AA423">_xlfn.SWITCH(A423,201706,0.2,201707,0.199,201708,0.198)</f>
        <v>0.2</v>
      </c>
      <c r="AB423" s="6">
        <f>Call_Data!$K423-Call_Data!$L423/Call_Data!$K423</f>
        <v>15.4375</v>
      </c>
      <c r="AC423" s="6" cm="1">
        <f t="array" ref="AC423">_xlfn.SWITCH(A423,201706,0.17,201707,0.162,201708,0.159)</f>
        <v>0.17</v>
      </c>
      <c r="AD423" s="6">
        <f>Call_Data!$I423/Call_Data!$G423</f>
        <v>0.20689655172413793</v>
      </c>
    </row>
    <row r="424" spans="1:30" x14ac:dyDescent="0.2">
      <c r="A424">
        <v>201706</v>
      </c>
      <c r="B424" s="1">
        <v>42912</v>
      </c>
      <c r="C424">
        <v>12485</v>
      </c>
      <c r="D424" t="str">
        <f>VLOOKUP(Call_Data!$C424,Hierarchy!$A$1:$H$27,5,TRUE)</f>
        <v>Vindictive, Vinny</v>
      </c>
      <c r="E424" t="str">
        <f>VLOOKUP(Call_Data!$C424,Hierarchy!$A$2:$H$27,7,TRUE)</f>
        <v>Oferten, Quinton</v>
      </c>
      <c r="F424" t="str">
        <f>VLOOKUP(C424,Hierarchy!$A$2:$H$27,8,TRUE)</f>
        <v>Williamburg</v>
      </c>
      <c r="G424">
        <v>33</v>
      </c>
      <c r="H424">
        <v>25032</v>
      </c>
      <c r="I424">
        <v>10</v>
      </c>
      <c r="J424">
        <v>30</v>
      </c>
      <c r="K424">
        <v>21</v>
      </c>
      <c r="L424">
        <v>12</v>
      </c>
      <c r="M424">
        <v>3</v>
      </c>
      <c r="N424">
        <f>SUMIF(Call_Data!$D$2:$D$1526,Call_Data!$D424,Call_Data!$G$2:$G$1526)</f>
        <v>1894</v>
      </c>
      <c r="O424">
        <f>SUMIFS(Call_Data!$G$2:$G$1526,Call_Data!$D$2:$D$1526,Call_Data!$D424,Call_Data!$A$2:$A$1526,Call_Data!$A424)</f>
        <v>644</v>
      </c>
      <c r="P424" s="3">
        <f>Call_Data!$H424/Call_Data!$G424</f>
        <v>758.5454545454545</v>
      </c>
      <c r="Q424" cm="1">
        <f t="array" ref="Q424">_xlfn.SWITCH(A424,201706,780,201707,783,201708,775)</f>
        <v>780</v>
      </c>
      <c r="R424" s="5" cm="1">
        <f t="array" ref="R424">_xlfn.SWITCH(A424,201706,0.08,201707,0.081,201708,0.075)</f>
        <v>0.08</v>
      </c>
      <c r="S424" s="2">
        <f>Call_Data!$M424/Call_Data!$G424*100</f>
        <v>9.0909090909090917</v>
      </c>
      <c r="T424" s="2">
        <f>Call_Data!$S424/Call_Data!$R424</f>
        <v>113.63636363636364</v>
      </c>
      <c r="U424" s="7">
        <f t="shared" si="12"/>
        <v>150</v>
      </c>
      <c r="V424" s="6">
        <f t="shared" si="13"/>
        <v>0.90909090909090906</v>
      </c>
      <c r="W424" s="6">
        <f>Call_Data!$K424/Call_Data!$J424</f>
        <v>0.7</v>
      </c>
      <c r="X424" s="6">
        <f>Call_Data!$L424/Call_Data!$K424</f>
        <v>0.5714285714285714</v>
      </c>
      <c r="Y424" s="6" cm="1">
        <f t="array" ref="Y424">_xlfn.SWITCH(A424,201706,0.51,201707,0.509,201708,0.511)</f>
        <v>0.51</v>
      </c>
      <c r="Z424" s="6">
        <f>Call_Data!$L424/Call_Data!$G424</f>
        <v>0.36363636363636365</v>
      </c>
      <c r="AA424" s="6" cm="1">
        <f t="array" ref="AA424">_xlfn.SWITCH(A424,201706,0.2,201707,0.199,201708,0.198)</f>
        <v>0.2</v>
      </c>
      <c r="AB424" s="6">
        <f>Call_Data!$K424-Call_Data!$L424/Call_Data!$K424</f>
        <v>20.428571428571427</v>
      </c>
      <c r="AC424" s="6" cm="1">
        <f t="array" ref="AC424">_xlfn.SWITCH(A424,201706,0.17,201707,0.162,201708,0.159)</f>
        <v>0.17</v>
      </c>
      <c r="AD424" s="6">
        <f>Call_Data!$I424/Call_Data!$G424</f>
        <v>0.30303030303030304</v>
      </c>
    </row>
    <row r="425" spans="1:30" x14ac:dyDescent="0.2">
      <c r="A425">
        <v>201706</v>
      </c>
      <c r="B425" s="1">
        <v>42912</v>
      </c>
      <c r="C425">
        <v>12486</v>
      </c>
      <c r="D425" t="str">
        <f>VLOOKUP(Call_Data!$C425,Hierarchy!$A$1:$H$27,5,TRUE)</f>
        <v>Williamson, Wilma</v>
      </c>
      <c r="E425" t="str">
        <f>VLOOKUP(Call_Data!$C425,Hierarchy!$A$2:$H$27,7,TRUE)</f>
        <v>Oferten, Quinton</v>
      </c>
      <c r="F425" t="str">
        <f>VLOOKUP(C425,Hierarchy!$A$2:$H$27,8,TRUE)</f>
        <v>Williamburg</v>
      </c>
      <c r="G425">
        <v>32</v>
      </c>
      <c r="H425">
        <v>25879</v>
      </c>
      <c r="I425">
        <v>9</v>
      </c>
      <c r="J425">
        <v>29</v>
      </c>
      <c r="K425">
        <v>20</v>
      </c>
      <c r="L425">
        <v>8</v>
      </c>
      <c r="M425">
        <v>4</v>
      </c>
      <c r="N425">
        <f>SUMIF(Call_Data!$D$2:$D$1526,Call_Data!$D425,Call_Data!$G$2:$G$1526)</f>
        <v>1992</v>
      </c>
      <c r="O425">
        <f>SUMIFS(Call_Data!$G$2:$G$1526,Call_Data!$D$2:$D$1526,Call_Data!$D425,Call_Data!$A$2:$A$1526,Call_Data!$A425)</f>
        <v>649</v>
      </c>
      <c r="P425" s="3">
        <f>Call_Data!$H425/Call_Data!$G425</f>
        <v>808.71875</v>
      </c>
      <c r="Q425" cm="1">
        <f t="array" ref="Q425">_xlfn.SWITCH(A425,201706,780,201707,783,201708,775)</f>
        <v>780</v>
      </c>
      <c r="R425" s="5" cm="1">
        <f t="array" ref="R425">_xlfn.SWITCH(A425,201706,0.08,201707,0.081,201708,0.075)</f>
        <v>0.08</v>
      </c>
      <c r="S425" s="2">
        <f>Call_Data!$M425/Call_Data!$G425*100</f>
        <v>12.5</v>
      </c>
      <c r="T425" s="2">
        <f>Call_Data!$S425/Call_Data!$R425</f>
        <v>156.25</v>
      </c>
      <c r="U425" s="7">
        <f t="shared" si="12"/>
        <v>250</v>
      </c>
      <c r="V425" s="6">
        <f t="shared" si="13"/>
        <v>0.90625</v>
      </c>
      <c r="W425" s="6">
        <f>Call_Data!$K425/Call_Data!$J425</f>
        <v>0.68965517241379315</v>
      </c>
      <c r="X425" s="6">
        <f>Call_Data!$L425/Call_Data!$K425</f>
        <v>0.4</v>
      </c>
      <c r="Y425" s="6" cm="1">
        <f t="array" ref="Y425">_xlfn.SWITCH(A425,201706,0.51,201707,0.509,201708,0.511)</f>
        <v>0.51</v>
      </c>
      <c r="Z425" s="6">
        <f>Call_Data!$L425/Call_Data!$G425</f>
        <v>0.25</v>
      </c>
      <c r="AA425" s="6" cm="1">
        <f t="array" ref="AA425">_xlfn.SWITCH(A425,201706,0.2,201707,0.199,201708,0.198)</f>
        <v>0.2</v>
      </c>
      <c r="AB425" s="6">
        <f>Call_Data!$K425-Call_Data!$L425/Call_Data!$K425</f>
        <v>19.600000000000001</v>
      </c>
      <c r="AC425" s="6" cm="1">
        <f t="array" ref="AC425">_xlfn.SWITCH(A425,201706,0.17,201707,0.162,201708,0.159)</f>
        <v>0.17</v>
      </c>
      <c r="AD425" s="6">
        <f>Call_Data!$I425/Call_Data!$G425</f>
        <v>0.28125</v>
      </c>
    </row>
    <row r="426" spans="1:30" x14ac:dyDescent="0.2">
      <c r="A426">
        <v>201706</v>
      </c>
      <c r="B426" s="1">
        <v>42912</v>
      </c>
      <c r="C426">
        <v>12487</v>
      </c>
      <c r="D426" t="str">
        <f>VLOOKUP(Call_Data!$C426,Hierarchy!$A$1:$H$27,5,TRUE)</f>
        <v>Younger, Yeti</v>
      </c>
      <c r="E426" t="str">
        <f>VLOOKUP(Call_Data!$C426,Hierarchy!$A$2:$H$27,7,TRUE)</f>
        <v>Oferten, Quinton</v>
      </c>
      <c r="F426" t="str">
        <f>VLOOKUP(C426,Hierarchy!$A$2:$H$27,8,TRUE)</f>
        <v>Williamburg</v>
      </c>
      <c r="G426">
        <v>28</v>
      </c>
      <c r="H426">
        <v>24597</v>
      </c>
      <c r="I426">
        <v>8</v>
      </c>
      <c r="J426">
        <v>25</v>
      </c>
      <c r="K426">
        <v>19</v>
      </c>
      <c r="L426">
        <v>11</v>
      </c>
      <c r="M426">
        <v>3</v>
      </c>
      <c r="N426">
        <f>SUMIF(Call_Data!$D$2:$D$1526,Call_Data!$D426,Call_Data!$G$2:$G$1526)</f>
        <v>1939</v>
      </c>
      <c r="O426">
        <f>SUMIFS(Call_Data!$G$2:$G$1526,Call_Data!$D$2:$D$1526,Call_Data!$D426,Call_Data!$A$2:$A$1526,Call_Data!$A426)</f>
        <v>611</v>
      </c>
      <c r="P426" s="3">
        <f>Call_Data!$H426/Call_Data!$G426</f>
        <v>878.46428571428567</v>
      </c>
      <c r="Q426" cm="1">
        <f t="array" ref="Q426">_xlfn.SWITCH(A426,201706,780,201707,783,201708,775)</f>
        <v>780</v>
      </c>
      <c r="R426" s="5" cm="1">
        <f t="array" ref="R426">_xlfn.SWITCH(A426,201706,0.08,201707,0.081,201708,0.075)</f>
        <v>0.08</v>
      </c>
      <c r="S426" s="2">
        <f>Call_Data!$M426/Call_Data!$G426*100</f>
        <v>10.714285714285714</v>
      </c>
      <c r="T426" s="2">
        <f>Call_Data!$S426/Call_Data!$R426</f>
        <v>133.92857142857142</v>
      </c>
      <c r="U426" s="7">
        <f t="shared" si="12"/>
        <v>250</v>
      </c>
      <c r="V426" s="6">
        <f t="shared" si="13"/>
        <v>0.8928571428571429</v>
      </c>
      <c r="W426" s="6">
        <f>Call_Data!$K426/Call_Data!$J426</f>
        <v>0.76</v>
      </c>
      <c r="X426" s="6">
        <f>Call_Data!$L426/Call_Data!$K426</f>
        <v>0.57894736842105265</v>
      </c>
      <c r="Y426" s="6" cm="1">
        <f t="array" ref="Y426">_xlfn.SWITCH(A426,201706,0.51,201707,0.509,201708,0.511)</f>
        <v>0.51</v>
      </c>
      <c r="Z426" s="6">
        <f>Call_Data!$L426/Call_Data!$G426</f>
        <v>0.39285714285714285</v>
      </c>
      <c r="AA426" s="6" cm="1">
        <f t="array" ref="AA426">_xlfn.SWITCH(A426,201706,0.2,201707,0.199,201708,0.198)</f>
        <v>0.2</v>
      </c>
      <c r="AB426" s="6">
        <f>Call_Data!$K426-Call_Data!$L426/Call_Data!$K426</f>
        <v>18.421052631578949</v>
      </c>
      <c r="AC426" s="6" cm="1">
        <f t="array" ref="AC426">_xlfn.SWITCH(A426,201706,0.17,201707,0.162,201708,0.159)</f>
        <v>0.17</v>
      </c>
      <c r="AD426" s="6">
        <f>Call_Data!$I426/Call_Data!$G426</f>
        <v>0.2857142857142857</v>
      </c>
    </row>
    <row r="427" spans="1:30" x14ac:dyDescent="0.2">
      <c r="A427">
        <v>201706</v>
      </c>
      <c r="B427" s="1">
        <v>42912</v>
      </c>
      <c r="C427">
        <v>12488</v>
      </c>
      <c r="D427" t="str">
        <f>VLOOKUP(Call_Data!$C427,Hierarchy!$A$1:$H$27,5,TRUE)</f>
        <v>Zwilowski, Zane</v>
      </c>
      <c r="E427" t="str">
        <f>VLOOKUP(Call_Data!$C427,Hierarchy!$A$2:$H$27,7,TRUE)</f>
        <v>Oferten, Quinton</v>
      </c>
      <c r="F427" t="str">
        <f>VLOOKUP(C427,Hierarchy!$A$2:$H$27,8,TRUE)</f>
        <v>Williamburg</v>
      </c>
      <c r="G427">
        <v>32</v>
      </c>
      <c r="H427">
        <v>25530</v>
      </c>
      <c r="I427">
        <v>8</v>
      </c>
      <c r="J427">
        <v>29</v>
      </c>
      <c r="K427">
        <v>22</v>
      </c>
      <c r="L427">
        <v>10</v>
      </c>
      <c r="M427">
        <v>3</v>
      </c>
      <c r="N427">
        <f>SUMIF(Call_Data!$D$2:$D$1526,Call_Data!$D427,Call_Data!$G$2:$G$1526)</f>
        <v>2000</v>
      </c>
      <c r="O427">
        <f>SUMIFS(Call_Data!$G$2:$G$1526,Call_Data!$D$2:$D$1526,Call_Data!$D427,Call_Data!$A$2:$A$1526,Call_Data!$A427)</f>
        <v>653</v>
      </c>
      <c r="P427" s="3">
        <f>Call_Data!$H427/Call_Data!$G427</f>
        <v>797.8125</v>
      </c>
      <c r="Q427" cm="1">
        <f t="array" ref="Q427">_xlfn.SWITCH(A427,201706,780,201707,783,201708,775)</f>
        <v>780</v>
      </c>
      <c r="R427" s="5" cm="1">
        <f t="array" ref="R427">_xlfn.SWITCH(A427,201706,0.08,201707,0.081,201708,0.075)</f>
        <v>0.08</v>
      </c>
      <c r="S427" s="2">
        <f>Call_Data!$M427/Call_Data!$G427*100</f>
        <v>9.375</v>
      </c>
      <c r="T427" s="2">
        <f>Call_Data!$S427/Call_Data!$R427</f>
        <v>117.1875</v>
      </c>
      <c r="U427" s="7">
        <f t="shared" si="12"/>
        <v>150</v>
      </c>
      <c r="V427" s="6">
        <f t="shared" si="13"/>
        <v>0.90625</v>
      </c>
      <c r="W427" s="6">
        <f>Call_Data!$K427/Call_Data!$J427</f>
        <v>0.75862068965517238</v>
      </c>
      <c r="X427" s="6">
        <f>Call_Data!$L427/Call_Data!$K427</f>
        <v>0.45454545454545453</v>
      </c>
      <c r="Y427" s="6" cm="1">
        <f t="array" ref="Y427">_xlfn.SWITCH(A427,201706,0.51,201707,0.509,201708,0.511)</f>
        <v>0.51</v>
      </c>
      <c r="Z427" s="6">
        <f>Call_Data!$L427/Call_Data!$G427</f>
        <v>0.3125</v>
      </c>
      <c r="AA427" s="6" cm="1">
        <f t="array" ref="AA427">_xlfn.SWITCH(A427,201706,0.2,201707,0.199,201708,0.198)</f>
        <v>0.2</v>
      </c>
      <c r="AB427" s="6">
        <f>Call_Data!$K427-Call_Data!$L427/Call_Data!$K427</f>
        <v>21.545454545454547</v>
      </c>
      <c r="AC427" s="6" cm="1">
        <f t="array" ref="AC427">_xlfn.SWITCH(A427,201706,0.17,201707,0.162,201708,0.159)</f>
        <v>0.17</v>
      </c>
      <c r="AD427" s="6">
        <f>Call_Data!$I427/Call_Data!$G427</f>
        <v>0.25</v>
      </c>
    </row>
    <row r="428" spans="1:30" x14ac:dyDescent="0.2">
      <c r="A428">
        <v>201706</v>
      </c>
      <c r="B428" s="1">
        <v>42913</v>
      </c>
      <c r="C428">
        <v>12465</v>
      </c>
      <c r="D428" t="str">
        <f>VLOOKUP(Call_Data!$C428,Hierarchy!$A$1:$H$27,5,TRUE)</f>
        <v>Anderson, Albert</v>
      </c>
      <c r="E428" t="str">
        <f>VLOOKUP(Call_Data!$C428,Hierarchy!$A$2:$H$27,7,TRUE)</f>
        <v>Winnerson, Aceona</v>
      </c>
      <c r="F428" t="str">
        <f>VLOOKUP(C428,Hierarchy!$A$2:$H$27,8,TRUE)</f>
        <v>Williamburg</v>
      </c>
      <c r="G428">
        <v>33</v>
      </c>
      <c r="H428">
        <v>25092</v>
      </c>
      <c r="I428">
        <v>4</v>
      </c>
      <c r="J428">
        <v>32</v>
      </c>
      <c r="K428">
        <v>24</v>
      </c>
      <c r="L428">
        <v>18</v>
      </c>
      <c r="M428">
        <v>1</v>
      </c>
      <c r="N428">
        <f>SUMIF(Call_Data!$D$2:$D$1526,Call_Data!$D428,Call_Data!$G$2:$G$1526)</f>
        <v>2149</v>
      </c>
      <c r="O428">
        <f>SUMIFS(Call_Data!$G$2:$G$1526,Call_Data!$D$2:$D$1526,Call_Data!$D428,Call_Data!$A$2:$A$1526,Call_Data!$A428)</f>
        <v>797</v>
      </c>
      <c r="P428" s="3">
        <f>Call_Data!$H428/Call_Data!$G428</f>
        <v>760.36363636363637</v>
      </c>
      <c r="Q428" cm="1">
        <f t="array" ref="Q428">_xlfn.SWITCH(A428,201706,780,201707,783,201708,775)</f>
        <v>780</v>
      </c>
      <c r="R428" s="5" cm="1">
        <f t="array" ref="R428">_xlfn.SWITCH(A428,201706,0.08,201707,0.081,201708,0.075)</f>
        <v>0.08</v>
      </c>
      <c r="S428" s="2">
        <f>Call_Data!$M428/Call_Data!$G428*100</f>
        <v>3.0303030303030303</v>
      </c>
      <c r="T428" s="2">
        <f>Call_Data!$S428/Call_Data!$R428</f>
        <v>37.878787878787875</v>
      </c>
      <c r="U428" s="7">
        <f t="shared" si="12"/>
        <v>0</v>
      </c>
      <c r="V428" s="6">
        <f t="shared" si="13"/>
        <v>0.96969696969696972</v>
      </c>
      <c r="W428" s="6">
        <f>Call_Data!$K428/Call_Data!$J428</f>
        <v>0.75</v>
      </c>
      <c r="X428" s="6">
        <f>Call_Data!$L428/Call_Data!$K428</f>
        <v>0.75</v>
      </c>
      <c r="Y428" s="6" cm="1">
        <f t="array" ref="Y428">_xlfn.SWITCH(A428,201706,0.51,201707,0.509,201708,0.511)</f>
        <v>0.51</v>
      </c>
      <c r="Z428" s="6">
        <f>Call_Data!$L428/Call_Data!$G428</f>
        <v>0.54545454545454541</v>
      </c>
      <c r="AA428" s="6" cm="1">
        <f t="array" ref="AA428">_xlfn.SWITCH(A428,201706,0.2,201707,0.199,201708,0.198)</f>
        <v>0.2</v>
      </c>
      <c r="AB428" s="6">
        <f>Call_Data!$K428-Call_Data!$L428/Call_Data!$K428</f>
        <v>23.25</v>
      </c>
      <c r="AC428" s="6" cm="1">
        <f t="array" ref="AC428">_xlfn.SWITCH(A428,201706,0.17,201707,0.162,201708,0.159)</f>
        <v>0.17</v>
      </c>
      <c r="AD428" s="6">
        <f>Call_Data!$I428/Call_Data!$G428</f>
        <v>0.12121212121212122</v>
      </c>
    </row>
    <row r="429" spans="1:30" x14ac:dyDescent="0.2">
      <c r="A429">
        <v>201706</v>
      </c>
      <c r="B429" s="1">
        <v>42913</v>
      </c>
      <c r="C429">
        <v>12466</v>
      </c>
      <c r="D429" t="str">
        <f>VLOOKUP(Call_Data!$C429,Hierarchy!$A$1:$H$27,5,TRUE)</f>
        <v>Binning, Bart</v>
      </c>
      <c r="E429" t="str">
        <f>VLOOKUP(Call_Data!$C429,Hierarchy!$A$2:$H$27,7,TRUE)</f>
        <v>Winnerson, Aceona</v>
      </c>
      <c r="F429" t="str">
        <f>VLOOKUP(C429,Hierarchy!$A$2:$H$27,8,TRUE)</f>
        <v>Williamburg</v>
      </c>
      <c r="G429">
        <v>40</v>
      </c>
      <c r="H429">
        <v>25255</v>
      </c>
      <c r="I429">
        <v>6</v>
      </c>
      <c r="J429">
        <v>38</v>
      </c>
      <c r="K429">
        <v>33</v>
      </c>
      <c r="L429">
        <v>24</v>
      </c>
      <c r="M429">
        <v>2</v>
      </c>
      <c r="N429">
        <f>SUMIF(Call_Data!$D$2:$D$1526,Call_Data!$D429,Call_Data!$G$2:$G$1526)</f>
        <v>2347</v>
      </c>
      <c r="O429">
        <f>SUMIFS(Call_Data!$G$2:$G$1526,Call_Data!$D$2:$D$1526,Call_Data!$D429,Call_Data!$A$2:$A$1526,Call_Data!$A429)</f>
        <v>783</v>
      </c>
      <c r="P429" s="3">
        <f>Call_Data!$H429/Call_Data!$G429</f>
        <v>631.375</v>
      </c>
      <c r="Q429" cm="1">
        <f t="array" ref="Q429">_xlfn.SWITCH(A429,201706,780,201707,783,201708,775)</f>
        <v>780</v>
      </c>
      <c r="R429" s="5" cm="1">
        <f t="array" ref="R429">_xlfn.SWITCH(A429,201706,0.08,201707,0.081,201708,0.075)</f>
        <v>0.08</v>
      </c>
      <c r="S429" s="2">
        <f>Call_Data!$M429/Call_Data!$G429*100</f>
        <v>5</v>
      </c>
      <c r="T429" s="2">
        <f>Call_Data!$S429/Call_Data!$R429</f>
        <v>62.5</v>
      </c>
      <c r="U429" s="7">
        <f t="shared" si="12"/>
        <v>0</v>
      </c>
      <c r="V429" s="6">
        <f t="shared" si="13"/>
        <v>0.95</v>
      </c>
      <c r="W429" s="6">
        <f>Call_Data!$K429/Call_Data!$J429</f>
        <v>0.86842105263157898</v>
      </c>
      <c r="X429" s="6">
        <f>Call_Data!$L429/Call_Data!$K429</f>
        <v>0.72727272727272729</v>
      </c>
      <c r="Y429" s="6" cm="1">
        <f t="array" ref="Y429">_xlfn.SWITCH(A429,201706,0.51,201707,0.509,201708,0.511)</f>
        <v>0.51</v>
      </c>
      <c r="Z429" s="6">
        <f>Call_Data!$L429/Call_Data!$G429</f>
        <v>0.6</v>
      </c>
      <c r="AA429" s="6" cm="1">
        <f t="array" ref="AA429">_xlfn.SWITCH(A429,201706,0.2,201707,0.199,201708,0.198)</f>
        <v>0.2</v>
      </c>
      <c r="AB429" s="6">
        <f>Call_Data!$K429-Call_Data!$L429/Call_Data!$K429</f>
        <v>32.272727272727273</v>
      </c>
      <c r="AC429" s="6" cm="1">
        <f t="array" ref="AC429">_xlfn.SWITCH(A429,201706,0.17,201707,0.162,201708,0.159)</f>
        <v>0.17</v>
      </c>
      <c r="AD429" s="6">
        <f>Call_Data!$I429/Call_Data!$G429</f>
        <v>0.15</v>
      </c>
    </row>
    <row r="430" spans="1:30" x14ac:dyDescent="0.2">
      <c r="A430">
        <v>201706</v>
      </c>
      <c r="B430" s="1">
        <v>42913</v>
      </c>
      <c r="C430">
        <v>12467</v>
      </c>
      <c r="D430" t="str">
        <f>VLOOKUP(Call_Data!$C430,Hierarchy!$A$1:$H$27,5,TRUE)</f>
        <v>Centerville, Cece</v>
      </c>
      <c r="E430" t="str">
        <f>VLOOKUP(Call_Data!$C430,Hierarchy!$A$2:$H$27,7,TRUE)</f>
        <v>Winnerson, Aceona</v>
      </c>
      <c r="F430" t="str">
        <f>VLOOKUP(C430,Hierarchy!$A$2:$H$27,8,TRUE)</f>
        <v>Williamburg</v>
      </c>
      <c r="G430">
        <v>38</v>
      </c>
      <c r="H430">
        <v>24657</v>
      </c>
      <c r="I430">
        <v>7</v>
      </c>
      <c r="J430">
        <v>36</v>
      </c>
      <c r="K430">
        <v>32</v>
      </c>
      <c r="L430">
        <v>29</v>
      </c>
      <c r="M430">
        <v>2</v>
      </c>
      <c r="N430">
        <f>SUMIF(Call_Data!$D$2:$D$1526,Call_Data!$D430,Call_Data!$G$2:$G$1526)</f>
        <v>2319</v>
      </c>
      <c r="O430">
        <f>SUMIFS(Call_Data!$G$2:$G$1526,Call_Data!$D$2:$D$1526,Call_Data!$D430,Call_Data!$A$2:$A$1526,Call_Data!$A430)</f>
        <v>784</v>
      </c>
      <c r="P430" s="3">
        <f>Call_Data!$H430/Call_Data!$G430</f>
        <v>648.86842105263156</v>
      </c>
      <c r="Q430" cm="1">
        <f t="array" ref="Q430">_xlfn.SWITCH(A430,201706,780,201707,783,201708,775)</f>
        <v>780</v>
      </c>
      <c r="R430" s="5" cm="1">
        <f t="array" ref="R430">_xlfn.SWITCH(A430,201706,0.08,201707,0.081,201708,0.075)</f>
        <v>0.08</v>
      </c>
      <c r="S430" s="2">
        <f>Call_Data!$M430/Call_Data!$G430*100</f>
        <v>5.2631578947368416</v>
      </c>
      <c r="T430" s="2">
        <f>Call_Data!$S430/Call_Data!$R430</f>
        <v>65.78947368421052</v>
      </c>
      <c r="U430" s="7">
        <f t="shared" si="12"/>
        <v>0</v>
      </c>
      <c r="V430" s="6">
        <f t="shared" si="13"/>
        <v>0.94736842105263153</v>
      </c>
      <c r="W430" s="6">
        <f>Call_Data!$K430/Call_Data!$J430</f>
        <v>0.88888888888888884</v>
      </c>
      <c r="X430" s="6">
        <f>Call_Data!$L430/Call_Data!$K430</f>
        <v>0.90625</v>
      </c>
      <c r="Y430" s="6" cm="1">
        <f t="array" ref="Y430">_xlfn.SWITCH(A430,201706,0.51,201707,0.509,201708,0.511)</f>
        <v>0.51</v>
      </c>
      <c r="Z430" s="6">
        <f>Call_Data!$L430/Call_Data!$G430</f>
        <v>0.76315789473684215</v>
      </c>
      <c r="AA430" s="6" cm="1">
        <f t="array" ref="AA430">_xlfn.SWITCH(A430,201706,0.2,201707,0.199,201708,0.198)</f>
        <v>0.2</v>
      </c>
      <c r="AB430" s="6">
        <f>Call_Data!$K430-Call_Data!$L430/Call_Data!$K430</f>
        <v>31.09375</v>
      </c>
      <c r="AC430" s="6" cm="1">
        <f t="array" ref="AC430">_xlfn.SWITCH(A430,201706,0.17,201707,0.162,201708,0.159)</f>
        <v>0.17</v>
      </c>
      <c r="AD430" s="6">
        <f>Call_Data!$I430/Call_Data!$G430</f>
        <v>0.18421052631578946</v>
      </c>
    </row>
    <row r="431" spans="1:30" x14ac:dyDescent="0.2">
      <c r="A431">
        <v>201706</v>
      </c>
      <c r="B431" s="1">
        <v>42913</v>
      </c>
      <c r="C431">
        <v>12468</v>
      </c>
      <c r="D431" t="str">
        <f>VLOOKUP(Call_Data!$C431,Hierarchy!$A$1:$H$27,5,TRUE)</f>
        <v>Davenport, Davina</v>
      </c>
      <c r="E431" t="str">
        <f>VLOOKUP(Call_Data!$C431,Hierarchy!$A$2:$H$27,7,TRUE)</f>
        <v>Winnerson, Aceona</v>
      </c>
      <c r="F431" t="str">
        <f>VLOOKUP(C431,Hierarchy!$A$2:$H$27,8,TRUE)</f>
        <v>Williamburg</v>
      </c>
      <c r="G431">
        <v>36</v>
      </c>
      <c r="H431">
        <v>24551</v>
      </c>
      <c r="I431">
        <v>4</v>
      </c>
      <c r="J431">
        <v>33</v>
      </c>
      <c r="K431">
        <v>26</v>
      </c>
      <c r="L431">
        <v>21</v>
      </c>
      <c r="M431">
        <v>1</v>
      </c>
      <c r="N431">
        <f>SUMIF(Call_Data!$D$2:$D$1526,Call_Data!$D431,Call_Data!$G$2:$G$1526)</f>
        <v>2282</v>
      </c>
      <c r="O431">
        <f>SUMIFS(Call_Data!$G$2:$G$1526,Call_Data!$D$2:$D$1526,Call_Data!$D431,Call_Data!$A$2:$A$1526,Call_Data!$A431)</f>
        <v>730</v>
      </c>
      <c r="P431" s="3">
        <f>Call_Data!$H431/Call_Data!$G431</f>
        <v>681.97222222222217</v>
      </c>
      <c r="Q431" cm="1">
        <f t="array" ref="Q431">_xlfn.SWITCH(A431,201706,780,201707,783,201708,775)</f>
        <v>780</v>
      </c>
      <c r="R431" s="5" cm="1">
        <f t="array" ref="R431">_xlfn.SWITCH(A431,201706,0.08,201707,0.081,201708,0.075)</f>
        <v>0.08</v>
      </c>
      <c r="S431" s="2">
        <f>Call_Data!$M431/Call_Data!$G431*100</f>
        <v>2.7777777777777777</v>
      </c>
      <c r="T431" s="2">
        <f>Call_Data!$S431/Call_Data!$R431</f>
        <v>34.722222222222221</v>
      </c>
      <c r="U431" s="7">
        <f t="shared" si="12"/>
        <v>0</v>
      </c>
      <c r="V431" s="6">
        <f t="shared" si="13"/>
        <v>0.91666666666666663</v>
      </c>
      <c r="W431" s="6">
        <f>Call_Data!$K431/Call_Data!$J431</f>
        <v>0.78787878787878785</v>
      </c>
      <c r="X431" s="6">
        <f>Call_Data!$L431/Call_Data!$K431</f>
        <v>0.80769230769230771</v>
      </c>
      <c r="Y431" s="6" cm="1">
        <f t="array" ref="Y431">_xlfn.SWITCH(A431,201706,0.51,201707,0.509,201708,0.511)</f>
        <v>0.51</v>
      </c>
      <c r="Z431" s="6">
        <f>Call_Data!$L431/Call_Data!$G431</f>
        <v>0.58333333333333337</v>
      </c>
      <c r="AA431" s="6" cm="1">
        <f t="array" ref="AA431">_xlfn.SWITCH(A431,201706,0.2,201707,0.199,201708,0.198)</f>
        <v>0.2</v>
      </c>
      <c r="AB431" s="6">
        <f>Call_Data!$K431-Call_Data!$L431/Call_Data!$K431</f>
        <v>25.192307692307693</v>
      </c>
      <c r="AC431" s="6" cm="1">
        <f t="array" ref="AC431">_xlfn.SWITCH(A431,201706,0.17,201707,0.162,201708,0.159)</f>
        <v>0.17</v>
      </c>
      <c r="AD431" s="6">
        <f>Call_Data!$I431/Call_Data!$G431</f>
        <v>0.1111111111111111</v>
      </c>
    </row>
    <row r="432" spans="1:30" x14ac:dyDescent="0.2">
      <c r="A432">
        <v>201706</v>
      </c>
      <c r="B432" s="1">
        <v>42913</v>
      </c>
      <c r="C432">
        <v>12469</v>
      </c>
      <c r="D432" t="str">
        <f>VLOOKUP(Call_Data!$C432,Hierarchy!$A$1:$H$27,5,TRUE)</f>
        <v>Edgerton, Ethan</v>
      </c>
      <c r="E432" t="str">
        <f>VLOOKUP(Call_Data!$C432,Hierarchy!$A$2:$H$27,7,TRUE)</f>
        <v>Winnerson, Aceona</v>
      </c>
      <c r="F432" t="str">
        <f>VLOOKUP(C432,Hierarchy!$A$2:$H$27,8,TRUE)</f>
        <v>Williamburg</v>
      </c>
      <c r="G432">
        <v>32</v>
      </c>
      <c r="H432">
        <v>25591</v>
      </c>
      <c r="I432">
        <v>5</v>
      </c>
      <c r="J432">
        <v>30</v>
      </c>
      <c r="K432">
        <v>25</v>
      </c>
      <c r="L432">
        <v>21</v>
      </c>
      <c r="M432">
        <v>2</v>
      </c>
      <c r="N432">
        <f>SUMIF(Call_Data!$D$2:$D$1526,Call_Data!$D432,Call_Data!$G$2:$G$1526)</f>
        <v>2288</v>
      </c>
      <c r="O432">
        <f>SUMIFS(Call_Data!$G$2:$G$1526,Call_Data!$D$2:$D$1526,Call_Data!$D432,Call_Data!$A$2:$A$1526,Call_Data!$A432)</f>
        <v>777</v>
      </c>
      <c r="P432" s="3">
        <f>Call_Data!$H432/Call_Data!$G432</f>
        <v>799.71875</v>
      </c>
      <c r="Q432" cm="1">
        <f t="array" ref="Q432">_xlfn.SWITCH(A432,201706,780,201707,783,201708,775)</f>
        <v>780</v>
      </c>
      <c r="R432" s="5" cm="1">
        <f t="array" ref="R432">_xlfn.SWITCH(A432,201706,0.08,201707,0.081,201708,0.075)</f>
        <v>0.08</v>
      </c>
      <c r="S432" s="2">
        <f>Call_Data!$M432/Call_Data!$G432*100</f>
        <v>6.25</v>
      </c>
      <c r="T432" s="2">
        <f>Call_Data!$S432/Call_Data!$R432</f>
        <v>78.125</v>
      </c>
      <c r="U432" s="7">
        <f t="shared" si="12"/>
        <v>0</v>
      </c>
      <c r="V432" s="6">
        <f t="shared" si="13"/>
        <v>0.9375</v>
      </c>
      <c r="W432" s="6">
        <f>Call_Data!$K432/Call_Data!$J432</f>
        <v>0.83333333333333337</v>
      </c>
      <c r="X432" s="6">
        <f>Call_Data!$L432/Call_Data!$K432</f>
        <v>0.84</v>
      </c>
      <c r="Y432" s="6" cm="1">
        <f t="array" ref="Y432">_xlfn.SWITCH(A432,201706,0.51,201707,0.509,201708,0.511)</f>
        <v>0.51</v>
      </c>
      <c r="Z432" s="6">
        <f>Call_Data!$L432/Call_Data!$G432</f>
        <v>0.65625</v>
      </c>
      <c r="AA432" s="6" cm="1">
        <f t="array" ref="AA432">_xlfn.SWITCH(A432,201706,0.2,201707,0.199,201708,0.198)</f>
        <v>0.2</v>
      </c>
      <c r="AB432" s="6">
        <f>Call_Data!$K432-Call_Data!$L432/Call_Data!$K432</f>
        <v>24.16</v>
      </c>
      <c r="AC432" s="6" cm="1">
        <f t="array" ref="AC432">_xlfn.SWITCH(A432,201706,0.17,201707,0.162,201708,0.159)</f>
        <v>0.17</v>
      </c>
      <c r="AD432" s="6">
        <f>Call_Data!$I432/Call_Data!$G432</f>
        <v>0.15625</v>
      </c>
    </row>
    <row r="433" spans="1:30" x14ac:dyDescent="0.2">
      <c r="A433">
        <v>201706</v>
      </c>
      <c r="B433" s="1">
        <v>42913</v>
      </c>
      <c r="C433">
        <v>12470</v>
      </c>
      <c r="D433" t="str">
        <f>VLOOKUP(Call_Data!$C433,Hierarchy!$A$1:$H$27,5,TRUE)</f>
        <v>Filipsano, Fiona</v>
      </c>
      <c r="E433" t="str">
        <f>VLOOKUP(Call_Data!$C433,Hierarchy!$A$2:$H$27,7,TRUE)</f>
        <v>Winnerson, Aceona</v>
      </c>
      <c r="F433" t="str">
        <f>VLOOKUP(C433,Hierarchy!$A$2:$H$27,8,TRUE)</f>
        <v>Williamburg</v>
      </c>
      <c r="G433">
        <v>32</v>
      </c>
      <c r="H433">
        <v>25783</v>
      </c>
      <c r="I433">
        <v>6</v>
      </c>
      <c r="J433">
        <v>29</v>
      </c>
      <c r="K433">
        <v>23</v>
      </c>
      <c r="L433">
        <v>18</v>
      </c>
      <c r="M433">
        <v>2</v>
      </c>
      <c r="N433">
        <f>SUMIF(Call_Data!$D$2:$D$1526,Call_Data!$D433,Call_Data!$G$2:$G$1526)</f>
        <v>2312</v>
      </c>
      <c r="O433">
        <f>SUMIFS(Call_Data!$G$2:$G$1526,Call_Data!$D$2:$D$1526,Call_Data!$D433,Call_Data!$A$2:$A$1526,Call_Data!$A433)</f>
        <v>736</v>
      </c>
      <c r="P433" s="3">
        <f>Call_Data!$H433/Call_Data!$G433</f>
        <v>805.71875</v>
      </c>
      <c r="Q433" cm="1">
        <f t="array" ref="Q433">_xlfn.SWITCH(A433,201706,780,201707,783,201708,775)</f>
        <v>780</v>
      </c>
      <c r="R433" s="5" cm="1">
        <f t="array" ref="R433">_xlfn.SWITCH(A433,201706,0.08,201707,0.081,201708,0.075)</f>
        <v>0.08</v>
      </c>
      <c r="S433" s="2">
        <f>Call_Data!$M433/Call_Data!$G433*100</f>
        <v>6.25</v>
      </c>
      <c r="T433" s="2">
        <f>Call_Data!$S433/Call_Data!$R433</f>
        <v>78.125</v>
      </c>
      <c r="U433" s="7">
        <f t="shared" si="12"/>
        <v>0</v>
      </c>
      <c r="V433" s="6">
        <f t="shared" si="13"/>
        <v>0.90625</v>
      </c>
      <c r="W433" s="6">
        <f>Call_Data!$K433/Call_Data!$J433</f>
        <v>0.7931034482758621</v>
      </c>
      <c r="X433" s="6">
        <f>Call_Data!$L433/Call_Data!$K433</f>
        <v>0.78260869565217395</v>
      </c>
      <c r="Y433" s="6" cm="1">
        <f t="array" ref="Y433">_xlfn.SWITCH(A433,201706,0.51,201707,0.509,201708,0.511)</f>
        <v>0.51</v>
      </c>
      <c r="Z433" s="6">
        <f>Call_Data!$L433/Call_Data!$G433</f>
        <v>0.5625</v>
      </c>
      <c r="AA433" s="6" cm="1">
        <f t="array" ref="AA433">_xlfn.SWITCH(A433,201706,0.2,201707,0.199,201708,0.198)</f>
        <v>0.2</v>
      </c>
      <c r="AB433" s="6">
        <f>Call_Data!$K433-Call_Data!$L433/Call_Data!$K433</f>
        <v>22.217391304347824</v>
      </c>
      <c r="AC433" s="6" cm="1">
        <f t="array" ref="AC433">_xlfn.SWITCH(A433,201706,0.17,201707,0.162,201708,0.159)</f>
        <v>0.17</v>
      </c>
      <c r="AD433" s="6">
        <f>Call_Data!$I433/Call_Data!$G433</f>
        <v>0.1875</v>
      </c>
    </row>
    <row r="434" spans="1:30" x14ac:dyDescent="0.2">
      <c r="A434">
        <v>201706</v>
      </c>
      <c r="B434" s="1">
        <v>42913</v>
      </c>
      <c r="C434">
        <v>12471</v>
      </c>
      <c r="D434" t="str">
        <f>VLOOKUP(Call_Data!$C434,Hierarchy!$A$1:$H$27,5,TRUE)</f>
        <v>Gee, Garry</v>
      </c>
      <c r="E434" t="str">
        <f>VLOOKUP(Call_Data!$C434,Hierarchy!$A$2:$H$27,7,TRUE)</f>
        <v>Winnerson, Aceona</v>
      </c>
      <c r="F434" t="str">
        <f>VLOOKUP(C434,Hierarchy!$A$2:$H$27,8,TRUE)</f>
        <v>Williamburg</v>
      </c>
      <c r="G434">
        <v>32</v>
      </c>
      <c r="H434">
        <v>24685</v>
      </c>
      <c r="I434">
        <v>4</v>
      </c>
      <c r="J434">
        <v>31</v>
      </c>
      <c r="K434">
        <v>28</v>
      </c>
      <c r="L434">
        <v>20</v>
      </c>
      <c r="M434">
        <v>2</v>
      </c>
      <c r="N434">
        <f>SUMIF(Call_Data!$D$2:$D$1526,Call_Data!$D434,Call_Data!$G$2:$G$1526)</f>
        <v>2402</v>
      </c>
      <c r="O434">
        <f>SUMIFS(Call_Data!$G$2:$G$1526,Call_Data!$D$2:$D$1526,Call_Data!$D434,Call_Data!$A$2:$A$1526,Call_Data!$A434)</f>
        <v>798</v>
      </c>
      <c r="P434" s="3">
        <f>Call_Data!$H434/Call_Data!$G434</f>
        <v>771.40625</v>
      </c>
      <c r="Q434" cm="1">
        <f t="array" ref="Q434">_xlfn.SWITCH(A434,201706,780,201707,783,201708,775)</f>
        <v>780</v>
      </c>
      <c r="R434" s="5" cm="1">
        <f t="array" ref="R434">_xlfn.SWITCH(A434,201706,0.08,201707,0.081,201708,0.075)</f>
        <v>0.08</v>
      </c>
      <c r="S434" s="2">
        <f>Call_Data!$M434/Call_Data!$G434*100</f>
        <v>6.25</v>
      </c>
      <c r="T434" s="2">
        <f>Call_Data!$S434/Call_Data!$R434</f>
        <v>78.125</v>
      </c>
      <c r="U434" s="7">
        <f t="shared" si="12"/>
        <v>0</v>
      </c>
      <c r="V434" s="6">
        <f t="shared" si="13"/>
        <v>0.96875</v>
      </c>
      <c r="W434" s="6">
        <f>Call_Data!$K434/Call_Data!$J434</f>
        <v>0.90322580645161288</v>
      </c>
      <c r="X434" s="6">
        <f>Call_Data!$L434/Call_Data!$K434</f>
        <v>0.7142857142857143</v>
      </c>
      <c r="Y434" s="6" cm="1">
        <f t="array" ref="Y434">_xlfn.SWITCH(A434,201706,0.51,201707,0.509,201708,0.511)</f>
        <v>0.51</v>
      </c>
      <c r="Z434" s="6">
        <f>Call_Data!$L434/Call_Data!$G434</f>
        <v>0.625</v>
      </c>
      <c r="AA434" s="6" cm="1">
        <f t="array" ref="AA434">_xlfn.SWITCH(A434,201706,0.2,201707,0.199,201708,0.198)</f>
        <v>0.2</v>
      </c>
      <c r="AB434" s="6">
        <f>Call_Data!$K434-Call_Data!$L434/Call_Data!$K434</f>
        <v>27.285714285714285</v>
      </c>
      <c r="AC434" s="6" cm="1">
        <f t="array" ref="AC434">_xlfn.SWITCH(A434,201706,0.17,201707,0.162,201708,0.159)</f>
        <v>0.17</v>
      </c>
      <c r="AD434" s="6">
        <f>Call_Data!$I434/Call_Data!$G434</f>
        <v>0.125</v>
      </c>
    </row>
    <row r="435" spans="1:30" x14ac:dyDescent="0.2">
      <c r="A435">
        <v>201706</v>
      </c>
      <c r="B435" s="1">
        <v>42913</v>
      </c>
      <c r="C435">
        <v>12472</v>
      </c>
      <c r="D435" t="str">
        <f>VLOOKUP(Call_Data!$C435,Hierarchy!$A$1:$H$27,5,TRUE)</f>
        <v>Harrison, Harold</v>
      </c>
      <c r="E435" t="str">
        <f>VLOOKUP(Call_Data!$C435,Hierarchy!$A$2:$H$27,7,TRUE)</f>
        <v>Winnerson, Aceona</v>
      </c>
      <c r="F435" t="str">
        <f>VLOOKUP(C435,Hierarchy!$A$2:$H$27,8,TRUE)</f>
        <v>Williamburg</v>
      </c>
      <c r="G435">
        <v>36</v>
      </c>
      <c r="H435">
        <v>25414</v>
      </c>
      <c r="I435">
        <v>6</v>
      </c>
      <c r="J435">
        <v>33</v>
      </c>
      <c r="K435">
        <v>28</v>
      </c>
      <c r="L435">
        <v>23</v>
      </c>
      <c r="M435">
        <v>2</v>
      </c>
      <c r="N435">
        <f>SUMIF(Call_Data!$D$2:$D$1526,Call_Data!$D435,Call_Data!$G$2:$G$1526)</f>
        <v>2134</v>
      </c>
      <c r="O435">
        <f>SUMIFS(Call_Data!$G$2:$G$1526,Call_Data!$D$2:$D$1526,Call_Data!$D435,Call_Data!$A$2:$A$1526,Call_Data!$A435)</f>
        <v>707</v>
      </c>
      <c r="P435" s="3">
        <f>Call_Data!$H435/Call_Data!$G435</f>
        <v>705.94444444444446</v>
      </c>
      <c r="Q435" cm="1">
        <f t="array" ref="Q435">_xlfn.SWITCH(A435,201706,780,201707,783,201708,775)</f>
        <v>780</v>
      </c>
      <c r="R435" s="5" cm="1">
        <f t="array" ref="R435">_xlfn.SWITCH(A435,201706,0.08,201707,0.081,201708,0.075)</f>
        <v>0.08</v>
      </c>
      <c r="S435" s="2">
        <f>Call_Data!$M435/Call_Data!$G435*100</f>
        <v>5.5555555555555554</v>
      </c>
      <c r="T435" s="2">
        <f>Call_Data!$S435/Call_Data!$R435</f>
        <v>69.444444444444443</v>
      </c>
      <c r="U435" s="7">
        <f t="shared" si="12"/>
        <v>0</v>
      </c>
      <c r="V435" s="6">
        <f t="shared" si="13"/>
        <v>0.91666666666666663</v>
      </c>
      <c r="W435" s="6">
        <f>Call_Data!$K435/Call_Data!$J435</f>
        <v>0.84848484848484851</v>
      </c>
      <c r="X435" s="6">
        <f>Call_Data!$L435/Call_Data!$K435</f>
        <v>0.8214285714285714</v>
      </c>
      <c r="Y435" s="6" cm="1">
        <f t="array" ref="Y435">_xlfn.SWITCH(A435,201706,0.51,201707,0.509,201708,0.511)</f>
        <v>0.51</v>
      </c>
      <c r="Z435" s="6">
        <f>Call_Data!$L435/Call_Data!$G435</f>
        <v>0.63888888888888884</v>
      </c>
      <c r="AA435" s="6" cm="1">
        <f t="array" ref="AA435">_xlfn.SWITCH(A435,201706,0.2,201707,0.199,201708,0.198)</f>
        <v>0.2</v>
      </c>
      <c r="AB435" s="6">
        <f>Call_Data!$K435-Call_Data!$L435/Call_Data!$K435</f>
        <v>27.178571428571427</v>
      </c>
      <c r="AC435" s="6" cm="1">
        <f t="array" ref="AC435">_xlfn.SWITCH(A435,201706,0.17,201707,0.162,201708,0.159)</f>
        <v>0.17</v>
      </c>
      <c r="AD435" s="6">
        <f>Call_Data!$I435/Call_Data!$G435</f>
        <v>0.16666666666666666</v>
      </c>
    </row>
    <row r="436" spans="1:30" x14ac:dyDescent="0.2">
      <c r="A436">
        <v>201706</v>
      </c>
      <c r="B436" s="1">
        <v>42913</v>
      </c>
      <c r="C436">
        <v>12473</v>
      </c>
      <c r="D436" t="str">
        <f>VLOOKUP(Call_Data!$C436,Hierarchy!$A$1:$H$27,5,TRUE)</f>
        <v>Ivanski, Igor</v>
      </c>
      <c r="E436" t="str">
        <f>VLOOKUP(Call_Data!$C436,Hierarchy!$A$2:$H$27,7,TRUE)</f>
        <v>Jimson, Bill</v>
      </c>
      <c r="F436" t="str">
        <f>VLOOKUP(C436,Hierarchy!$A$2:$H$27,8,TRUE)</f>
        <v>Williamburg</v>
      </c>
      <c r="G436">
        <v>32</v>
      </c>
      <c r="H436">
        <v>25818</v>
      </c>
      <c r="I436">
        <v>8</v>
      </c>
      <c r="J436">
        <v>31</v>
      </c>
      <c r="K436">
        <v>26</v>
      </c>
      <c r="L436">
        <v>20</v>
      </c>
      <c r="M436">
        <v>2</v>
      </c>
      <c r="N436">
        <f>SUMIF(Call_Data!$D$2:$D$1526,Call_Data!$D436,Call_Data!$G$2:$G$1526)</f>
        <v>2093</v>
      </c>
      <c r="O436">
        <f>SUMIFS(Call_Data!$G$2:$G$1526,Call_Data!$D$2:$D$1526,Call_Data!$D436,Call_Data!$A$2:$A$1526,Call_Data!$A436)</f>
        <v>697</v>
      </c>
      <c r="P436" s="3">
        <f>Call_Data!$H436/Call_Data!$G436</f>
        <v>806.8125</v>
      </c>
      <c r="Q436" cm="1">
        <f t="array" ref="Q436">_xlfn.SWITCH(A436,201706,780,201707,783,201708,775)</f>
        <v>780</v>
      </c>
      <c r="R436" s="5" cm="1">
        <f t="array" ref="R436">_xlfn.SWITCH(A436,201706,0.08,201707,0.081,201708,0.075)</f>
        <v>0.08</v>
      </c>
      <c r="S436" s="2">
        <f>Call_Data!$M436/Call_Data!$G436*100</f>
        <v>6.25</v>
      </c>
      <c r="T436" s="2">
        <f>Call_Data!$S436/Call_Data!$R436</f>
        <v>78.125</v>
      </c>
      <c r="U436" s="7">
        <f t="shared" si="12"/>
        <v>0</v>
      </c>
      <c r="V436" s="6">
        <f t="shared" si="13"/>
        <v>0.96875</v>
      </c>
      <c r="W436" s="6">
        <f>Call_Data!$K436/Call_Data!$J436</f>
        <v>0.83870967741935487</v>
      </c>
      <c r="X436" s="6">
        <f>Call_Data!$L436/Call_Data!$K436</f>
        <v>0.76923076923076927</v>
      </c>
      <c r="Y436" s="6" cm="1">
        <f t="array" ref="Y436">_xlfn.SWITCH(A436,201706,0.51,201707,0.509,201708,0.511)</f>
        <v>0.51</v>
      </c>
      <c r="Z436" s="6">
        <f>Call_Data!$L436/Call_Data!$G436</f>
        <v>0.625</v>
      </c>
      <c r="AA436" s="6" cm="1">
        <f t="array" ref="AA436">_xlfn.SWITCH(A436,201706,0.2,201707,0.199,201708,0.198)</f>
        <v>0.2</v>
      </c>
      <c r="AB436" s="6">
        <f>Call_Data!$K436-Call_Data!$L436/Call_Data!$K436</f>
        <v>25.23076923076923</v>
      </c>
      <c r="AC436" s="6" cm="1">
        <f t="array" ref="AC436">_xlfn.SWITCH(A436,201706,0.17,201707,0.162,201708,0.159)</f>
        <v>0.17</v>
      </c>
      <c r="AD436" s="6">
        <f>Call_Data!$I436/Call_Data!$G436</f>
        <v>0.25</v>
      </c>
    </row>
    <row r="437" spans="1:30" x14ac:dyDescent="0.2">
      <c r="A437">
        <v>201706</v>
      </c>
      <c r="B437" s="1">
        <v>42913</v>
      </c>
      <c r="C437">
        <v>12474</v>
      </c>
      <c r="D437" t="str">
        <f>VLOOKUP(Call_Data!$C437,Hierarchy!$A$1:$H$27,5,TRUE)</f>
        <v>Jeffries, Johnna</v>
      </c>
      <c r="E437" t="str">
        <f>VLOOKUP(Call_Data!$C437,Hierarchy!$A$2:$H$27,7,TRUE)</f>
        <v>Jimson, Bill</v>
      </c>
      <c r="F437" t="str">
        <f>VLOOKUP(C437,Hierarchy!$A$2:$H$27,8,TRUE)</f>
        <v>Williamburg</v>
      </c>
      <c r="G437">
        <v>36</v>
      </c>
      <c r="H437">
        <v>25003</v>
      </c>
      <c r="I437">
        <v>9</v>
      </c>
      <c r="J437">
        <v>33</v>
      </c>
      <c r="K437">
        <v>24</v>
      </c>
      <c r="L437">
        <v>16</v>
      </c>
      <c r="M437">
        <v>2</v>
      </c>
      <c r="N437">
        <f>SUMIF(Call_Data!$D$2:$D$1526,Call_Data!$D437,Call_Data!$G$2:$G$1526)</f>
        <v>2135</v>
      </c>
      <c r="O437">
        <f>SUMIFS(Call_Data!$G$2:$G$1526,Call_Data!$D$2:$D$1526,Call_Data!$D437,Call_Data!$A$2:$A$1526,Call_Data!$A437)</f>
        <v>697</v>
      </c>
      <c r="P437" s="3">
        <f>Call_Data!$H437/Call_Data!$G437</f>
        <v>694.52777777777783</v>
      </c>
      <c r="Q437" cm="1">
        <f t="array" ref="Q437">_xlfn.SWITCH(A437,201706,780,201707,783,201708,775)</f>
        <v>780</v>
      </c>
      <c r="R437" s="5" cm="1">
        <f t="array" ref="R437">_xlfn.SWITCH(A437,201706,0.08,201707,0.081,201708,0.075)</f>
        <v>0.08</v>
      </c>
      <c r="S437" s="2">
        <f>Call_Data!$M437/Call_Data!$G437*100</f>
        <v>5.5555555555555554</v>
      </c>
      <c r="T437" s="2">
        <f>Call_Data!$S437/Call_Data!$R437</f>
        <v>69.444444444444443</v>
      </c>
      <c r="U437" s="7">
        <f t="shared" si="12"/>
        <v>0</v>
      </c>
      <c r="V437" s="6">
        <f t="shared" si="13"/>
        <v>0.91666666666666663</v>
      </c>
      <c r="W437" s="6">
        <f>Call_Data!$K437/Call_Data!$J437</f>
        <v>0.72727272727272729</v>
      </c>
      <c r="X437" s="6">
        <f>Call_Data!$L437/Call_Data!$K437</f>
        <v>0.66666666666666663</v>
      </c>
      <c r="Y437" s="6" cm="1">
        <f t="array" ref="Y437">_xlfn.SWITCH(A437,201706,0.51,201707,0.509,201708,0.511)</f>
        <v>0.51</v>
      </c>
      <c r="Z437" s="6">
        <f>Call_Data!$L437/Call_Data!$G437</f>
        <v>0.44444444444444442</v>
      </c>
      <c r="AA437" s="6" cm="1">
        <f t="array" ref="AA437">_xlfn.SWITCH(A437,201706,0.2,201707,0.199,201708,0.198)</f>
        <v>0.2</v>
      </c>
      <c r="AB437" s="6">
        <f>Call_Data!$K437-Call_Data!$L437/Call_Data!$K437</f>
        <v>23.333333333333332</v>
      </c>
      <c r="AC437" s="6" cm="1">
        <f t="array" ref="AC437">_xlfn.SWITCH(A437,201706,0.17,201707,0.162,201708,0.159)</f>
        <v>0.17</v>
      </c>
      <c r="AD437" s="6">
        <f>Call_Data!$I437/Call_Data!$G437</f>
        <v>0.25</v>
      </c>
    </row>
    <row r="438" spans="1:30" x14ac:dyDescent="0.2">
      <c r="A438">
        <v>201706</v>
      </c>
      <c r="B438" s="1">
        <v>42913</v>
      </c>
      <c r="C438">
        <v>12475</v>
      </c>
      <c r="D438" t="str">
        <f>VLOOKUP(Call_Data!$C438,Hierarchy!$A$1:$H$27,5,TRUE)</f>
        <v>Kippers, Kat</v>
      </c>
      <c r="E438" t="str">
        <f>VLOOKUP(Call_Data!$C438,Hierarchy!$A$2:$H$27,7,TRUE)</f>
        <v>Jimson, Bill</v>
      </c>
      <c r="F438" t="str">
        <f>VLOOKUP(C438,Hierarchy!$A$2:$H$27,8,TRUE)</f>
        <v>Williamburg</v>
      </c>
      <c r="G438">
        <v>31</v>
      </c>
      <c r="H438">
        <v>24551</v>
      </c>
      <c r="I438">
        <v>6</v>
      </c>
      <c r="J438">
        <v>28</v>
      </c>
      <c r="K438">
        <v>23</v>
      </c>
      <c r="L438">
        <v>17</v>
      </c>
      <c r="M438">
        <v>2</v>
      </c>
      <c r="N438">
        <f>SUMIF(Call_Data!$D$2:$D$1526,Call_Data!$D438,Call_Data!$G$2:$G$1526)</f>
        <v>2135</v>
      </c>
      <c r="O438">
        <f>SUMIFS(Call_Data!$G$2:$G$1526,Call_Data!$D$2:$D$1526,Call_Data!$D438,Call_Data!$A$2:$A$1526,Call_Data!$A438)</f>
        <v>688</v>
      </c>
      <c r="P438" s="3">
        <f>Call_Data!$H438/Call_Data!$G438</f>
        <v>791.9677419354839</v>
      </c>
      <c r="Q438" cm="1">
        <f t="array" ref="Q438">_xlfn.SWITCH(A438,201706,780,201707,783,201708,775)</f>
        <v>780</v>
      </c>
      <c r="R438" s="5" cm="1">
        <f t="array" ref="R438">_xlfn.SWITCH(A438,201706,0.08,201707,0.081,201708,0.075)</f>
        <v>0.08</v>
      </c>
      <c r="S438" s="2">
        <f>Call_Data!$M438/Call_Data!$G438*100</f>
        <v>6.4516129032258061</v>
      </c>
      <c r="T438" s="2">
        <f>Call_Data!$S438/Call_Data!$R438</f>
        <v>80.645161290322577</v>
      </c>
      <c r="U438" s="7">
        <f t="shared" si="12"/>
        <v>0</v>
      </c>
      <c r="V438" s="6">
        <f t="shared" si="13"/>
        <v>0.90322580645161288</v>
      </c>
      <c r="W438" s="6">
        <f>Call_Data!$K438/Call_Data!$J438</f>
        <v>0.8214285714285714</v>
      </c>
      <c r="X438" s="6">
        <f>Call_Data!$L438/Call_Data!$K438</f>
        <v>0.73913043478260865</v>
      </c>
      <c r="Y438" s="6" cm="1">
        <f t="array" ref="Y438">_xlfn.SWITCH(A438,201706,0.51,201707,0.509,201708,0.511)</f>
        <v>0.51</v>
      </c>
      <c r="Z438" s="6">
        <f>Call_Data!$L438/Call_Data!$G438</f>
        <v>0.54838709677419351</v>
      </c>
      <c r="AA438" s="6" cm="1">
        <f t="array" ref="AA438">_xlfn.SWITCH(A438,201706,0.2,201707,0.199,201708,0.198)</f>
        <v>0.2</v>
      </c>
      <c r="AB438" s="6">
        <f>Call_Data!$K438-Call_Data!$L438/Call_Data!$K438</f>
        <v>22.260869565217391</v>
      </c>
      <c r="AC438" s="6" cm="1">
        <f t="array" ref="AC438">_xlfn.SWITCH(A438,201706,0.17,201707,0.162,201708,0.159)</f>
        <v>0.17</v>
      </c>
      <c r="AD438" s="6">
        <f>Call_Data!$I438/Call_Data!$G438</f>
        <v>0.19354838709677419</v>
      </c>
    </row>
    <row r="439" spans="1:30" x14ac:dyDescent="0.2">
      <c r="A439">
        <v>201706</v>
      </c>
      <c r="B439" s="1">
        <v>42913</v>
      </c>
      <c r="C439">
        <v>12476</v>
      </c>
      <c r="D439" t="str">
        <f>VLOOKUP(Call_Data!$C439,Hierarchy!$A$1:$H$27,5,TRUE)</f>
        <v>Lipp, Larry</v>
      </c>
      <c r="E439" t="str">
        <f>VLOOKUP(Call_Data!$C439,Hierarchy!$A$2:$H$27,7,TRUE)</f>
        <v>Jimson, Bill</v>
      </c>
      <c r="F439" t="str">
        <f>VLOOKUP(C439,Hierarchy!$A$2:$H$27,8,TRUE)</f>
        <v>Williamburg</v>
      </c>
      <c r="G439">
        <v>34</v>
      </c>
      <c r="H439">
        <v>25072</v>
      </c>
      <c r="I439">
        <v>6</v>
      </c>
      <c r="J439">
        <v>33</v>
      </c>
      <c r="K439">
        <v>22</v>
      </c>
      <c r="L439">
        <v>14</v>
      </c>
      <c r="M439">
        <v>2</v>
      </c>
      <c r="N439">
        <f>SUMIF(Call_Data!$D$2:$D$1526,Call_Data!$D439,Call_Data!$G$2:$G$1526)</f>
        <v>2065</v>
      </c>
      <c r="O439">
        <f>SUMIFS(Call_Data!$G$2:$G$1526,Call_Data!$D$2:$D$1526,Call_Data!$D439,Call_Data!$A$2:$A$1526,Call_Data!$A439)</f>
        <v>697</v>
      </c>
      <c r="P439" s="3">
        <f>Call_Data!$H439/Call_Data!$G439</f>
        <v>737.41176470588232</v>
      </c>
      <c r="Q439" cm="1">
        <f t="array" ref="Q439">_xlfn.SWITCH(A439,201706,780,201707,783,201708,775)</f>
        <v>780</v>
      </c>
      <c r="R439" s="5" cm="1">
        <f t="array" ref="R439">_xlfn.SWITCH(A439,201706,0.08,201707,0.081,201708,0.075)</f>
        <v>0.08</v>
      </c>
      <c r="S439" s="2">
        <f>Call_Data!$M439/Call_Data!$G439*100</f>
        <v>5.8823529411764701</v>
      </c>
      <c r="T439" s="2">
        <f>Call_Data!$S439/Call_Data!$R439</f>
        <v>73.52941176470587</v>
      </c>
      <c r="U439" s="7">
        <f t="shared" si="12"/>
        <v>0</v>
      </c>
      <c r="V439" s="6">
        <f t="shared" si="13"/>
        <v>0.97058823529411764</v>
      </c>
      <c r="W439" s="6">
        <f>Call_Data!$K439/Call_Data!$J439</f>
        <v>0.66666666666666663</v>
      </c>
      <c r="X439" s="6">
        <f>Call_Data!$L439/Call_Data!$K439</f>
        <v>0.63636363636363635</v>
      </c>
      <c r="Y439" s="6" cm="1">
        <f t="array" ref="Y439">_xlfn.SWITCH(A439,201706,0.51,201707,0.509,201708,0.511)</f>
        <v>0.51</v>
      </c>
      <c r="Z439" s="6">
        <f>Call_Data!$L439/Call_Data!$G439</f>
        <v>0.41176470588235292</v>
      </c>
      <c r="AA439" s="6" cm="1">
        <f t="array" ref="AA439">_xlfn.SWITCH(A439,201706,0.2,201707,0.199,201708,0.198)</f>
        <v>0.2</v>
      </c>
      <c r="AB439" s="6">
        <f>Call_Data!$K439-Call_Data!$L439/Call_Data!$K439</f>
        <v>21.363636363636363</v>
      </c>
      <c r="AC439" s="6" cm="1">
        <f t="array" ref="AC439">_xlfn.SWITCH(A439,201706,0.17,201707,0.162,201708,0.159)</f>
        <v>0.17</v>
      </c>
      <c r="AD439" s="6">
        <f>Call_Data!$I439/Call_Data!$G439</f>
        <v>0.17647058823529413</v>
      </c>
    </row>
    <row r="440" spans="1:30" x14ac:dyDescent="0.2">
      <c r="A440">
        <v>201706</v>
      </c>
      <c r="B440" s="1">
        <v>42913</v>
      </c>
      <c r="C440">
        <v>12477</v>
      </c>
      <c r="D440" t="str">
        <f>VLOOKUP(Call_Data!$C440,Hierarchy!$A$1:$H$27,5,TRUE)</f>
        <v>Myers, Matt</v>
      </c>
      <c r="E440" t="str">
        <f>VLOOKUP(Call_Data!$C440,Hierarchy!$A$2:$H$27,7,TRUE)</f>
        <v>Jimson, Bill</v>
      </c>
      <c r="F440" t="str">
        <f>VLOOKUP(C440,Hierarchy!$A$2:$H$27,8,TRUE)</f>
        <v>Williamburg</v>
      </c>
      <c r="G440">
        <v>31</v>
      </c>
      <c r="H440">
        <v>25783</v>
      </c>
      <c r="I440">
        <v>5</v>
      </c>
      <c r="J440">
        <v>29</v>
      </c>
      <c r="K440">
        <v>23</v>
      </c>
      <c r="L440">
        <v>15</v>
      </c>
      <c r="M440">
        <v>2</v>
      </c>
      <c r="N440">
        <f>SUMIF(Call_Data!$D$2:$D$1526,Call_Data!$D440,Call_Data!$G$2:$G$1526)</f>
        <v>1978</v>
      </c>
      <c r="O440">
        <f>SUMIFS(Call_Data!$G$2:$G$1526,Call_Data!$D$2:$D$1526,Call_Data!$D440,Call_Data!$A$2:$A$1526,Call_Data!$A440)</f>
        <v>701</v>
      </c>
      <c r="P440" s="3">
        <f>Call_Data!$H440/Call_Data!$G440</f>
        <v>831.70967741935488</v>
      </c>
      <c r="Q440" cm="1">
        <f t="array" ref="Q440">_xlfn.SWITCH(A440,201706,780,201707,783,201708,775)</f>
        <v>780</v>
      </c>
      <c r="R440" s="5" cm="1">
        <f t="array" ref="R440">_xlfn.SWITCH(A440,201706,0.08,201707,0.081,201708,0.075)</f>
        <v>0.08</v>
      </c>
      <c r="S440" s="2">
        <f>Call_Data!$M440/Call_Data!$G440*100</f>
        <v>6.4516129032258061</v>
      </c>
      <c r="T440" s="2">
        <f>Call_Data!$S440/Call_Data!$R440</f>
        <v>80.645161290322577</v>
      </c>
      <c r="U440" s="7">
        <f t="shared" si="12"/>
        <v>0</v>
      </c>
      <c r="V440" s="6">
        <f t="shared" si="13"/>
        <v>0.93548387096774188</v>
      </c>
      <c r="W440" s="6">
        <f>Call_Data!$K440/Call_Data!$J440</f>
        <v>0.7931034482758621</v>
      </c>
      <c r="X440" s="6">
        <f>Call_Data!$L440/Call_Data!$K440</f>
        <v>0.65217391304347827</v>
      </c>
      <c r="Y440" s="6" cm="1">
        <f t="array" ref="Y440">_xlfn.SWITCH(A440,201706,0.51,201707,0.509,201708,0.511)</f>
        <v>0.51</v>
      </c>
      <c r="Z440" s="6">
        <f>Call_Data!$L440/Call_Data!$G440</f>
        <v>0.4838709677419355</v>
      </c>
      <c r="AA440" s="6" cm="1">
        <f t="array" ref="AA440">_xlfn.SWITCH(A440,201706,0.2,201707,0.199,201708,0.198)</f>
        <v>0.2</v>
      </c>
      <c r="AB440" s="6">
        <f>Call_Data!$K440-Call_Data!$L440/Call_Data!$K440</f>
        <v>22.347826086956523</v>
      </c>
      <c r="AC440" s="6" cm="1">
        <f t="array" ref="AC440">_xlfn.SWITCH(A440,201706,0.17,201707,0.162,201708,0.159)</f>
        <v>0.17</v>
      </c>
      <c r="AD440" s="6">
        <f>Call_Data!$I440/Call_Data!$G440</f>
        <v>0.16129032258064516</v>
      </c>
    </row>
    <row r="441" spans="1:30" x14ac:dyDescent="0.2">
      <c r="A441">
        <v>201706</v>
      </c>
      <c r="B441" s="1">
        <v>42913</v>
      </c>
      <c r="C441">
        <v>12478</v>
      </c>
      <c r="D441" t="str">
        <f>VLOOKUP(Call_Data!$C441,Hierarchy!$A$1:$H$27,5,TRUE)</f>
        <v>Nichols, Nana</v>
      </c>
      <c r="E441" t="str">
        <f>VLOOKUP(Call_Data!$C441,Hierarchy!$A$2:$H$27,7,TRUE)</f>
        <v>Jimson, Bill</v>
      </c>
      <c r="F441" t="str">
        <f>VLOOKUP(C441,Hierarchy!$A$2:$H$27,8,TRUE)</f>
        <v>Williamburg</v>
      </c>
      <c r="G441">
        <v>34</v>
      </c>
      <c r="H441">
        <v>25380</v>
      </c>
      <c r="I441">
        <v>6</v>
      </c>
      <c r="J441">
        <v>34</v>
      </c>
      <c r="K441">
        <v>22</v>
      </c>
      <c r="L441">
        <v>15</v>
      </c>
      <c r="M441">
        <v>2</v>
      </c>
      <c r="N441">
        <f>SUMIF(Call_Data!$D$2:$D$1526,Call_Data!$D441,Call_Data!$G$2:$G$1526)</f>
        <v>1999</v>
      </c>
      <c r="O441">
        <f>SUMIFS(Call_Data!$G$2:$G$1526,Call_Data!$D$2:$D$1526,Call_Data!$D441,Call_Data!$A$2:$A$1526,Call_Data!$A441)</f>
        <v>699</v>
      </c>
      <c r="P441" s="3">
        <f>Call_Data!$H441/Call_Data!$G441</f>
        <v>746.47058823529414</v>
      </c>
      <c r="Q441" cm="1">
        <f t="array" ref="Q441">_xlfn.SWITCH(A441,201706,780,201707,783,201708,775)</f>
        <v>780</v>
      </c>
      <c r="R441" s="5" cm="1">
        <f t="array" ref="R441">_xlfn.SWITCH(A441,201706,0.08,201707,0.081,201708,0.075)</f>
        <v>0.08</v>
      </c>
      <c r="S441" s="2">
        <f>Call_Data!$M441/Call_Data!$G441*100</f>
        <v>5.8823529411764701</v>
      </c>
      <c r="T441" s="2">
        <f>Call_Data!$S441/Call_Data!$R441</f>
        <v>73.52941176470587</v>
      </c>
      <c r="U441" s="7">
        <f t="shared" si="12"/>
        <v>0</v>
      </c>
      <c r="V441" s="6">
        <f t="shared" si="13"/>
        <v>1</v>
      </c>
      <c r="W441" s="6">
        <f>Call_Data!$K441/Call_Data!$J441</f>
        <v>0.6470588235294118</v>
      </c>
      <c r="X441" s="6">
        <f>Call_Data!$L441/Call_Data!$K441</f>
        <v>0.68181818181818177</v>
      </c>
      <c r="Y441" s="6" cm="1">
        <f t="array" ref="Y441">_xlfn.SWITCH(A441,201706,0.51,201707,0.509,201708,0.511)</f>
        <v>0.51</v>
      </c>
      <c r="Z441" s="6">
        <f>Call_Data!$L441/Call_Data!$G441</f>
        <v>0.44117647058823528</v>
      </c>
      <c r="AA441" s="6" cm="1">
        <f t="array" ref="AA441">_xlfn.SWITCH(A441,201706,0.2,201707,0.199,201708,0.198)</f>
        <v>0.2</v>
      </c>
      <c r="AB441" s="6">
        <f>Call_Data!$K441-Call_Data!$L441/Call_Data!$K441</f>
        <v>21.318181818181817</v>
      </c>
      <c r="AC441" s="6" cm="1">
        <f t="array" ref="AC441">_xlfn.SWITCH(A441,201706,0.17,201707,0.162,201708,0.159)</f>
        <v>0.17</v>
      </c>
      <c r="AD441" s="6">
        <f>Call_Data!$I441/Call_Data!$G441</f>
        <v>0.17647058823529413</v>
      </c>
    </row>
    <row r="442" spans="1:30" x14ac:dyDescent="0.2">
      <c r="A442">
        <v>201706</v>
      </c>
      <c r="B442" s="1">
        <v>42913</v>
      </c>
      <c r="C442">
        <v>12479</v>
      </c>
      <c r="D442" t="str">
        <f>VLOOKUP(Call_Data!$C442,Hierarchy!$A$1:$H$27,5,TRUE)</f>
        <v>Ohlson, Octavius</v>
      </c>
      <c r="E442" t="str">
        <f>VLOOKUP(Call_Data!$C442,Hierarchy!$A$2:$H$27,7,TRUE)</f>
        <v>Jimson, Bill</v>
      </c>
      <c r="F442" t="str">
        <f>VLOOKUP(C442,Hierarchy!$A$2:$H$27,8,TRUE)</f>
        <v>Williamburg</v>
      </c>
      <c r="G442">
        <v>30</v>
      </c>
      <c r="H442">
        <v>24035</v>
      </c>
      <c r="I442">
        <v>7</v>
      </c>
      <c r="J442">
        <v>27</v>
      </c>
      <c r="K442">
        <v>18</v>
      </c>
      <c r="L442">
        <v>11</v>
      </c>
      <c r="M442">
        <v>2</v>
      </c>
      <c r="N442">
        <f>SUMIF(Call_Data!$D$2:$D$1526,Call_Data!$D442,Call_Data!$G$2:$G$1526)</f>
        <v>1969</v>
      </c>
      <c r="O442">
        <f>SUMIFS(Call_Data!$G$2:$G$1526,Call_Data!$D$2:$D$1526,Call_Data!$D442,Call_Data!$A$2:$A$1526,Call_Data!$A442)</f>
        <v>680</v>
      </c>
      <c r="P442" s="3">
        <f>Call_Data!$H442/Call_Data!$G442</f>
        <v>801.16666666666663</v>
      </c>
      <c r="Q442" cm="1">
        <f t="array" ref="Q442">_xlfn.SWITCH(A442,201706,780,201707,783,201708,775)</f>
        <v>780</v>
      </c>
      <c r="R442" s="5" cm="1">
        <f t="array" ref="R442">_xlfn.SWITCH(A442,201706,0.08,201707,0.081,201708,0.075)</f>
        <v>0.08</v>
      </c>
      <c r="S442" s="2">
        <f>Call_Data!$M442/Call_Data!$G442*100</f>
        <v>6.666666666666667</v>
      </c>
      <c r="T442" s="2">
        <f>Call_Data!$S442/Call_Data!$R442</f>
        <v>83.333333333333329</v>
      </c>
      <c r="U442" s="7">
        <f t="shared" si="12"/>
        <v>0</v>
      </c>
      <c r="V442" s="6">
        <f t="shared" si="13"/>
        <v>0.9</v>
      </c>
      <c r="W442" s="6">
        <f>Call_Data!$K442/Call_Data!$J442</f>
        <v>0.66666666666666663</v>
      </c>
      <c r="X442" s="6">
        <f>Call_Data!$L442/Call_Data!$K442</f>
        <v>0.61111111111111116</v>
      </c>
      <c r="Y442" s="6" cm="1">
        <f t="array" ref="Y442">_xlfn.SWITCH(A442,201706,0.51,201707,0.509,201708,0.511)</f>
        <v>0.51</v>
      </c>
      <c r="Z442" s="6">
        <f>Call_Data!$L442/Call_Data!$G442</f>
        <v>0.36666666666666664</v>
      </c>
      <c r="AA442" s="6" cm="1">
        <f t="array" ref="AA442">_xlfn.SWITCH(A442,201706,0.2,201707,0.199,201708,0.198)</f>
        <v>0.2</v>
      </c>
      <c r="AB442" s="6">
        <f>Call_Data!$K442-Call_Data!$L442/Call_Data!$K442</f>
        <v>17.388888888888889</v>
      </c>
      <c r="AC442" s="6" cm="1">
        <f t="array" ref="AC442">_xlfn.SWITCH(A442,201706,0.17,201707,0.162,201708,0.159)</f>
        <v>0.17</v>
      </c>
      <c r="AD442" s="6">
        <f>Call_Data!$I442/Call_Data!$G442</f>
        <v>0.23333333333333334</v>
      </c>
    </row>
    <row r="443" spans="1:30" x14ac:dyDescent="0.2">
      <c r="A443">
        <v>201706</v>
      </c>
      <c r="B443" s="1">
        <v>42913</v>
      </c>
      <c r="C443">
        <v>12480</v>
      </c>
      <c r="D443" t="str">
        <f>VLOOKUP(Call_Data!$C443,Hierarchy!$A$1:$H$27,5,TRUE)</f>
        <v>Pulaski, Peter</v>
      </c>
      <c r="E443" t="str">
        <f>VLOOKUP(Call_Data!$C443,Hierarchy!$A$2:$H$27,7,TRUE)</f>
        <v>Jimson, Bill</v>
      </c>
      <c r="F443" t="str">
        <f>VLOOKUP(C443,Hierarchy!$A$2:$H$27,8,TRUE)</f>
        <v>Williamburg</v>
      </c>
      <c r="G443">
        <v>30</v>
      </c>
      <c r="H443">
        <v>24043</v>
      </c>
      <c r="I443">
        <v>6</v>
      </c>
      <c r="J443">
        <v>29</v>
      </c>
      <c r="K443">
        <v>20</v>
      </c>
      <c r="L443">
        <v>13</v>
      </c>
      <c r="M443">
        <v>2</v>
      </c>
      <c r="N443">
        <f>SUMIF(Call_Data!$D$2:$D$1526,Call_Data!$D443,Call_Data!$G$2:$G$1526)</f>
        <v>1507</v>
      </c>
      <c r="O443">
        <f>SUMIFS(Call_Data!$G$2:$G$1526,Call_Data!$D$2:$D$1526,Call_Data!$D443,Call_Data!$A$2:$A$1526,Call_Data!$A443)</f>
        <v>615</v>
      </c>
      <c r="P443" s="3">
        <f>Call_Data!$H443/Call_Data!$G443</f>
        <v>801.43333333333328</v>
      </c>
      <c r="Q443" cm="1">
        <f t="array" ref="Q443">_xlfn.SWITCH(A443,201706,780,201707,783,201708,775)</f>
        <v>780</v>
      </c>
      <c r="R443" s="5" cm="1">
        <f t="array" ref="R443">_xlfn.SWITCH(A443,201706,0.08,201707,0.081,201708,0.075)</f>
        <v>0.08</v>
      </c>
      <c r="S443" s="2">
        <f>Call_Data!$M443/Call_Data!$G443*100</f>
        <v>6.666666666666667</v>
      </c>
      <c r="T443" s="2">
        <f>Call_Data!$S443/Call_Data!$R443</f>
        <v>83.333333333333329</v>
      </c>
      <c r="U443" s="7">
        <f t="shared" si="12"/>
        <v>0</v>
      </c>
      <c r="V443" s="6">
        <f t="shared" si="13"/>
        <v>0.96666666666666667</v>
      </c>
      <c r="W443" s="6">
        <f>Call_Data!$K443/Call_Data!$J443</f>
        <v>0.68965517241379315</v>
      </c>
      <c r="X443" s="6">
        <f>Call_Data!$L443/Call_Data!$K443</f>
        <v>0.65</v>
      </c>
      <c r="Y443" s="6" cm="1">
        <f t="array" ref="Y443">_xlfn.SWITCH(A443,201706,0.51,201707,0.509,201708,0.511)</f>
        <v>0.51</v>
      </c>
      <c r="Z443" s="6">
        <f>Call_Data!$L443/Call_Data!$G443</f>
        <v>0.43333333333333335</v>
      </c>
      <c r="AA443" s="6" cm="1">
        <f t="array" ref="AA443">_xlfn.SWITCH(A443,201706,0.2,201707,0.199,201708,0.198)</f>
        <v>0.2</v>
      </c>
      <c r="AB443" s="6">
        <f>Call_Data!$K443-Call_Data!$L443/Call_Data!$K443</f>
        <v>19.350000000000001</v>
      </c>
      <c r="AC443" s="6" cm="1">
        <f t="array" ref="AC443">_xlfn.SWITCH(A443,201706,0.17,201707,0.162,201708,0.159)</f>
        <v>0.17</v>
      </c>
      <c r="AD443" s="6">
        <f>Call_Data!$I443/Call_Data!$G443</f>
        <v>0.2</v>
      </c>
    </row>
    <row r="444" spans="1:30" x14ac:dyDescent="0.2">
      <c r="A444">
        <v>201706</v>
      </c>
      <c r="B444" s="1">
        <v>42913</v>
      </c>
      <c r="C444">
        <v>12482</v>
      </c>
      <c r="D444" t="str">
        <f>VLOOKUP(Call_Data!$C444,Hierarchy!$A$1:$H$27,5,TRUE)</f>
        <v>Sanders, Sammi</v>
      </c>
      <c r="E444" t="str">
        <f>VLOOKUP(Call_Data!$C444,Hierarchy!$A$2:$H$27,7,TRUE)</f>
        <v>Oferten, Quinton</v>
      </c>
      <c r="F444" t="str">
        <f>VLOOKUP(C444,Hierarchy!$A$2:$H$27,8,TRUE)</f>
        <v>Williamburg</v>
      </c>
      <c r="G444">
        <v>31</v>
      </c>
      <c r="H444">
        <v>25543</v>
      </c>
      <c r="I444">
        <v>8</v>
      </c>
      <c r="J444">
        <v>27</v>
      </c>
      <c r="K444">
        <v>19</v>
      </c>
      <c r="L444">
        <v>13</v>
      </c>
      <c r="M444">
        <v>3</v>
      </c>
      <c r="N444">
        <f>SUMIF(Call_Data!$D$2:$D$1526,Call_Data!$D444,Call_Data!$G$2:$G$1526)</f>
        <v>1764</v>
      </c>
      <c r="O444">
        <f>SUMIFS(Call_Data!$G$2:$G$1526,Call_Data!$D$2:$D$1526,Call_Data!$D444,Call_Data!$A$2:$A$1526,Call_Data!$A444)</f>
        <v>577</v>
      </c>
      <c r="P444" s="3">
        <f>Call_Data!$H444/Call_Data!$G444</f>
        <v>823.9677419354839</v>
      </c>
      <c r="Q444" cm="1">
        <f t="array" ref="Q444">_xlfn.SWITCH(A444,201706,780,201707,783,201708,775)</f>
        <v>780</v>
      </c>
      <c r="R444" s="5" cm="1">
        <f t="array" ref="R444">_xlfn.SWITCH(A444,201706,0.08,201707,0.081,201708,0.075)</f>
        <v>0.08</v>
      </c>
      <c r="S444" s="2">
        <f>Call_Data!$M444/Call_Data!$G444*100</f>
        <v>9.67741935483871</v>
      </c>
      <c r="T444" s="2">
        <f>Call_Data!$S444/Call_Data!$R444</f>
        <v>120.96774193548387</v>
      </c>
      <c r="U444" s="7">
        <f t="shared" si="12"/>
        <v>250</v>
      </c>
      <c r="V444" s="6">
        <f t="shared" si="13"/>
        <v>0.87096774193548387</v>
      </c>
      <c r="W444" s="6">
        <f>Call_Data!$K444/Call_Data!$J444</f>
        <v>0.70370370370370372</v>
      </c>
      <c r="X444" s="6">
        <f>Call_Data!$L444/Call_Data!$K444</f>
        <v>0.68421052631578949</v>
      </c>
      <c r="Y444" s="6" cm="1">
        <f t="array" ref="Y444">_xlfn.SWITCH(A444,201706,0.51,201707,0.509,201708,0.511)</f>
        <v>0.51</v>
      </c>
      <c r="Z444" s="6">
        <f>Call_Data!$L444/Call_Data!$G444</f>
        <v>0.41935483870967744</v>
      </c>
      <c r="AA444" s="6" cm="1">
        <f t="array" ref="AA444">_xlfn.SWITCH(A444,201706,0.2,201707,0.199,201708,0.198)</f>
        <v>0.2</v>
      </c>
      <c r="AB444" s="6">
        <f>Call_Data!$K444-Call_Data!$L444/Call_Data!$K444</f>
        <v>18.315789473684209</v>
      </c>
      <c r="AC444" s="6" cm="1">
        <f t="array" ref="AC444">_xlfn.SWITCH(A444,201706,0.17,201707,0.162,201708,0.159)</f>
        <v>0.17</v>
      </c>
      <c r="AD444" s="6">
        <f>Call_Data!$I444/Call_Data!$G444</f>
        <v>0.25806451612903225</v>
      </c>
    </row>
    <row r="445" spans="1:30" x14ac:dyDescent="0.2">
      <c r="A445">
        <v>201706</v>
      </c>
      <c r="B445" s="1">
        <v>42913</v>
      </c>
      <c r="C445">
        <v>12483</v>
      </c>
      <c r="D445" t="str">
        <f>VLOOKUP(Call_Data!$C445,Hierarchy!$A$1:$H$27,5,TRUE)</f>
        <v>Thomas, Ted</v>
      </c>
      <c r="E445" t="str">
        <f>VLOOKUP(Call_Data!$C445,Hierarchy!$A$2:$H$27,7,TRUE)</f>
        <v>Oferten, Quinton</v>
      </c>
      <c r="F445" t="str">
        <f>VLOOKUP(C445,Hierarchy!$A$2:$H$27,8,TRUE)</f>
        <v>Williamburg</v>
      </c>
      <c r="G445">
        <v>30</v>
      </c>
      <c r="H445">
        <v>24313</v>
      </c>
      <c r="I445">
        <v>9</v>
      </c>
      <c r="J445">
        <v>27</v>
      </c>
      <c r="K445">
        <v>20</v>
      </c>
      <c r="L445">
        <v>12</v>
      </c>
      <c r="M445">
        <v>4</v>
      </c>
      <c r="N445">
        <f>SUMIF(Call_Data!$D$2:$D$1526,Call_Data!$D445,Call_Data!$G$2:$G$1526)</f>
        <v>1918</v>
      </c>
      <c r="O445">
        <f>SUMIFS(Call_Data!$G$2:$G$1526,Call_Data!$D$2:$D$1526,Call_Data!$D445,Call_Data!$A$2:$A$1526,Call_Data!$A445)</f>
        <v>652</v>
      </c>
      <c r="P445" s="3">
        <f>Call_Data!$H445/Call_Data!$G445</f>
        <v>810.43333333333328</v>
      </c>
      <c r="Q445" cm="1">
        <f t="array" ref="Q445">_xlfn.SWITCH(A445,201706,780,201707,783,201708,775)</f>
        <v>780</v>
      </c>
      <c r="R445" s="5" cm="1">
        <f t="array" ref="R445">_xlfn.SWITCH(A445,201706,0.08,201707,0.081,201708,0.075)</f>
        <v>0.08</v>
      </c>
      <c r="S445" s="2">
        <f>Call_Data!$M445/Call_Data!$G445*100</f>
        <v>13.333333333333334</v>
      </c>
      <c r="T445" s="2">
        <f>Call_Data!$S445/Call_Data!$R445</f>
        <v>166.66666666666666</v>
      </c>
      <c r="U445" s="7">
        <f t="shared" si="12"/>
        <v>250</v>
      </c>
      <c r="V445" s="6">
        <f t="shared" si="13"/>
        <v>0.9</v>
      </c>
      <c r="W445" s="6">
        <f>Call_Data!$K445/Call_Data!$J445</f>
        <v>0.7407407407407407</v>
      </c>
      <c r="X445" s="6">
        <f>Call_Data!$L445/Call_Data!$K445</f>
        <v>0.6</v>
      </c>
      <c r="Y445" s="6" cm="1">
        <f t="array" ref="Y445">_xlfn.SWITCH(A445,201706,0.51,201707,0.509,201708,0.511)</f>
        <v>0.51</v>
      </c>
      <c r="Z445" s="6">
        <f>Call_Data!$L445/Call_Data!$G445</f>
        <v>0.4</v>
      </c>
      <c r="AA445" s="6" cm="1">
        <f t="array" ref="AA445">_xlfn.SWITCH(A445,201706,0.2,201707,0.199,201708,0.198)</f>
        <v>0.2</v>
      </c>
      <c r="AB445" s="6">
        <f>Call_Data!$K445-Call_Data!$L445/Call_Data!$K445</f>
        <v>19.399999999999999</v>
      </c>
      <c r="AC445" s="6" cm="1">
        <f t="array" ref="AC445">_xlfn.SWITCH(A445,201706,0.17,201707,0.162,201708,0.159)</f>
        <v>0.17</v>
      </c>
      <c r="AD445" s="6">
        <f>Call_Data!$I445/Call_Data!$G445</f>
        <v>0.3</v>
      </c>
    </row>
    <row r="446" spans="1:30" x14ac:dyDescent="0.2">
      <c r="A446">
        <v>201706</v>
      </c>
      <c r="B446" s="1">
        <v>42913</v>
      </c>
      <c r="C446">
        <v>12484</v>
      </c>
      <c r="D446" t="str">
        <f>VLOOKUP(Call_Data!$C446,Hierarchy!$A$1:$H$27,5,TRUE)</f>
        <v>Uvaldon, Ursala</v>
      </c>
      <c r="E446" t="str">
        <f>VLOOKUP(Call_Data!$C446,Hierarchy!$A$2:$H$27,7,TRUE)</f>
        <v>Oferten, Quinton</v>
      </c>
      <c r="F446" t="str">
        <f>VLOOKUP(C446,Hierarchy!$A$2:$H$27,8,TRUE)</f>
        <v>Williamburg</v>
      </c>
      <c r="G446">
        <v>29</v>
      </c>
      <c r="H446">
        <v>24609</v>
      </c>
      <c r="I446">
        <v>6</v>
      </c>
      <c r="J446">
        <v>25</v>
      </c>
      <c r="K446">
        <v>17</v>
      </c>
      <c r="L446">
        <v>12</v>
      </c>
      <c r="M446">
        <v>3</v>
      </c>
      <c r="N446">
        <f>SUMIF(Call_Data!$D$2:$D$1526,Call_Data!$D446,Call_Data!$G$2:$G$1526)</f>
        <v>1913</v>
      </c>
      <c r="O446">
        <f>SUMIFS(Call_Data!$G$2:$G$1526,Call_Data!$D$2:$D$1526,Call_Data!$D446,Call_Data!$A$2:$A$1526,Call_Data!$A446)</f>
        <v>629</v>
      </c>
      <c r="P446" s="3">
        <f>Call_Data!$H446/Call_Data!$G446</f>
        <v>848.58620689655174</v>
      </c>
      <c r="Q446" cm="1">
        <f t="array" ref="Q446">_xlfn.SWITCH(A446,201706,780,201707,783,201708,775)</f>
        <v>780</v>
      </c>
      <c r="R446" s="5" cm="1">
        <f t="array" ref="R446">_xlfn.SWITCH(A446,201706,0.08,201707,0.081,201708,0.075)</f>
        <v>0.08</v>
      </c>
      <c r="S446" s="2">
        <f>Call_Data!$M446/Call_Data!$G446*100</f>
        <v>10.344827586206897</v>
      </c>
      <c r="T446" s="2">
        <f>Call_Data!$S446/Call_Data!$R446</f>
        <v>129.31034482758622</v>
      </c>
      <c r="U446" s="7">
        <f t="shared" si="12"/>
        <v>250</v>
      </c>
      <c r="V446" s="6">
        <f t="shared" si="13"/>
        <v>0.86206896551724133</v>
      </c>
      <c r="W446" s="6">
        <f>Call_Data!$K446/Call_Data!$J446</f>
        <v>0.68</v>
      </c>
      <c r="X446" s="6">
        <f>Call_Data!$L446/Call_Data!$K446</f>
        <v>0.70588235294117652</v>
      </c>
      <c r="Y446" s="6" cm="1">
        <f t="array" ref="Y446">_xlfn.SWITCH(A446,201706,0.51,201707,0.509,201708,0.511)</f>
        <v>0.51</v>
      </c>
      <c r="Z446" s="6">
        <f>Call_Data!$L446/Call_Data!$G446</f>
        <v>0.41379310344827586</v>
      </c>
      <c r="AA446" s="6" cm="1">
        <f t="array" ref="AA446">_xlfn.SWITCH(A446,201706,0.2,201707,0.199,201708,0.198)</f>
        <v>0.2</v>
      </c>
      <c r="AB446" s="6">
        <f>Call_Data!$K446-Call_Data!$L446/Call_Data!$K446</f>
        <v>16.294117647058822</v>
      </c>
      <c r="AC446" s="6" cm="1">
        <f t="array" ref="AC446">_xlfn.SWITCH(A446,201706,0.17,201707,0.162,201708,0.159)</f>
        <v>0.17</v>
      </c>
      <c r="AD446" s="6">
        <f>Call_Data!$I446/Call_Data!$G446</f>
        <v>0.20689655172413793</v>
      </c>
    </row>
    <row r="447" spans="1:30" x14ac:dyDescent="0.2">
      <c r="A447">
        <v>201706</v>
      </c>
      <c r="B447" s="1">
        <v>42913</v>
      </c>
      <c r="C447">
        <v>12485</v>
      </c>
      <c r="D447" t="str">
        <f>VLOOKUP(Call_Data!$C447,Hierarchy!$A$1:$H$27,5,TRUE)</f>
        <v>Vindictive, Vinny</v>
      </c>
      <c r="E447" t="str">
        <f>VLOOKUP(Call_Data!$C447,Hierarchy!$A$2:$H$27,7,TRUE)</f>
        <v>Oferten, Quinton</v>
      </c>
      <c r="F447" t="str">
        <f>VLOOKUP(C447,Hierarchy!$A$2:$H$27,8,TRUE)</f>
        <v>Williamburg</v>
      </c>
      <c r="G447">
        <v>32</v>
      </c>
      <c r="H447">
        <v>25697</v>
      </c>
      <c r="I447">
        <v>7</v>
      </c>
      <c r="J447">
        <v>30</v>
      </c>
      <c r="K447">
        <v>22</v>
      </c>
      <c r="L447">
        <v>15</v>
      </c>
      <c r="M447">
        <v>4</v>
      </c>
      <c r="N447">
        <f>SUMIF(Call_Data!$D$2:$D$1526,Call_Data!$D447,Call_Data!$G$2:$G$1526)</f>
        <v>1894</v>
      </c>
      <c r="O447">
        <f>SUMIFS(Call_Data!$G$2:$G$1526,Call_Data!$D$2:$D$1526,Call_Data!$D447,Call_Data!$A$2:$A$1526,Call_Data!$A447)</f>
        <v>644</v>
      </c>
      <c r="P447" s="3">
        <f>Call_Data!$H447/Call_Data!$G447</f>
        <v>803.03125</v>
      </c>
      <c r="Q447" cm="1">
        <f t="array" ref="Q447">_xlfn.SWITCH(A447,201706,780,201707,783,201708,775)</f>
        <v>780</v>
      </c>
      <c r="R447" s="5" cm="1">
        <f t="array" ref="R447">_xlfn.SWITCH(A447,201706,0.08,201707,0.081,201708,0.075)</f>
        <v>0.08</v>
      </c>
      <c r="S447" s="2">
        <f>Call_Data!$M447/Call_Data!$G447*100</f>
        <v>12.5</v>
      </c>
      <c r="T447" s="2">
        <f>Call_Data!$S447/Call_Data!$R447</f>
        <v>156.25</v>
      </c>
      <c r="U447" s="7">
        <f t="shared" si="12"/>
        <v>250</v>
      </c>
      <c r="V447" s="6">
        <f t="shared" si="13"/>
        <v>0.9375</v>
      </c>
      <c r="W447" s="6">
        <f>Call_Data!$K447/Call_Data!$J447</f>
        <v>0.73333333333333328</v>
      </c>
      <c r="X447" s="6">
        <f>Call_Data!$L447/Call_Data!$K447</f>
        <v>0.68181818181818177</v>
      </c>
      <c r="Y447" s="6" cm="1">
        <f t="array" ref="Y447">_xlfn.SWITCH(A447,201706,0.51,201707,0.509,201708,0.511)</f>
        <v>0.51</v>
      </c>
      <c r="Z447" s="6">
        <f>Call_Data!$L447/Call_Data!$G447</f>
        <v>0.46875</v>
      </c>
      <c r="AA447" s="6" cm="1">
        <f t="array" ref="AA447">_xlfn.SWITCH(A447,201706,0.2,201707,0.199,201708,0.198)</f>
        <v>0.2</v>
      </c>
      <c r="AB447" s="6">
        <f>Call_Data!$K447-Call_Data!$L447/Call_Data!$K447</f>
        <v>21.318181818181817</v>
      </c>
      <c r="AC447" s="6" cm="1">
        <f t="array" ref="AC447">_xlfn.SWITCH(A447,201706,0.17,201707,0.162,201708,0.159)</f>
        <v>0.17</v>
      </c>
      <c r="AD447" s="6">
        <f>Call_Data!$I447/Call_Data!$G447</f>
        <v>0.21875</v>
      </c>
    </row>
    <row r="448" spans="1:30" x14ac:dyDescent="0.2">
      <c r="A448">
        <v>201706</v>
      </c>
      <c r="B448" s="1">
        <v>42913</v>
      </c>
      <c r="C448">
        <v>12486</v>
      </c>
      <c r="D448" t="str">
        <f>VLOOKUP(Call_Data!$C448,Hierarchy!$A$1:$H$27,5,TRUE)</f>
        <v>Williamson, Wilma</v>
      </c>
      <c r="E448" t="str">
        <f>VLOOKUP(Call_Data!$C448,Hierarchy!$A$2:$H$27,7,TRUE)</f>
        <v>Oferten, Quinton</v>
      </c>
      <c r="F448" t="str">
        <f>VLOOKUP(C448,Hierarchy!$A$2:$H$27,8,TRUE)</f>
        <v>Williamburg</v>
      </c>
      <c r="G448">
        <v>28</v>
      </c>
      <c r="H448">
        <v>25575</v>
      </c>
      <c r="I448">
        <v>6</v>
      </c>
      <c r="J448">
        <v>27</v>
      </c>
      <c r="K448">
        <v>21</v>
      </c>
      <c r="L448">
        <v>12</v>
      </c>
      <c r="M448">
        <v>3</v>
      </c>
      <c r="N448">
        <f>SUMIF(Call_Data!$D$2:$D$1526,Call_Data!$D448,Call_Data!$G$2:$G$1526)</f>
        <v>1992</v>
      </c>
      <c r="O448">
        <f>SUMIFS(Call_Data!$G$2:$G$1526,Call_Data!$D$2:$D$1526,Call_Data!$D448,Call_Data!$A$2:$A$1526,Call_Data!$A448)</f>
        <v>649</v>
      </c>
      <c r="P448" s="3">
        <f>Call_Data!$H448/Call_Data!$G448</f>
        <v>913.39285714285711</v>
      </c>
      <c r="Q448" cm="1">
        <f t="array" ref="Q448">_xlfn.SWITCH(A448,201706,780,201707,783,201708,775)</f>
        <v>780</v>
      </c>
      <c r="R448" s="5" cm="1">
        <f t="array" ref="R448">_xlfn.SWITCH(A448,201706,0.08,201707,0.081,201708,0.075)</f>
        <v>0.08</v>
      </c>
      <c r="S448" s="2">
        <f>Call_Data!$M448/Call_Data!$G448*100</f>
        <v>10.714285714285714</v>
      </c>
      <c r="T448" s="2">
        <f>Call_Data!$S448/Call_Data!$R448</f>
        <v>133.92857142857142</v>
      </c>
      <c r="U448" s="7">
        <f t="shared" si="12"/>
        <v>250</v>
      </c>
      <c r="V448" s="6">
        <f t="shared" si="13"/>
        <v>0.9642857142857143</v>
      </c>
      <c r="W448" s="6">
        <f>Call_Data!$K448/Call_Data!$J448</f>
        <v>0.77777777777777779</v>
      </c>
      <c r="X448" s="6">
        <f>Call_Data!$L448/Call_Data!$K448</f>
        <v>0.5714285714285714</v>
      </c>
      <c r="Y448" s="6" cm="1">
        <f t="array" ref="Y448">_xlfn.SWITCH(A448,201706,0.51,201707,0.509,201708,0.511)</f>
        <v>0.51</v>
      </c>
      <c r="Z448" s="6">
        <f>Call_Data!$L448/Call_Data!$G448</f>
        <v>0.42857142857142855</v>
      </c>
      <c r="AA448" s="6" cm="1">
        <f t="array" ref="AA448">_xlfn.SWITCH(A448,201706,0.2,201707,0.199,201708,0.198)</f>
        <v>0.2</v>
      </c>
      <c r="AB448" s="6">
        <f>Call_Data!$K448-Call_Data!$L448/Call_Data!$K448</f>
        <v>20.428571428571427</v>
      </c>
      <c r="AC448" s="6" cm="1">
        <f t="array" ref="AC448">_xlfn.SWITCH(A448,201706,0.17,201707,0.162,201708,0.159)</f>
        <v>0.17</v>
      </c>
      <c r="AD448" s="6">
        <f>Call_Data!$I448/Call_Data!$G448</f>
        <v>0.21428571428571427</v>
      </c>
    </row>
    <row r="449" spans="1:30" x14ac:dyDescent="0.2">
      <c r="A449">
        <v>201706</v>
      </c>
      <c r="B449" s="1">
        <v>42913</v>
      </c>
      <c r="C449">
        <v>12487</v>
      </c>
      <c r="D449" t="str">
        <f>VLOOKUP(Call_Data!$C449,Hierarchy!$A$1:$H$27,5,TRUE)</f>
        <v>Younger, Yeti</v>
      </c>
      <c r="E449" t="str">
        <f>VLOOKUP(Call_Data!$C449,Hierarchy!$A$2:$H$27,7,TRUE)</f>
        <v>Oferten, Quinton</v>
      </c>
      <c r="F449" t="str">
        <f>VLOOKUP(C449,Hierarchy!$A$2:$H$27,8,TRUE)</f>
        <v>Williamburg</v>
      </c>
      <c r="G449">
        <v>28</v>
      </c>
      <c r="H449">
        <v>24157</v>
      </c>
      <c r="I449">
        <v>8</v>
      </c>
      <c r="J449">
        <v>27</v>
      </c>
      <c r="K449">
        <v>19</v>
      </c>
      <c r="L449">
        <v>13</v>
      </c>
      <c r="M449">
        <v>4</v>
      </c>
      <c r="N449">
        <f>SUMIF(Call_Data!$D$2:$D$1526,Call_Data!$D449,Call_Data!$G$2:$G$1526)</f>
        <v>1939</v>
      </c>
      <c r="O449">
        <f>SUMIFS(Call_Data!$G$2:$G$1526,Call_Data!$D$2:$D$1526,Call_Data!$D449,Call_Data!$A$2:$A$1526,Call_Data!$A449)</f>
        <v>611</v>
      </c>
      <c r="P449" s="3">
        <f>Call_Data!$H449/Call_Data!$G449</f>
        <v>862.75</v>
      </c>
      <c r="Q449" cm="1">
        <f t="array" ref="Q449">_xlfn.SWITCH(A449,201706,780,201707,783,201708,775)</f>
        <v>780</v>
      </c>
      <c r="R449" s="5" cm="1">
        <f t="array" ref="R449">_xlfn.SWITCH(A449,201706,0.08,201707,0.081,201708,0.075)</f>
        <v>0.08</v>
      </c>
      <c r="S449" s="2">
        <f>Call_Data!$M449/Call_Data!$G449*100</f>
        <v>14.285714285714285</v>
      </c>
      <c r="T449" s="2">
        <f>Call_Data!$S449/Call_Data!$R449</f>
        <v>178.57142857142856</v>
      </c>
      <c r="U449" s="7">
        <f t="shared" si="12"/>
        <v>250</v>
      </c>
      <c r="V449" s="6">
        <f t="shared" si="13"/>
        <v>0.9642857142857143</v>
      </c>
      <c r="W449" s="6">
        <f>Call_Data!$K449/Call_Data!$J449</f>
        <v>0.70370370370370372</v>
      </c>
      <c r="X449" s="6">
        <f>Call_Data!$L449/Call_Data!$K449</f>
        <v>0.68421052631578949</v>
      </c>
      <c r="Y449" s="6" cm="1">
        <f t="array" ref="Y449">_xlfn.SWITCH(A449,201706,0.51,201707,0.509,201708,0.511)</f>
        <v>0.51</v>
      </c>
      <c r="Z449" s="6">
        <f>Call_Data!$L449/Call_Data!$G449</f>
        <v>0.4642857142857143</v>
      </c>
      <c r="AA449" s="6" cm="1">
        <f t="array" ref="AA449">_xlfn.SWITCH(A449,201706,0.2,201707,0.199,201708,0.198)</f>
        <v>0.2</v>
      </c>
      <c r="AB449" s="6">
        <f>Call_Data!$K449-Call_Data!$L449/Call_Data!$K449</f>
        <v>18.315789473684209</v>
      </c>
      <c r="AC449" s="6" cm="1">
        <f t="array" ref="AC449">_xlfn.SWITCH(A449,201706,0.17,201707,0.162,201708,0.159)</f>
        <v>0.17</v>
      </c>
      <c r="AD449" s="6">
        <f>Call_Data!$I449/Call_Data!$G449</f>
        <v>0.2857142857142857</v>
      </c>
    </row>
    <row r="450" spans="1:30" x14ac:dyDescent="0.2">
      <c r="A450">
        <v>201706</v>
      </c>
      <c r="B450" s="1">
        <v>42913</v>
      </c>
      <c r="C450">
        <v>12488</v>
      </c>
      <c r="D450" t="str">
        <f>VLOOKUP(Call_Data!$C450,Hierarchy!$A$1:$H$27,5,TRUE)</f>
        <v>Zwilowski, Zane</v>
      </c>
      <c r="E450" t="str">
        <f>VLOOKUP(Call_Data!$C450,Hierarchy!$A$2:$H$27,7,TRUE)</f>
        <v>Oferten, Quinton</v>
      </c>
      <c r="F450" t="str">
        <f>VLOOKUP(C450,Hierarchy!$A$2:$H$27,8,TRUE)</f>
        <v>Williamburg</v>
      </c>
      <c r="G450">
        <v>29</v>
      </c>
      <c r="H450">
        <v>24857</v>
      </c>
      <c r="I450">
        <v>8</v>
      </c>
      <c r="J450">
        <v>26</v>
      </c>
      <c r="K450">
        <v>16</v>
      </c>
      <c r="L450">
        <v>8</v>
      </c>
      <c r="M450">
        <v>3</v>
      </c>
      <c r="N450">
        <f>SUMIF(Call_Data!$D$2:$D$1526,Call_Data!$D450,Call_Data!$G$2:$G$1526)</f>
        <v>2000</v>
      </c>
      <c r="O450">
        <f>SUMIFS(Call_Data!$G$2:$G$1526,Call_Data!$D$2:$D$1526,Call_Data!$D450,Call_Data!$A$2:$A$1526,Call_Data!$A450)</f>
        <v>653</v>
      </c>
      <c r="P450" s="3">
        <f>Call_Data!$H450/Call_Data!$G450</f>
        <v>857.13793103448279</v>
      </c>
      <c r="Q450" cm="1">
        <f t="array" ref="Q450">_xlfn.SWITCH(A450,201706,780,201707,783,201708,775)</f>
        <v>780</v>
      </c>
      <c r="R450" s="5" cm="1">
        <f t="array" ref="R450">_xlfn.SWITCH(A450,201706,0.08,201707,0.081,201708,0.075)</f>
        <v>0.08</v>
      </c>
      <c r="S450" s="2">
        <f>Call_Data!$M450/Call_Data!$G450*100</f>
        <v>10.344827586206897</v>
      </c>
      <c r="T450" s="2">
        <f>Call_Data!$S450/Call_Data!$R450</f>
        <v>129.31034482758622</v>
      </c>
      <c r="U450" s="7">
        <f t="shared" ref="U450:U513" si="14">IF(T450&gt;120,250,IF(T450&gt;110,150,IF(T450&gt;100,100,IF(T450&gt;90,50,0))))</f>
        <v>250</v>
      </c>
      <c r="V450" s="6">
        <f t="shared" ref="V450:V513" si="15">J450/G450</f>
        <v>0.89655172413793105</v>
      </c>
      <c r="W450" s="6">
        <f>Call_Data!$K450/Call_Data!$J450</f>
        <v>0.61538461538461542</v>
      </c>
      <c r="X450" s="6">
        <f>Call_Data!$L450/Call_Data!$K450</f>
        <v>0.5</v>
      </c>
      <c r="Y450" s="6" cm="1">
        <f t="array" ref="Y450">_xlfn.SWITCH(A450,201706,0.51,201707,0.509,201708,0.511)</f>
        <v>0.51</v>
      </c>
      <c r="Z450" s="6">
        <f>Call_Data!$L450/Call_Data!$G450</f>
        <v>0.27586206896551724</v>
      </c>
      <c r="AA450" s="6" cm="1">
        <f t="array" ref="AA450">_xlfn.SWITCH(A450,201706,0.2,201707,0.199,201708,0.198)</f>
        <v>0.2</v>
      </c>
      <c r="AB450" s="6">
        <f>Call_Data!$K450-Call_Data!$L450/Call_Data!$K450</f>
        <v>15.5</v>
      </c>
      <c r="AC450" s="6" cm="1">
        <f t="array" ref="AC450">_xlfn.SWITCH(A450,201706,0.17,201707,0.162,201708,0.159)</f>
        <v>0.17</v>
      </c>
      <c r="AD450" s="6">
        <f>Call_Data!$I450/Call_Data!$G450</f>
        <v>0.27586206896551724</v>
      </c>
    </row>
    <row r="451" spans="1:30" x14ac:dyDescent="0.2">
      <c r="A451">
        <v>201706</v>
      </c>
      <c r="B451" s="1">
        <v>42913</v>
      </c>
      <c r="C451">
        <v>12489</v>
      </c>
      <c r="D451" t="str">
        <f>VLOOKUP(Call_Data!$C451,Hierarchy!$A$1:$H$27,5,TRUE)</f>
        <v>Abacus, Aaron</v>
      </c>
      <c r="E451" t="str">
        <f>VLOOKUP(Call_Data!$C451,Hierarchy!$A$2:$H$27,7,TRUE)</f>
        <v>Oferten, Quinton</v>
      </c>
      <c r="F451" t="str">
        <f>VLOOKUP(C451,Hierarchy!$A$2:$H$27,8,TRUE)</f>
        <v>Williamburg</v>
      </c>
      <c r="G451">
        <v>33</v>
      </c>
      <c r="H451">
        <v>24347</v>
      </c>
      <c r="I451">
        <v>8</v>
      </c>
      <c r="J451">
        <v>28</v>
      </c>
      <c r="K451">
        <v>20</v>
      </c>
      <c r="L451">
        <v>13</v>
      </c>
      <c r="M451">
        <v>3</v>
      </c>
      <c r="N451">
        <f>SUMIF(Call_Data!$D$2:$D$1526,Call_Data!$D451,Call_Data!$G$2:$G$1526)</f>
        <v>1858</v>
      </c>
      <c r="O451">
        <f>SUMIFS(Call_Data!$G$2:$G$1526,Call_Data!$D$2:$D$1526,Call_Data!$D451,Call_Data!$A$2:$A$1526,Call_Data!$A451)</f>
        <v>490</v>
      </c>
      <c r="P451" s="3">
        <f>Call_Data!$H451/Call_Data!$G451</f>
        <v>737.78787878787875</v>
      </c>
      <c r="Q451" cm="1">
        <f t="array" ref="Q451">_xlfn.SWITCH(A451,201706,780,201707,783,201708,775)</f>
        <v>780</v>
      </c>
      <c r="R451" s="5" cm="1">
        <f t="array" ref="R451">_xlfn.SWITCH(A451,201706,0.08,201707,0.081,201708,0.075)</f>
        <v>0.08</v>
      </c>
      <c r="S451" s="2">
        <f>Call_Data!$M451/Call_Data!$G451*100</f>
        <v>9.0909090909090917</v>
      </c>
      <c r="T451" s="2">
        <f>Call_Data!$S451/Call_Data!$R451</f>
        <v>113.63636363636364</v>
      </c>
      <c r="U451" s="7">
        <f t="shared" si="14"/>
        <v>150</v>
      </c>
      <c r="V451" s="6">
        <f t="shared" si="15"/>
        <v>0.84848484848484851</v>
      </c>
      <c r="W451" s="6">
        <f>Call_Data!$K451/Call_Data!$J451</f>
        <v>0.7142857142857143</v>
      </c>
      <c r="X451" s="6">
        <f>Call_Data!$L451/Call_Data!$K451</f>
        <v>0.65</v>
      </c>
      <c r="Y451" s="6" cm="1">
        <f t="array" ref="Y451">_xlfn.SWITCH(A451,201706,0.51,201707,0.509,201708,0.511)</f>
        <v>0.51</v>
      </c>
      <c r="Z451" s="6">
        <f>Call_Data!$L451/Call_Data!$G451</f>
        <v>0.39393939393939392</v>
      </c>
      <c r="AA451" s="6" cm="1">
        <f t="array" ref="AA451">_xlfn.SWITCH(A451,201706,0.2,201707,0.199,201708,0.198)</f>
        <v>0.2</v>
      </c>
      <c r="AB451" s="6">
        <f>Call_Data!$K451-Call_Data!$L451/Call_Data!$K451</f>
        <v>19.350000000000001</v>
      </c>
      <c r="AC451" s="6" cm="1">
        <f t="array" ref="AC451">_xlfn.SWITCH(A451,201706,0.17,201707,0.162,201708,0.159)</f>
        <v>0.17</v>
      </c>
      <c r="AD451" s="6">
        <f>Call_Data!$I451/Call_Data!$G451</f>
        <v>0.24242424242424243</v>
      </c>
    </row>
    <row r="452" spans="1:30" x14ac:dyDescent="0.2">
      <c r="A452">
        <v>201706</v>
      </c>
      <c r="B452" s="1">
        <v>42914</v>
      </c>
      <c r="C452">
        <v>12473</v>
      </c>
      <c r="D452" t="str">
        <f>VLOOKUP(Call_Data!$C452,Hierarchy!$A$1:$H$27,5,TRUE)</f>
        <v>Ivanski, Igor</v>
      </c>
      <c r="E452" t="str">
        <f>VLOOKUP(Call_Data!$C452,Hierarchy!$A$2:$H$27,7,TRUE)</f>
        <v>Jimson, Bill</v>
      </c>
      <c r="F452" t="str">
        <f>VLOOKUP(C452,Hierarchy!$A$2:$H$27,8,TRUE)</f>
        <v>Williamburg</v>
      </c>
      <c r="G452">
        <v>35</v>
      </c>
      <c r="H452">
        <v>24356</v>
      </c>
      <c r="I452">
        <v>7</v>
      </c>
      <c r="J452">
        <v>34</v>
      </c>
      <c r="K452">
        <v>24</v>
      </c>
      <c r="L452">
        <v>17</v>
      </c>
      <c r="M452">
        <v>2</v>
      </c>
      <c r="N452">
        <f>SUMIF(Call_Data!$D$2:$D$1526,Call_Data!$D452,Call_Data!$G$2:$G$1526)</f>
        <v>2093</v>
      </c>
      <c r="O452">
        <f>SUMIFS(Call_Data!$G$2:$G$1526,Call_Data!$D$2:$D$1526,Call_Data!$D452,Call_Data!$A$2:$A$1526,Call_Data!$A452)</f>
        <v>697</v>
      </c>
      <c r="P452" s="3">
        <f>Call_Data!$H452/Call_Data!$G452</f>
        <v>695.88571428571424</v>
      </c>
      <c r="Q452" cm="1">
        <f t="array" ref="Q452">_xlfn.SWITCH(A452,201706,780,201707,783,201708,775)</f>
        <v>780</v>
      </c>
      <c r="R452" s="5" cm="1">
        <f t="array" ref="R452">_xlfn.SWITCH(A452,201706,0.08,201707,0.081,201708,0.075)</f>
        <v>0.08</v>
      </c>
      <c r="S452" s="2">
        <f>Call_Data!$M452/Call_Data!$G452*100</f>
        <v>5.7142857142857144</v>
      </c>
      <c r="T452" s="2">
        <f>Call_Data!$S452/Call_Data!$R452</f>
        <v>71.428571428571431</v>
      </c>
      <c r="U452" s="7">
        <f t="shared" si="14"/>
        <v>0</v>
      </c>
      <c r="V452" s="6">
        <f t="shared" si="15"/>
        <v>0.97142857142857142</v>
      </c>
      <c r="W452" s="6">
        <f>Call_Data!$K452/Call_Data!$J452</f>
        <v>0.70588235294117652</v>
      </c>
      <c r="X452" s="6">
        <f>Call_Data!$L452/Call_Data!$K452</f>
        <v>0.70833333333333337</v>
      </c>
      <c r="Y452" s="6" cm="1">
        <f t="array" ref="Y452">_xlfn.SWITCH(A452,201706,0.51,201707,0.509,201708,0.511)</f>
        <v>0.51</v>
      </c>
      <c r="Z452" s="6">
        <f>Call_Data!$L452/Call_Data!$G452</f>
        <v>0.48571428571428571</v>
      </c>
      <c r="AA452" s="6" cm="1">
        <f t="array" ref="AA452">_xlfn.SWITCH(A452,201706,0.2,201707,0.199,201708,0.198)</f>
        <v>0.2</v>
      </c>
      <c r="AB452" s="6">
        <f>Call_Data!$K452-Call_Data!$L452/Call_Data!$K452</f>
        <v>23.291666666666668</v>
      </c>
      <c r="AC452" s="6" cm="1">
        <f t="array" ref="AC452">_xlfn.SWITCH(A452,201706,0.17,201707,0.162,201708,0.159)</f>
        <v>0.17</v>
      </c>
      <c r="AD452" s="6">
        <f>Call_Data!$I452/Call_Data!$G452</f>
        <v>0.2</v>
      </c>
    </row>
    <row r="453" spans="1:30" x14ac:dyDescent="0.2">
      <c r="A453">
        <v>201706</v>
      </c>
      <c r="B453" s="1">
        <v>42914</v>
      </c>
      <c r="C453">
        <v>12474</v>
      </c>
      <c r="D453" t="str">
        <f>VLOOKUP(Call_Data!$C453,Hierarchy!$A$1:$H$27,5,TRUE)</f>
        <v>Jeffries, Johnna</v>
      </c>
      <c r="E453" t="str">
        <f>VLOOKUP(Call_Data!$C453,Hierarchy!$A$2:$H$27,7,TRUE)</f>
        <v>Jimson, Bill</v>
      </c>
      <c r="F453" t="str">
        <f>VLOOKUP(C453,Hierarchy!$A$2:$H$27,8,TRUE)</f>
        <v>Williamburg</v>
      </c>
      <c r="G453">
        <v>34</v>
      </c>
      <c r="H453">
        <v>24712</v>
      </c>
      <c r="I453">
        <v>6</v>
      </c>
      <c r="J453">
        <v>32</v>
      </c>
      <c r="K453">
        <v>24</v>
      </c>
      <c r="L453">
        <v>17</v>
      </c>
      <c r="M453">
        <v>2</v>
      </c>
      <c r="N453">
        <f>SUMIF(Call_Data!$D$2:$D$1526,Call_Data!$D453,Call_Data!$G$2:$G$1526)</f>
        <v>2135</v>
      </c>
      <c r="O453">
        <f>SUMIFS(Call_Data!$G$2:$G$1526,Call_Data!$D$2:$D$1526,Call_Data!$D453,Call_Data!$A$2:$A$1526,Call_Data!$A453)</f>
        <v>697</v>
      </c>
      <c r="P453" s="3">
        <f>Call_Data!$H453/Call_Data!$G453</f>
        <v>726.82352941176475</v>
      </c>
      <c r="Q453" cm="1">
        <f t="array" ref="Q453">_xlfn.SWITCH(A453,201706,780,201707,783,201708,775)</f>
        <v>780</v>
      </c>
      <c r="R453" s="5" cm="1">
        <f t="array" ref="R453">_xlfn.SWITCH(A453,201706,0.08,201707,0.081,201708,0.075)</f>
        <v>0.08</v>
      </c>
      <c r="S453" s="2">
        <f>Call_Data!$M453/Call_Data!$G453*100</f>
        <v>5.8823529411764701</v>
      </c>
      <c r="T453" s="2">
        <f>Call_Data!$S453/Call_Data!$R453</f>
        <v>73.52941176470587</v>
      </c>
      <c r="U453" s="7">
        <f t="shared" si="14"/>
        <v>0</v>
      </c>
      <c r="V453" s="6">
        <f t="shared" si="15"/>
        <v>0.94117647058823528</v>
      </c>
      <c r="W453" s="6">
        <f>Call_Data!$K453/Call_Data!$J453</f>
        <v>0.75</v>
      </c>
      <c r="X453" s="6">
        <f>Call_Data!$L453/Call_Data!$K453</f>
        <v>0.70833333333333337</v>
      </c>
      <c r="Y453" s="6" cm="1">
        <f t="array" ref="Y453">_xlfn.SWITCH(A453,201706,0.51,201707,0.509,201708,0.511)</f>
        <v>0.51</v>
      </c>
      <c r="Z453" s="6">
        <f>Call_Data!$L453/Call_Data!$G453</f>
        <v>0.5</v>
      </c>
      <c r="AA453" s="6" cm="1">
        <f t="array" ref="AA453">_xlfn.SWITCH(A453,201706,0.2,201707,0.199,201708,0.198)</f>
        <v>0.2</v>
      </c>
      <c r="AB453" s="6">
        <f>Call_Data!$K453-Call_Data!$L453/Call_Data!$K453</f>
        <v>23.291666666666668</v>
      </c>
      <c r="AC453" s="6" cm="1">
        <f t="array" ref="AC453">_xlfn.SWITCH(A453,201706,0.17,201707,0.162,201708,0.159)</f>
        <v>0.17</v>
      </c>
      <c r="AD453" s="6">
        <f>Call_Data!$I453/Call_Data!$G453</f>
        <v>0.17647058823529413</v>
      </c>
    </row>
    <row r="454" spans="1:30" x14ac:dyDescent="0.2">
      <c r="A454">
        <v>201706</v>
      </c>
      <c r="B454" s="1">
        <v>42914</v>
      </c>
      <c r="C454">
        <v>12475</v>
      </c>
      <c r="D454" t="str">
        <f>VLOOKUP(Call_Data!$C454,Hierarchy!$A$1:$H$27,5,TRUE)</f>
        <v>Kippers, Kat</v>
      </c>
      <c r="E454" t="str">
        <f>VLOOKUP(Call_Data!$C454,Hierarchy!$A$2:$H$27,7,TRUE)</f>
        <v>Jimson, Bill</v>
      </c>
      <c r="F454" t="str">
        <f>VLOOKUP(C454,Hierarchy!$A$2:$H$27,8,TRUE)</f>
        <v>Williamburg</v>
      </c>
      <c r="G454">
        <v>30</v>
      </c>
      <c r="H454">
        <v>24258</v>
      </c>
      <c r="I454">
        <v>7</v>
      </c>
      <c r="J454">
        <v>26</v>
      </c>
      <c r="K454">
        <v>22</v>
      </c>
      <c r="L454">
        <v>15</v>
      </c>
      <c r="M454">
        <v>2</v>
      </c>
      <c r="N454">
        <f>SUMIF(Call_Data!$D$2:$D$1526,Call_Data!$D454,Call_Data!$G$2:$G$1526)</f>
        <v>2135</v>
      </c>
      <c r="O454">
        <f>SUMIFS(Call_Data!$G$2:$G$1526,Call_Data!$D$2:$D$1526,Call_Data!$D454,Call_Data!$A$2:$A$1526,Call_Data!$A454)</f>
        <v>688</v>
      </c>
      <c r="P454" s="3">
        <f>Call_Data!$H454/Call_Data!$G454</f>
        <v>808.6</v>
      </c>
      <c r="Q454" cm="1">
        <f t="array" ref="Q454">_xlfn.SWITCH(A454,201706,780,201707,783,201708,775)</f>
        <v>780</v>
      </c>
      <c r="R454" s="5" cm="1">
        <f t="array" ref="R454">_xlfn.SWITCH(A454,201706,0.08,201707,0.081,201708,0.075)</f>
        <v>0.08</v>
      </c>
      <c r="S454" s="2">
        <f>Call_Data!$M454/Call_Data!$G454*100</f>
        <v>6.666666666666667</v>
      </c>
      <c r="T454" s="2">
        <f>Call_Data!$S454/Call_Data!$R454</f>
        <v>83.333333333333329</v>
      </c>
      <c r="U454" s="7">
        <f t="shared" si="14"/>
        <v>0</v>
      </c>
      <c r="V454" s="6">
        <f t="shared" si="15"/>
        <v>0.8666666666666667</v>
      </c>
      <c r="W454" s="6">
        <f>Call_Data!$K454/Call_Data!$J454</f>
        <v>0.84615384615384615</v>
      </c>
      <c r="X454" s="6">
        <f>Call_Data!$L454/Call_Data!$K454</f>
        <v>0.68181818181818177</v>
      </c>
      <c r="Y454" s="6" cm="1">
        <f t="array" ref="Y454">_xlfn.SWITCH(A454,201706,0.51,201707,0.509,201708,0.511)</f>
        <v>0.51</v>
      </c>
      <c r="Z454" s="6">
        <f>Call_Data!$L454/Call_Data!$G454</f>
        <v>0.5</v>
      </c>
      <c r="AA454" s="6" cm="1">
        <f t="array" ref="AA454">_xlfn.SWITCH(A454,201706,0.2,201707,0.199,201708,0.198)</f>
        <v>0.2</v>
      </c>
      <c r="AB454" s="6">
        <f>Call_Data!$K454-Call_Data!$L454/Call_Data!$K454</f>
        <v>21.318181818181817</v>
      </c>
      <c r="AC454" s="6" cm="1">
        <f t="array" ref="AC454">_xlfn.SWITCH(A454,201706,0.17,201707,0.162,201708,0.159)</f>
        <v>0.17</v>
      </c>
      <c r="AD454" s="6">
        <f>Call_Data!$I454/Call_Data!$G454</f>
        <v>0.23333333333333334</v>
      </c>
    </row>
    <row r="455" spans="1:30" x14ac:dyDescent="0.2">
      <c r="A455">
        <v>201706</v>
      </c>
      <c r="B455" s="1">
        <v>42914</v>
      </c>
      <c r="C455">
        <v>12476</v>
      </c>
      <c r="D455" t="str">
        <f>VLOOKUP(Call_Data!$C455,Hierarchy!$A$1:$H$27,5,TRUE)</f>
        <v>Lipp, Larry</v>
      </c>
      <c r="E455" t="str">
        <f>VLOOKUP(Call_Data!$C455,Hierarchy!$A$2:$H$27,7,TRUE)</f>
        <v>Jimson, Bill</v>
      </c>
      <c r="F455" t="str">
        <f>VLOOKUP(C455,Hierarchy!$A$2:$H$27,8,TRUE)</f>
        <v>Williamburg</v>
      </c>
      <c r="G455">
        <v>31</v>
      </c>
      <c r="H455">
        <v>25362</v>
      </c>
      <c r="I455">
        <v>7</v>
      </c>
      <c r="J455">
        <v>31</v>
      </c>
      <c r="K455">
        <v>26</v>
      </c>
      <c r="L455">
        <v>16</v>
      </c>
      <c r="M455">
        <v>2</v>
      </c>
      <c r="N455">
        <f>SUMIF(Call_Data!$D$2:$D$1526,Call_Data!$D455,Call_Data!$G$2:$G$1526)</f>
        <v>2065</v>
      </c>
      <c r="O455">
        <f>SUMIFS(Call_Data!$G$2:$G$1526,Call_Data!$D$2:$D$1526,Call_Data!$D455,Call_Data!$A$2:$A$1526,Call_Data!$A455)</f>
        <v>697</v>
      </c>
      <c r="P455" s="3">
        <f>Call_Data!$H455/Call_Data!$G455</f>
        <v>818.12903225806451</v>
      </c>
      <c r="Q455" cm="1">
        <f t="array" ref="Q455">_xlfn.SWITCH(A455,201706,780,201707,783,201708,775)</f>
        <v>780</v>
      </c>
      <c r="R455" s="5" cm="1">
        <f t="array" ref="R455">_xlfn.SWITCH(A455,201706,0.08,201707,0.081,201708,0.075)</f>
        <v>0.08</v>
      </c>
      <c r="S455" s="2">
        <f>Call_Data!$M455/Call_Data!$G455*100</f>
        <v>6.4516129032258061</v>
      </c>
      <c r="T455" s="2">
        <f>Call_Data!$S455/Call_Data!$R455</f>
        <v>80.645161290322577</v>
      </c>
      <c r="U455" s="7">
        <f t="shared" si="14"/>
        <v>0</v>
      </c>
      <c r="V455" s="6">
        <f t="shared" si="15"/>
        <v>1</v>
      </c>
      <c r="W455" s="6">
        <f>Call_Data!$K455/Call_Data!$J455</f>
        <v>0.83870967741935487</v>
      </c>
      <c r="X455" s="6">
        <f>Call_Data!$L455/Call_Data!$K455</f>
        <v>0.61538461538461542</v>
      </c>
      <c r="Y455" s="6" cm="1">
        <f t="array" ref="Y455">_xlfn.SWITCH(A455,201706,0.51,201707,0.509,201708,0.511)</f>
        <v>0.51</v>
      </c>
      <c r="Z455" s="6">
        <f>Call_Data!$L455/Call_Data!$G455</f>
        <v>0.5161290322580645</v>
      </c>
      <c r="AA455" s="6" cm="1">
        <f t="array" ref="AA455">_xlfn.SWITCH(A455,201706,0.2,201707,0.199,201708,0.198)</f>
        <v>0.2</v>
      </c>
      <c r="AB455" s="6">
        <f>Call_Data!$K455-Call_Data!$L455/Call_Data!$K455</f>
        <v>25.384615384615383</v>
      </c>
      <c r="AC455" s="6" cm="1">
        <f t="array" ref="AC455">_xlfn.SWITCH(A455,201706,0.17,201707,0.162,201708,0.159)</f>
        <v>0.17</v>
      </c>
      <c r="AD455" s="6">
        <f>Call_Data!$I455/Call_Data!$G455</f>
        <v>0.22580645161290322</v>
      </c>
    </row>
    <row r="456" spans="1:30" x14ac:dyDescent="0.2">
      <c r="A456">
        <v>201706</v>
      </c>
      <c r="B456" s="1">
        <v>42914</v>
      </c>
      <c r="C456">
        <v>12477</v>
      </c>
      <c r="D456" t="str">
        <f>VLOOKUP(Call_Data!$C456,Hierarchy!$A$1:$H$27,5,TRUE)</f>
        <v>Myers, Matt</v>
      </c>
      <c r="E456" t="str">
        <f>VLOOKUP(Call_Data!$C456,Hierarchy!$A$2:$H$27,7,TRUE)</f>
        <v>Jimson, Bill</v>
      </c>
      <c r="F456" t="str">
        <f>VLOOKUP(C456,Hierarchy!$A$2:$H$27,8,TRUE)</f>
        <v>Williamburg</v>
      </c>
      <c r="G456">
        <v>30</v>
      </c>
      <c r="H456">
        <v>24847</v>
      </c>
      <c r="I456">
        <v>7</v>
      </c>
      <c r="J456">
        <v>26</v>
      </c>
      <c r="K456">
        <v>17</v>
      </c>
      <c r="L456">
        <v>12</v>
      </c>
      <c r="M456">
        <v>2</v>
      </c>
      <c r="N456">
        <f>SUMIF(Call_Data!$D$2:$D$1526,Call_Data!$D456,Call_Data!$G$2:$G$1526)</f>
        <v>1978</v>
      </c>
      <c r="O456">
        <f>SUMIFS(Call_Data!$G$2:$G$1526,Call_Data!$D$2:$D$1526,Call_Data!$D456,Call_Data!$A$2:$A$1526,Call_Data!$A456)</f>
        <v>701</v>
      </c>
      <c r="P456" s="3">
        <f>Call_Data!$H456/Call_Data!$G456</f>
        <v>828.23333333333335</v>
      </c>
      <c r="Q456" cm="1">
        <f t="array" ref="Q456">_xlfn.SWITCH(A456,201706,780,201707,783,201708,775)</f>
        <v>780</v>
      </c>
      <c r="R456" s="5" cm="1">
        <f t="array" ref="R456">_xlfn.SWITCH(A456,201706,0.08,201707,0.081,201708,0.075)</f>
        <v>0.08</v>
      </c>
      <c r="S456" s="2">
        <f>Call_Data!$M456/Call_Data!$G456*100</f>
        <v>6.666666666666667</v>
      </c>
      <c r="T456" s="2">
        <f>Call_Data!$S456/Call_Data!$R456</f>
        <v>83.333333333333329</v>
      </c>
      <c r="U456" s="7">
        <f t="shared" si="14"/>
        <v>0</v>
      </c>
      <c r="V456" s="6">
        <f t="shared" si="15"/>
        <v>0.8666666666666667</v>
      </c>
      <c r="W456" s="6">
        <f>Call_Data!$K456/Call_Data!$J456</f>
        <v>0.65384615384615385</v>
      </c>
      <c r="X456" s="6">
        <f>Call_Data!$L456/Call_Data!$K456</f>
        <v>0.70588235294117652</v>
      </c>
      <c r="Y456" s="6" cm="1">
        <f t="array" ref="Y456">_xlfn.SWITCH(A456,201706,0.51,201707,0.509,201708,0.511)</f>
        <v>0.51</v>
      </c>
      <c r="Z456" s="6">
        <f>Call_Data!$L456/Call_Data!$G456</f>
        <v>0.4</v>
      </c>
      <c r="AA456" s="6" cm="1">
        <f t="array" ref="AA456">_xlfn.SWITCH(A456,201706,0.2,201707,0.199,201708,0.198)</f>
        <v>0.2</v>
      </c>
      <c r="AB456" s="6">
        <f>Call_Data!$K456-Call_Data!$L456/Call_Data!$K456</f>
        <v>16.294117647058822</v>
      </c>
      <c r="AC456" s="6" cm="1">
        <f t="array" ref="AC456">_xlfn.SWITCH(A456,201706,0.17,201707,0.162,201708,0.159)</f>
        <v>0.17</v>
      </c>
      <c r="AD456" s="6">
        <f>Call_Data!$I456/Call_Data!$G456</f>
        <v>0.23333333333333334</v>
      </c>
    </row>
    <row r="457" spans="1:30" x14ac:dyDescent="0.2">
      <c r="A457">
        <v>201706</v>
      </c>
      <c r="B457" s="1">
        <v>42914</v>
      </c>
      <c r="C457">
        <v>12478</v>
      </c>
      <c r="D457" t="str">
        <f>VLOOKUP(Call_Data!$C457,Hierarchy!$A$1:$H$27,5,TRUE)</f>
        <v>Nichols, Nana</v>
      </c>
      <c r="E457" t="str">
        <f>VLOOKUP(Call_Data!$C457,Hierarchy!$A$2:$H$27,7,TRUE)</f>
        <v>Jimson, Bill</v>
      </c>
      <c r="F457" t="str">
        <f>VLOOKUP(C457,Hierarchy!$A$2:$H$27,8,TRUE)</f>
        <v>Williamburg</v>
      </c>
      <c r="G457">
        <v>34</v>
      </c>
      <c r="H457">
        <v>24119</v>
      </c>
      <c r="I457">
        <v>8</v>
      </c>
      <c r="J457">
        <v>31</v>
      </c>
      <c r="K457">
        <v>26</v>
      </c>
      <c r="L457">
        <v>19</v>
      </c>
      <c r="M457">
        <v>2</v>
      </c>
      <c r="N457">
        <f>SUMIF(Call_Data!$D$2:$D$1526,Call_Data!$D457,Call_Data!$G$2:$G$1526)</f>
        <v>1999</v>
      </c>
      <c r="O457">
        <f>SUMIFS(Call_Data!$G$2:$G$1526,Call_Data!$D$2:$D$1526,Call_Data!$D457,Call_Data!$A$2:$A$1526,Call_Data!$A457)</f>
        <v>699</v>
      </c>
      <c r="P457" s="3">
        <f>Call_Data!$H457/Call_Data!$G457</f>
        <v>709.38235294117646</v>
      </c>
      <c r="Q457" cm="1">
        <f t="array" ref="Q457">_xlfn.SWITCH(A457,201706,780,201707,783,201708,775)</f>
        <v>780</v>
      </c>
      <c r="R457" s="5" cm="1">
        <f t="array" ref="R457">_xlfn.SWITCH(A457,201706,0.08,201707,0.081,201708,0.075)</f>
        <v>0.08</v>
      </c>
      <c r="S457" s="2">
        <f>Call_Data!$M457/Call_Data!$G457*100</f>
        <v>5.8823529411764701</v>
      </c>
      <c r="T457" s="2">
        <f>Call_Data!$S457/Call_Data!$R457</f>
        <v>73.52941176470587</v>
      </c>
      <c r="U457" s="7">
        <f t="shared" si="14"/>
        <v>0</v>
      </c>
      <c r="V457" s="6">
        <f t="shared" si="15"/>
        <v>0.91176470588235292</v>
      </c>
      <c r="W457" s="6">
        <f>Call_Data!$K457/Call_Data!$J457</f>
        <v>0.83870967741935487</v>
      </c>
      <c r="X457" s="6">
        <f>Call_Data!$L457/Call_Data!$K457</f>
        <v>0.73076923076923073</v>
      </c>
      <c r="Y457" s="6" cm="1">
        <f t="array" ref="Y457">_xlfn.SWITCH(A457,201706,0.51,201707,0.509,201708,0.511)</f>
        <v>0.51</v>
      </c>
      <c r="Z457" s="6">
        <f>Call_Data!$L457/Call_Data!$G457</f>
        <v>0.55882352941176472</v>
      </c>
      <c r="AA457" s="6" cm="1">
        <f t="array" ref="AA457">_xlfn.SWITCH(A457,201706,0.2,201707,0.199,201708,0.198)</f>
        <v>0.2</v>
      </c>
      <c r="AB457" s="6">
        <f>Call_Data!$K457-Call_Data!$L457/Call_Data!$K457</f>
        <v>25.26923076923077</v>
      </c>
      <c r="AC457" s="6" cm="1">
        <f t="array" ref="AC457">_xlfn.SWITCH(A457,201706,0.17,201707,0.162,201708,0.159)</f>
        <v>0.17</v>
      </c>
      <c r="AD457" s="6">
        <f>Call_Data!$I457/Call_Data!$G457</f>
        <v>0.23529411764705882</v>
      </c>
    </row>
    <row r="458" spans="1:30" x14ac:dyDescent="0.2">
      <c r="A458">
        <v>201706</v>
      </c>
      <c r="B458" s="1">
        <v>42914</v>
      </c>
      <c r="C458">
        <v>12479</v>
      </c>
      <c r="D458" t="str">
        <f>VLOOKUP(Call_Data!$C458,Hierarchy!$A$1:$H$27,5,TRUE)</f>
        <v>Ohlson, Octavius</v>
      </c>
      <c r="E458" t="str">
        <f>VLOOKUP(Call_Data!$C458,Hierarchy!$A$2:$H$27,7,TRUE)</f>
        <v>Jimson, Bill</v>
      </c>
      <c r="F458" t="str">
        <f>VLOOKUP(C458,Hierarchy!$A$2:$H$27,8,TRUE)</f>
        <v>Williamburg</v>
      </c>
      <c r="G458">
        <v>31</v>
      </c>
      <c r="H458">
        <v>24811</v>
      </c>
      <c r="I458">
        <v>6</v>
      </c>
      <c r="J458">
        <v>30</v>
      </c>
      <c r="K458">
        <v>23</v>
      </c>
      <c r="L458">
        <v>16</v>
      </c>
      <c r="M458">
        <v>2</v>
      </c>
      <c r="N458">
        <f>SUMIF(Call_Data!$D$2:$D$1526,Call_Data!$D458,Call_Data!$G$2:$G$1526)</f>
        <v>1969</v>
      </c>
      <c r="O458">
        <f>SUMIFS(Call_Data!$G$2:$G$1526,Call_Data!$D$2:$D$1526,Call_Data!$D458,Call_Data!$A$2:$A$1526,Call_Data!$A458)</f>
        <v>680</v>
      </c>
      <c r="P458" s="3">
        <f>Call_Data!$H458/Call_Data!$G458</f>
        <v>800.35483870967744</v>
      </c>
      <c r="Q458" cm="1">
        <f t="array" ref="Q458">_xlfn.SWITCH(A458,201706,780,201707,783,201708,775)</f>
        <v>780</v>
      </c>
      <c r="R458" s="5" cm="1">
        <f t="array" ref="R458">_xlfn.SWITCH(A458,201706,0.08,201707,0.081,201708,0.075)</f>
        <v>0.08</v>
      </c>
      <c r="S458" s="2">
        <f>Call_Data!$M458/Call_Data!$G458*100</f>
        <v>6.4516129032258061</v>
      </c>
      <c r="T458" s="2">
        <f>Call_Data!$S458/Call_Data!$R458</f>
        <v>80.645161290322577</v>
      </c>
      <c r="U458" s="7">
        <f t="shared" si="14"/>
        <v>0</v>
      </c>
      <c r="V458" s="6">
        <f t="shared" si="15"/>
        <v>0.967741935483871</v>
      </c>
      <c r="W458" s="6">
        <f>Call_Data!$K458/Call_Data!$J458</f>
        <v>0.76666666666666672</v>
      </c>
      <c r="X458" s="6">
        <f>Call_Data!$L458/Call_Data!$K458</f>
        <v>0.69565217391304346</v>
      </c>
      <c r="Y458" s="6" cm="1">
        <f t="array" ref="Y458">_xlfn.SWITCH(A458,201706,0.51,201707,0.509,201708,0.511)</f>
        <v>0.51</v>
      </c>
      <c r="Z458" s="6">
        <f>Call_Data!$L458/Call_Data!$G458</f>
        <v>0.5161290322580645</v>
      </c>
      <c r="AA458" s="6" cm="1">
        <f t="array" ref="AA458">_xlfn.SWITCH(A458,201706,0.2,201707,0.199,201708,0.198)</f>
        <v>0.2</v>
      </c>
      <c r="AB458" s="6">
        <f>Call_Data!$K458-Call_Data!$L458/Call_Data!$K458</f>
        <v>22.304347826086957</v>
      </c>
      <c r="AC458" s="6" cm="1">
        <f t="array" ref="AC458">_xlfn.SWITCH(A458,201706,0.17,201707,0.162,201708,0.159)</f>
        <v>0.17</v>
      </c>
      <c r="AD458" s="6">
        <f>Call_Data!$I458/Call_Data!$G458</f>
        <v>0.19354838709677419</v>
      </c>
    </row>
    <row r="459" spans="1:30" x14ac:dyDescent="0.2">
      <c r="A459">
        <v>201706</v>
      </c>
      <c r="B459" s="1">
        <v>42914</v>
      </c>
      <c r="C459">
        <v>12480</v>
      </c>
      <c r="D459" t="str">
        <f>VLOOKUP(Call_Data!$C459,Hierarchy!$A$1:$H$27,5,TRUE)</f>
        <v>Pulaski, Peter</v>
      </c>
      <c r="E459" t="str">
        <f>VLOOKUP(Call_Data!$C459,Hierarchy!$A$2:$H$27,7,TRUE)</f>
        <v>Jimson, Bill</v>
      </c>
      <c r="F459" t="str">
        <f>VLOOKUP(C459,Hierarchy!$A$2:$H$27,8,TRUE)</f>
        <v>Williamburg</v>
      </c>
      <c r="G459">
        <v>30</v>
      </c>
      <c r="H459">
        <v>24926</v>
      </c>
      <c r="I459">
        <v>6</v>
      </c>
      <c r="J459">
        <v>29</v>
      </c>
      <c r="K459">
        <v>23</v>
      </c>
      <c r="L459">
        <v>18</v>
      </c>
      <c r="M459">
        <v>2</v>
      </c>
      <c r="N459">
        <f>SUMIF(Call_Data!$D$2:$D$1526,Call_Data!$D459,Call_Data!$G$2:$G$1526)</f>
        <v>1507</v>
      </c>
      <c r="O459">
        <f>SUMIFS(Call_Data!$G$2:$G$1526,Call_Data!$D$2:$D$1526,Call_Data!$D459,Call_Data!$A$2:$A$1526,Call_Data!$A459)</f>
        <v>615</v>
      </c>
      <c r="P459" s="3">
        <f>Call_Data!$H459/Call_Data!$G459</f>
        <v>830.86666666666667</v>
      </c>
      <c r="Q459" cm="1">
        <f t="array" ref="Q459">_xlfn.SWITCH(A459,201706,780,201707,783,201708,775)</f>
        <v>780</v>
      </c>
      <c r="R459" s="5" cm="1">
        <f t="array" ref="R459">_xlfn.SWITCH(A459,201706,0.08,201707,0.081,201708,0.075)</f>
        <v>0.08</v>
      </c>
      <c r="S459" s="2">
        <f>Call_Data!$M459/Call_Data!$G459*100</f>
        <v>6.666666666666667</v>
      </c>
      <c r="T459" s="2">
        <f>Call_Data!$S459/Call_Data!$R459</f>
        <v>83.333333333333329</v>
      </c>
      <c r="U459" s="7">
        <f t="shared" si="14"/>
        <v>0</v>
      </c>
      <c r="V459" s="6">
        <f t="shared" si="15"/>
        <v>0.96666666666666667</v>
      </c>
      <c r="W459" s="6">
        <f>Call_Data!$K459/Call_Data!$J459</f>
        <v>0.7931034482758621</v>
      </c>
      <c r="X459" s="6">
        <f>Call_Data!$L459/Call_Data!$K459</f>
        <v>0.78260869565217395</v>
      </c>
      <c r="Y459" s="6" cm="1">
        <f t="array" ref="Y459">_xlfn.SWITCH(A459,201706,0.51,201707,0.509,201708,0.511)</f>
        <v>0.51</v>
      </c>
      <c r="Z459" s="6">
        <f>Call_Data!$L459/Call_Data!$G459</f>
        <v>0.6</v>
      </c>
      <c r="AA459" s="6" cm="1">
        <f t="array" ref="AA459">_xlfn.SWITCH(A459,201706,0.2,201707,0.199,201708,0.198)</f>
        <v>0.2</v>
      </c>
      <c r="AB459" s="6">
        <f>Call_Data!$K459-Call_Data!$L459/Call_Data!$K459</f>
        <v>22.217391304347824</v>
      </c>
      <c r="AC459" s="6" cm="1">
        <f t="array" ref="AC459">_xlfn.SWITCH(A459,201706,0.17,201707,0.162,201708,0.159)</f>
        <v>0.17</v>
      </c>
      <c r="AD459" s="6">
        <f>Call_Data!$I459/Call_Data!$G459</f>
        <v>0.2</v>
      </c>
    </row>
    <row r="460" spans="1:30" x14ac:dyDescent="0.2">
      <c r="A460">
        <v>201706</v>
      </c>
      <c r="B460" s="1">
        <v>42914</v>
      </c>
      <c r="C460">
        <v>12482</v>
      </c>
      <c r="D460" t="str">
        <f>VLOOKUP(Call_Data!$C460,Hierarchy!$A$1:$H$27,5,TRUE)</f>
        <v>Sanders, Sammi</v>
      </c>
      <c r="E460" t="str">
        <f>VLOOKUP(Call_Data!$C460,Hierarchy!$A$2:$H$27,7,TRUE)</f>
        <v>Oferten, Quinton</v>
      </c>
      <c r="F460" t="str">
        <f>VLOOKUP(C460,Hierarchy!$A$2:$H$27,8,TRUE)</f>
        <v>Williamburg</v>
      </c>
      <c r="G460">
        <v>33</v>
      </c>
      <c r="H460">
        <v>25205</v>
      </c>
      <c r="I460">
        <v>9</v>
      </c>
      <c r="J460">
        <v>29</v>
      </c>
      <c r="K460">
        <v>20</v>
      </c>
      <c r="L460">
        <v>14</v>
      </c>
      <c r="M460">
        <v>4</v>
      </c>
      <c r="N460">
        <f>SUMIF(Call_Data!$D$2:$D$1526,Call_Data!$D460,Call_Data!$G$2:$G$1526)</f>
        <v>1764</v>
      </c>
      <c r="O460">
        <f>SUMIFS(Call_Data!$G$2:$G$1526,Call_Data!$D$2:$D$1526,Call_Data!$D460,Call_Data!$A$2:$A$1526,Call_Data!$A460)</f>
        <v>577</v>
      </c>
      <c r="P460" s="3">
        <f>Call_Data!$H460/Call_Data!$G460</f>
        <v>763.78787878787875</v>
      </c>
      <c r="Q460" cm="1">
        <f t="array" ref="Q460">_xlfn.SWITCH(A460,201706,780,201707,783,201708,775)</f>
        <v>780</v>
      </c>
      <c r="R460" s="5" cm="1">
        <f t="array" ref="R460">_xlfn.SWITCH(A460,201706,0.08,201707,0.081,201708,0.075)</f>
        <v>0.08</v>
      </c>
      <c r="S460" s="2">
        <f>Call_Data!$M460/Call_Data!$G460*100</f>
        <v>12.121212121212121</v>
      </c>
      <c r="T460" s="2">
        <f>Call_Data!$S460/Call_Data!$R460</f>
        <v>151.5151515151515</v>
      </c>
      <c r="U460" s="7">
        <f t="shared" si="14"/>
        <v>250</v>
      </c>
      <c r="V460" s="6">
        <f t="shared" si="15"/>
        <v>0.87878787878787878</v>
      </c>
      <c r="W460" s="6">
        <f>Call_Data!$K460/Call_Data!$J460</f>
        <v>0.68965517241379315</v>
      </c>
      <c r="X460" s="6">
        <f>Call_Data!$L460/Call_Data!$K460</f>
        <v>0.7</v>
      </c>
      <c r="Y460" s="6" cm="1">
        <f t="array" ref="Y460">_xlfn.SWITCH(A460,201706,0.51,201707,0.509,201708,0.511)</f>
        <v>0.51</v>
      </c>
      <c r="Z460" s="6">
        <f>Call_Data!$L460/Call_Data!$G460</f>
        <v>0.42424242424242425</v>
      </c>
      <c r="AA460" s="6" cm="1">
        <f t="array" ref="AA460">_xlfn.SWITCH(A460,201706,0.2,201707,0.199,201708,0.198)</f>
        <v>0.2</v>
      </c>
      <c r="AB460" s="6">
        <f>Call_Data!$K460-Call_Data!$L460/Call_Data!$K460</f>
        <v>19.3</v>
      </c>
      <c r="AC460" s="6" cm="1">
        <f t="array" ref="AC460">_xlfn.SWITCH(A460,201706,0.17,201707,0.162,201708,0.159)</f>
        <v>0.17</v>
      </c>
      <c r="AD460" s="6">
        <f>Call_Data!$I460/Call_Data!$G460</f>
        <v>0.27272727272727271</v>
      </c>
    </row>
    <row r="461" spans="1:30" x14ac:dyDescent="0.2">
      <c r="A461">
        <v>201706</v>
      </c>
      <c r="B461" s="1">
        <v>42914</v>
      </c>
      <c r="C461">
        <v>12483</v>
      </c>
      <c r="D461" t="str">
        <f>VLOOKUP(Call_Data!$C461,Hierarchy!$A$1:$H$27,5,TRUE)</f>
        <v>Thomas, Ted</v>
      </c>
      <c r="E461" t="str">
        <f>VLOOKUP(Call_Data!$C461,Hierarchy!$A$2:$H$27,7,TRUE)</f>
        <v>Oferten, Quinton</v>
      </c>
      <c r="F461" t="str">
        <f>VLOOKUP(C461,Hierarchy!$A$2:$H$27,8,TRUE)</f>
        <v>Williamburg</v>
      </c>
      <c r="G461">
        <v>32</v>
      </c>
      <c r="H461">
        <v>25874</v>
      </c>
      <c r="I461">
        <v>7</v>
      </c>
      <c r="J461">
        <v>28</v>
      </c>
      <c r="K461">
        <v>18</v>
      </c>
      <c r="L461">
        <v>13</v>
      </c>
      <c r="M461">
        <v>4</v>
      </c>
      <c r="N461">
        <f>SUMIF(Call_Data!$D$2:$D$1526,Call_Data!$D461,Call_Data!$G$2:$G$1526)</f>
        <v>1918</v>
      </c>
      <c r="O461">
        <f>SUMIFS(Call_Data!$G$2:$G$1526,Call_Data!$D$2:$D$1526,Call_Data!$D461,Call_Data!$A$2:$A$1526,Call_Data!$A461)</f>
        <v>652</v>
      </c>
      <c r="P461" s="3">
        <f>Call_Data!$H461/Call_Data!$G461</f>
        <v>808.5625</v>
      </c>
      <c r="Q461" cm="1">
        <f t="array" ref="Q461">_xlfn.SWITCH(A461,201706,780,201707,783,201708,775)</f>
        <v>780</v>
      </c>
      <c r="R461" s="5" cm="1">
        <f t="array" ref="R461">_xlfn.SWITCH(A461,201706,0.08,201707,0.081,201708,0.075)</f>
        <v>0.08</v>
      </c>
      <c r="S461" s="2">
        <f>Call_Data!$M461/Call_Data!$G461*100</f>
        <v>12.5</v>
      </c>
      <c r="T461" s="2">
        <f>Call_Data!$S461/Call_Data!$R461</f>
        <v>156.25</v>
      </c>
      <c r="U461" s="7">
        <f t="shared" si="14"/>
        <v>250</v>
      </c>
      <c r="V461" s="6">
        <f t="shared" si="15"/>
        <v>0.875</v>
      </c>
      <c r="W461" s="6">
        <f>Call_Data!$K461/Call_Data!$J461</f>
        <v>0.6428571428571429</v>
      </c>
      <c r="X461" s="6">
        <f>Call_Data!$L461/Call_Data!$K461</f>
        <v>0.72222222222222221</v>
      </c>
      <c r="Y461" s="6" cm="1">
        <f t="array" ref="Y461">_xlfn.SWITCH(A461,201706,0.51,201707,0.509,201708,0.511)</f>
        <v>0.51</v>
      </c>
      <c r="Z461" s="6">
        <f>Call_Data!$L461/Call_Data!$G461</f>
        <v>0.40625</v>
      </c>
      <c r="AA461" s="6" cm="1">
        <f t="array" ref="AA461">_xlfn.SWITCH(A461,201706,0.2,201707,0.199,201708,0.198)</f>
        <v>0.2</v>
      </c>
      <c r="AB461" s="6">
        <f>Call_Data!$K461-Call_Data!$L461/Call_Data!$K461</f>
        <v>17.277777777777779</v>
      </c>
      <c r="AC461" s="6" cm="1">
        <f t="array" ref="AC461">_xlfn.SWITCH(A461,201706,0.17,201707,0.162,201708,0.159)</f>
        <v>0.17</v>
      </c>
      <c r="AD461" s="6">
        <f>Call_Data!$I461/Call_Data!$G461</f>
        <v>0.21875</v>
      </c>
    </row>
    <row r="462" spans="1:30" x14ac:dyDescent="0.2">
      <c r="A462">
        <v>201706</v>
      </c>
      <c r="B462" s="1">
        <v>42914</v>
      </c>
      <c r="C462">
        <v>12484</v>
      </c>
      <c r="D462" t="str">
        <f>VLOOKUP(Call_Data!$C462,Hierarchy!$A$1:$H$27,5,TRUE)</f>
        <v>Uvaldon, Ursala</v>
      </c>
      <c r="E462" t="str">
        <f>VLOOKUP(Call_Data!$C462,Hierarchy!$A$2:$H$27,7,TRUE)</f>
        <v>Oferten, Quinton</v>
      </c>
      <c r="F462" t="str">
        <f>VLOOKUP(C462,Hierarchy!$A$2:$H$27,8,TRUE)</f>
        <v>Williamburg</v>
      </c>
      <c r="G462">
        <v>28</v>
      </c>
      <c r="H462">
        <v>24836</v>
      </c>
      <c r="I462">
        <v>7</v>
      </c>
      <c r="J462">
        <v>26</v>
      </c>
      <c r="K462">
        <v>19</v>
      </c>
      <c r="L462">
        <v>13</v>
      </c>
      <c r="M462">
        <v>3</v>
      </c>
      <c r="N462">
        <f>SUMIF(Call_Data!$D$2:$D$1526,Call_Data!$D462,Call_Data!$G$2:$G$1526)</f>
        <v>1913</v>
      </c>
      <c r="O462">
        <f>SUMIFS(Call_Data!$G$2:$G$1526,Call_Data!$D$2:$D$1526,Call_Data!$D462,Call_Data!$A$2:$A$1526,Call_Data!$A462)</f>
        <v>629</v>
      </c>
      <c r="P462" s="3">
        <f>Call_Data!$H462/Call_Data!$G462</f>
        <v>887</v>
      </c>
      <c r="Q462" cm="1">
        <f t="array" ref="Q462">_xlfn.SWITCH(A462,201706,780,201707,783,201708,775)</f>
        <v>780</v>
      </c>
      <c r="R462" s="5" cm="1">
        <f t="array" ref="R462">_xlfn.SWITCH(A462,201706,0.08,201707,0.081,201708,0.075)</f>
        <v>0.08</v>
      </c>
      <c r="S462" s="2">
        <f>Call_Data!$M462/Call_Data!$G462*100</f>
        <v>10.714285714285714</v>
      </c>
      <c r="T462" s="2">
        <f>Call_Data!$S462/Call_Data!$R462</f>
        <v>133.92857142857142</v>
      </c>
      <c r="U462" s="7">
        <f t="shared" si="14"/>
        <v>250</v>
      </c>
      <c r="V462" s="6">
        <f t="shared" si="15"/>
        <v>0.9285714285714286</v>
      </c>
      <c r="W462" s="6">
        <f>Call_Data!$K462/Call_Data!$J462</f>
        <v>0.73076923076923073</v>
      </c>
      <c r="X462" s="6">
        <f>Call_Data!$L462/Call_Data!$K462</f>
        <v>0.68421052631578949</v>
      </c>
      <c r="Y462" s="6" cm="1">
        <f t="array" ref="Y462">_xlfn.SWITCH(A462,201706,0.51,201707,0.509,201708,0.511)</f>
        <v>0.51</v>
      </c>
      <c r="Z462" s="6">
        <f>Call_Data!$L462/Call_Data!$G462</f>
        <v>0.4642857142857143</v>
      </c>
      <c r="AA462" s="6" cm="1">
        <f t="array" ref="AA462">_xlfn.SWITCH(A462,201706,0.2,201707,0.199,201708,0.198)</f>
        <v>0.2</v>
      </c>
      <c r="AB462" s="6">
        <f>Call_Data!$K462-Call_Data!$L462/Call_Data!$K462</f>
        <v>18.315789473684209</v>
      </c>
      <c r="AC462" s="6" cm="1">
        <f t="array" ref="AC462">_xlfn.SWITCH(A462,201706,0.17,201707,0.162,201708,0.159)</f>
        <v>0.17</v>
      </c>
      <c r="AD462" s="6">
        <f>Call_Data!$I462/Call_Data!$G462</f>
        <v>0.25</v>
      </c>
    </row>
    <row r="463" spans="1:30" x14ac:dyDescent="0.2">
      <c r="A463">
        <v>201706</v>
      </c>
      <c r="B463" s="1">
        <v>42914</v>
      </c>
      <c r="C463">
        <v>12485</v>
      </c>
      <c r="D463" t="str">
        <f>VLOOKUP(Call_Data!$C463,Hierarchy!$A$1:$H$27,5,TRUE)</f>
        <v>Vindictive, Vinny</v>
      </c>
      <c r="E463" t="str">
        <f>VLOOKUP(Call_Data!$C463,Hierarchy!$A$2:$H$27,7,TRUE)</f>
        <v>Oferten, Quinton</v>
      </c>
      <c r="F463" t="str">
        <f>VLOOKUP(C463,Hierarchy!$A$2:$H$27,8,TRUE)</f>
        <v>Williamburg</v>
      </c>
      <c r="G463">
        <v>30</v>
      </c>
      <c r="H463">
        <v>24667</v>
      </c>
      <c r="I463">
        <v>8</v>
      </c>
      <c r="J463">
        <v>26</v>
      </c>
      <c r="K463">
        <v>20</v>
      </c>
      <c r="L463">
        <v>14</v>
      </c>
      <c r="M463">
        <v>3</v>
      </c>
      <c r="N463">
        <f>SUMIF(Call_Data!$D$2:$D$1526,Call_Data!$D463,Call_Data!$G$2:$G$1526)</f>
        <v>1894</v>
      </c>
      <c r="O463">
        <f>SUMIFS(Call_Data!$G$2:$G$1526,Call_Data!$D$2:$D$1526,Call_Data!$D463,Call_Data!$A$2:$A$1526,Call_Data!$A463)</f>
        <v>644</v>
      </c>
      <c r="P463" s="3">
        <f>Call_Data!$H463/Call_Data!$G463</f>
        <v>822.23333333333335</v>
      </c>
      <c r="Q463" cm="1">
        <f t="array" ref="Q463">_xlfn.SWITCH(A463,201706,780,201707,783,201708,775)</f>
        <v>780</v>
      </c>
      <c r="R463" s="5" cm="1">
        <f t="array" ref="R463">_xlfn.SWITCH(A463,201706,0.08,201707,0.081,201708,0.075)</f>
        <v>0.08</v>
      </c>
      <c r="S463" s="2">
        <f>Call_Data!$M463/Call_Data!$G463*100</f>
        <v>10</v>
      </c>
      <c r="T463" s="2">
        <f>Call_Data!$S463/Call_Data!$R463</f>
        <v>125</v>
      </c>
      <c r="U463" s="7">
        <f t="shared" si="14"/>
        <v>250</v>
      </c>
      <c r="V463" s="6">
        <f t="shared" si="15"/>
        <v>0.8666666666666667</v>
      </c>
      <c r="W463" s="6">
        <f>Call_Data!$K463/Call_Data!$J463</f>
        <v>0.76923076923076927</v>
      </c>
      <c r="X463" s="6">
        <f>Call_Data!$L463/Call_Data!$K463</f>
        <v>0.7</v>
      </c>
      <c r="Y463" s="6" cm="1">
        <f t="array" ref="Y463">_xlfn.SWITCH(A463,201706,0.51,201707,0.509,201708,0.511)</f>
        <v>0.51</v>
      </c>
      <c r="Z463" s="6">
        <f>Call_Data!$L463/Call_Data!$G463</f>
        <v>0.46666666666666667</v>
      </c>
      <c r="AA463" s="6" cm="1">
        <f t="array" ref="AA463">_xlfn.SWITCH(A463,201706,0.2,201707,0.199,201708,0.198)</f>
        <v>0.2</v>
      </c>
      <c r="AB463" s="6">
        <f>Call_Data!$K463-Call_Data!$L463/Call_Data!$K463</f>
        <v>19.3</v>
      </c>
      <c r="AC463" s="6" cm="1">
        <f t="array" ref="AC463">_xlfn.SWITCH(A463,201706,0.17,201707,0.162,201708,0.159)</f>
        <v>0.17</v>
      </c>
      <c r="AD463" s="6">
        <f>Call_Data!$I463/Call_Data!$G463</f>
        <v>0.26666666666666666</v>
      </c>
    </row>
    <row r="464" spans="1:30" x14ac:dyDescent="0.2">
      <c r="A464">
        <v>201706</v>
      </c>
      <c r="B464" s="1">
        <v>42914</v>
      </c>
      <c r="C464">
        <v>12486</v>
      </c>
      <c r="D464" t="str">
        <f>VLOOKUP(Call_Data!$C464,Hierarchy!$A$1:$H$27,5,TRUE)</f>
        <v>Williamson, Wilma</v>
      </c>
      <c r="E464" t="str">
        <f>VLOOKUP(Call_Data!$C464,Hierarchy!$A$2:$H$27,7,TRUE)</f>
        <v>Oferten, Quinton</v>
      </c>
      <c r="F464" t="str">
        <f>VLOOKUP(C464,Hierarchy!$A$2:$H$27,8,TRUE)</f>
        <v>Williamburg</v>
      </c>
      <c r="G464">
        <v>29</v>
      </c>
      <c r="H464">
        <v>25996</v>
      </c>
      <c r="I464">
        <v>7</v>
      </c>
      <c r="J464">
        <v>27</v>
      </c>
      <c r="K464">
        <v>21</v>
      </c>
      <c r="L464">
        <v>13</v>
      </c>
      <c r="M464">
        <v>4</v>
      </c>
      <c r="N464">
        <f>SUMIF(Call_Data!$D$2:$D$1526,Call_Data!$D464,Call_Data!$G$2:$G$1526)</f>
        <v>1992</v>
      </c>
      <c r="O464">
        <f>SUMIFS(Call_Data!$G$2:$G$1526,Call_Data!$D$2:$D$1526,Call_Data!$D464,Call_Data!$A$2:$A$1526,Call_Data!$A464)</f>
        <v>649</v>
      </c>
      <c r="P464" s="3">
        <f>Call_Data!$H464/Call_Data!$G464</f>
        <v>896.41379310344826</v>
      </c>
      <c r="Q464" cm="1">
        <f t="array" ref="Q464">_xlfn.SWITCH(A464,201706,780,201707,783,201708,775)</f>
        <v>780</v>
      </c>
      <c r="R464" s="5" cm="1">
        <f t="array" ref="R464">_xlfn.SWITCH(A464,201706,0.08,201707,0.081,201708,0.075)</f>
        <v>0.08</v>
      </c>
      <c r="S464" s="2">
        <f>Call_Data!$M464/Call_Data!$G464*100</f>
        <v>13.793103448275861</v>
      </c>
      <c r="T464" s="2">
        <f>Call_Data!$S464/Call_Data!$R464</f>
        <v>172.41379310344826</v>
      </c>
      <c r="U464" s="7">
        <f t="shared" si="14"/>
        <v>250</v>
      </c>
      <c r="V464" s="6">
        <f t="shared" si="15"/>
        <v>0.93103448275862066</v>
      </c>
      <c r="W464" s="6">
        <f>Call_Data!$K464/Call_Data!$J464</f>
        <v>0.77777777777777779</v>
      </c>
      <c r="X464" s="6">
        <f>Call_Data!$L464/Call_Data!$K464</f>
        <v>0.61904761904761907</v>
      </c>
      <c r="Y464" s="6" cm="1">
        <f t="array" ref="Y464">_xlfn.SWITCH(A464,201706,0.51,201707,0.509,201708,0.511)</f>
        <v>0.51</v>
      </c>
      <c r="Z464" s="6">
        <f>Call_Data!$L464/Call_Data!$G464</f>
        <v>0.44827586206896552</v>
      </c>
      <c r="AA464" s="6" cm="1">
        <f t="array" ref="AA464">_xlfn.SWITCH(A464,201706,0.2,201707,0.199,201708,0.198)</f>
        <v>0.2</v>
      </c>
      <c r="AB464" s="6">
        <f>Call_Data!$K464-Call_Data!$L464/Call_Data!$K464</f>
        <v>20.38095238095238</v>
      </c>
      <c r="AC464" s="6" cm="1">
        <f t="array" ref="AC464">_xlfn.SWITCH(A464,201706,0.17,201707,0.162,201708,0.159)</f>
        <v>0.17</v>
      </c>
      <c r="AD464" s="6">
        <f>Call_Data!$I464/Call_Data!$G464</f>
        <v>0.2413793103448276</v>
      </c>
    </row>
    <row r="465" spans="1:30" x14ac:dyDescent="0.2">
      <c r="A465">
        <v>201706</v>
      </c>
      <c r="B465" s="1">
        <v>42914</v>
      </c>
      <c r="C465">
        <v>12487</v>
      </c>
      <c r="D465" t="str">
        <f>VLOOKUP(Call_Data!$C465,Hierarchy!$A$1:$H$27,5,TRUE)</f>
        <v>Younger, Yeti</v>
      </c>
      <c r="E465" t="str">
        <f>VLOOKUP(Call_Data!$C465,Hierarchy!$A$2:$H$27,7,TRUE)</f>
        <v>Oferten, Quinton</v>
      </c>
      <c r="F465" t="str">
        <f>VLOOKUP(C465,Hierarchy!$A$2:$H$27,8,TRUE)</f>
        <v>Williamburg</v>
      </c>
      <c r="G465">
        <v>28</v>
      </c>
      <c r="H465">
        <v>25965</v>
      </c>
      <c r="I465">
        <v>6</v>
      </c>
      <c r="J465">
        <v>25</v>
      </c>
      <c r="K465">
        <v>17</v>
      </c>
      <c r="L465">
        <v>12</v>
      </c>
      <c r="M465">
        <v>3</v>
      </c>
      <c r="N465">
        <f>SUMIF(Call_Data!$D$2:$D$1526,Call_Data!$D465,Call_Data!$G$2:$G$1526)</f>
        <v>1939</v>
      </c>
      <c r="O465">
        <f>SUMIFS(Call_Data!$G$2:$G$1526,Call_Data!$D$2:$D$1526,Call_Data!$D465,Call_Data!$A$2:$A$1526,Call_Data!$A465)</f>
        <v>611</v>
      </c>
      <c r="P465" s="3">
        <f>Call_Data!$H465/Call_Data!$G465</f>
        <v>927.32142857142856</v>
      </c>
      <c r="Q465" cm="1">
        <f t="array" ref="Q465">_xlfn.SWITCH(A465,201706,780,201707,783,201708,775)</f>
        <v>780</v>
      </c>
      <c r="R465" s="5" cm="1">
        <f t="array" ref="R465">_xlfn.SWITCH(A465,201706,0.08,201707,0.081,201708,0.075)</f>
        <v>0.08</v>
      </c>
      <c r="S465" s="2">
        <f>Call_Data!$M465/Call_Data!$G465*100</f>
        <v>10.714285714285714</v>
      </c>
      <c r="T465" s="2">
        <f>Call_Data!$S465/Call_Data!$R465</f>
        <v>133.92857142857142</v>
      </c>
      <c r="U465" s="7">
        <f t="shared" si="14"/>
        <v>250</v>
      </c>
      <c r="V465" s="6">
        <f t="shared" si="15"/>
        <v>0.8928571428571429</v>
      </c>
      <c r="W465" s="6">
        <f>Call_Data!$K465/Call_Data!$J465</f>
        <v>0.68</v>
      </c>
      <c r="X465" s="6">
        <f>Call_Data!$L465/Call_Data!$K465</f>
        <v>0.70588235294117652</v>
      </c>
      <c r="Y465" s="6" cm="1">
        <f t="array" ref="Y465">_xlfn.SWITCH(A465,201706,0.51,201707,0.509,201708,0.511)</f>
        <v>0.51</v>
      </c>
      <c r="Z465" s="6">
        <f>Call_Data!$L465/Call_Data!$G465</f>
        <v>0.42857142857142855</v>
      </c>
      <c r="AA465" s="6" cm="1">
        <f t="array" ref="AA465">_xlfn.SWITCH(A465,201706,0.2,201707,0.199,201708,0.198)</f>
        <v>0.2</v>
      </c>
      <c r="AB465" s="6">
        <f>Call_Data!$K465-Call_Data!$L465/Call_Data!$K465</f>
        <v>16.294117647058822</v>
      </c>
      <c r="AC465" s="6" cm="1">
        <f t="array" ref="AC465">_xlfn.SWITCH(A465,201706,0.17,201707,0.162,201708,0.159)</f>
        <v>0.17</v>
      </c>
      <c r="AD465" s="6">
        <f>Call_Data!$I465/Call_Data!$G465</f>
        <v>0.21428571428571427</v>
      </c>
    </row>
    <row r="466" spans="1:30" x14ac:dyDescent="0.2">
      <c r="A466">
        <v>201706</v>
      </c>
      <c r="B466" s="1">
        <v>42914</v>
      </c>
      <c r="C466">
        <v>12488</v>
      </c>
      <c r="D466" t="str">
        <f>VLOOKUP(Call_Data!$C466,Hierarchy!$A$1:$H$27,5,TRUE)</f>
        <v>Zwilowski, Zane</v>
      </c>
      <c r="E466" t="str">
        <f>VLOOKUP(Call_Data!$C466,Hierarchy!$A$2:$H$27,7,TRUE)</f>
        <v>Oferten, Quinton</v>
      </c>
      <c r="F466" t="str">
        <f>VLOOKUP(C466,Hierarchy!$A$2:$H$27,8,TRUE)</f>
        <v>Williamburg</v>
      </c>
      <c r="G466">
        <v>31</v>
      </c>
      <c r="H466">
        <v>24875</v>
      </c>
      <c r="I466">
        <v>9</v>
      </c>
      <c r="J466">
        <v>27</v>
      </c>
      <c r="K466">
        <v>21</v>
      </c>
      <c r="L466">
        <v>11</v>
      </c>
      <c r="M466">
        <v>4</v>
      </c>
      <c r="N466">
        <f>SUMIF(Call_Data!$D$2:$D$1526,Call_Data!$D466,Call_Data!$G$2:$G$1526)</f>
        <v>2000</v>
      </c>
      <c r="O466">
        <f>SUMIFS(Call_Data!$G$2:$G$1526,Call_Data!$D$2:$D$1526,Call_Data!$D466,Call_Data!$A$2:$A$1526,Call_Data!$A466)</f>
        <v>653</v>
      </c>
      <c r="P466" s="3">
        <f>Call_Data!$H466/Call_Data!$G466</f>
        <v>802.41935483870964</v>
      </c>
      <c r="Q466" cm="1">
        <f t="array" ref="Q466">_xlfn.SWITCH(A466,201706,780,201707,783,201708,775)</f>
        <v>780</v>
      </c>
      <c r="R466" s="5" cm="1">
        <f t="array" ref="R466">_xlfn.SWITCH(A466,201706,0.08,201707,0.081,201708,0.075)</f>
        <v>0.08</v>
      </c>
      <c r="S466" s="2">
        <f>Call_Data!$M466/Call_Data!$G466*100</f>
        <v>12.903225806451612</v>
      </c>
      <c r="T466" s="2">
        <f>Call_Data!$S466/Call_Data!$R466</f>
        <v>161.29032258064515</v>
      </c>
      <c r="U466" s="7">
        <f t="shared" si="14"/>
        <v>250</v>
      </c>
      <c r="V466" s="6">
        <f t="shared" si="15"/>
        <v>0.87096774193548387</v>
      </c>
      <c r="W466" s="6">
        <f>Call_Data!$K466/Call_Data!$J466</f>
        <v>0.77777777777777779</v>
      </c>
      <c r="X466" s="6">
        <f>Call_Data!$L466/Call_Data!$K466</f>
        <v>0.52380952380952384</v>
      </c>
      <c r="Y466" s="6" cm="1">
        <f t="array" ref="Y466">_xlfn.SWITCH(A466,201706,0.51,201707,0.509,201708,0.511)</f>
        <v>0.51</v>
      </c>
      <c r="Z466" s="6">
        <f>Call_Data!$L466/Call_Data!$G466</f>
        <v>0.35483870967741937</v>
      </c>
      <c r="AA466" s="6" cm="1">
        <f t="array" ref="AA466">_xlfn.SWITCH(A466,201706,0.2,201707,0.199,201708,0.198)</f>
        <v>0.2</v>
      </c>
      <c r="AB466" s="6">
        <f>Call_Data!$K466-Call_Data!$L466/Call_Data!$K466</f>
        <v>20.476190476190474</v>
      </c>
      <c r="AC466" s="6" cm="1">
        <f t="array" ref="AC466">_xlfn.SWITCH(A466,201706,0.17,201707,0.162,201708,0.159)</f>
        <v>0.17</v>
      </c>
      <c r="AD466" s="6">
        <f>Call_Data!$I466/Call_Data!$G466</f>
        <v>0.29032258064516131</v>
      </c>
    </row>
    <row r="467" spans="1:30" x14ac:dyDescent="0.2">
      <c r="A467">
        <v>201706</v>
      </c>
      <c r="B467" s="1">
        <v>42914</v>
      </c>
      <c r="C467">
        <v>12489</v>
      </c>
      <c r="D467" t="str">
        <f>VLOOKUP(Call_Data!$C467,Hierarchy!$A$1:$H$27,5,TRUE)</f>
        <v>Abacus, Aaron</v>
      </c>
      <c r="E467" t="str">
        <f>VLOOKUP(Call_Data!$C467,Hierarchy!$A$2:$H$27,7,TRUE)</f>
        <v>Oferten, Quinton</v>
      </c>
      <c r="F467" t="str">
        <f>VLOOKUP(C467,Hierarchy!$A$2:$H$27,8,TRUE)</f>
        <v>Williamburg</v>
      </c>
      <c r="G467">
        <v>30</v>
      </c>
      <c r="H467">
        <v>25650</v>
      </c>
      <c r="I467">
        <v>9</v>
      </c>
      <c r="J467">
        <v>27</v>
      </c>
      <c r="K467">
        <v>21</v>
      </c>
      <c r="L467">
        <v>11</v>
      </c>
      <c r="M467">
        <v>4</v>
      </c>
      <c r="N467">
        <f>SUMIF(Call_Data!$D$2:$D$1526,Call_Data!$D467,Call_Data!$G$2:$G$1526)</f>
        <v>1858</v>
      </c>
      <c r="O467">
        <f>SUMIFS(Call_Data!$G$2:$G$1526,Call_Data!$D$2:$D$1526,Call_Data!$D467,Call_Data!$A$2:$A$1526,Call_Data!$A467)</f>
        <v>490</v>
      </c>
      <c r="P467" s="3">
        <f>Call_Data!$H467/Call_Data!$G467</f>
        <v>855</v>
      </c>
      <c r="Q467" cm="1">
        <f t="array" ref="Q467">_xlfn.SWITCH(A467,201706,780,201707,783,201708,775)</f>
        <v>780</v>
      </c>
      <c r="R467" s="5" cm="1">
        <f t="array" ref="R467">_xlfn.SWITCH(A467,201706,0.08,201707,0.081,201708,0.075)</f>
        <v>0.08</v>
      </c>
      <c r="S467" s="2">
        <f>Call_Data!$M467/Call_Data!$G467*100</f>
        <v>13.333333333333334</v>
      </c>
      <c r="T467" s="2">
        <f>Call_Data!$S467/Call_Data!$R467</f>
        <v>166.66666666666666</v>
      </c>
      <c r="U467" s="7">
        <f t="shared" si="14"/>
        <v>250</v>
      </c>
      <c r="V467" s="6">
        <f t="shared" si="15"/>
        <v>0.9</v>
      </c>
      <c r="W467" s="6">
        <f>Call_Data!$K467/Call_Data!$J467</f>
        <v>0.77777777777777779</v>
      </c>
      <c r="X467" s="6">
        <f>Call_Data!$L467/Call_Data!$K467</f>
        <v>0.52380952380952384</v>
      </c>
      <c r="Y467" s="6" cm="1">
        <f t="array" ref="Y467">_xlfn.SWITCH(A467,201706,0.51,201707,0.509,201708,0.511)</f>
        <v>0.51</v>
      </c>
      <c r="Z467" s="6">
        <f>Call_Data!$L467/Call_Data!$G467</f>
        <v>0.36666666666666664</v>
      </c>
      <c r="AA467" s="6" cm="1">
        <f t="array" ref="AA467">_xlfn.SWITCH(A467,201706,0.2,201707,0.199,201708,0.198)</f>
        <v>0.2</v>
      </c>
      <c r="AB467" s="6">
        <f>Call_Data!$K467-Call_Data!$L467/Call_Data!$K467</f>
        <v>20.476190476190474</v>
      </c>
      <c r="AC467" s="6" cm="1">
        <f t="array" ref="AC467">_xlfn.SWITCH(A467,201706,0.17,201707,0.162,201708,0.159)</f>
        <v>0.17</v>
      </c>
      <c r="AD467" s="6">
        <f>Call_Data!$I467/Call_Data!$G467</f>
        <v>0.3</v>
      </c>
    </row>
    <row r="468" spans="1:30" x14ac:dyDescent="0.2">
      <c r="A468">
        <v>201706</v>
      </c>
      <c r="B468" s="1">
        <v>42915</v>
      </c>
      <c r="C468">
        <v>12465</v>
      </c>
      <c r="D468" t="str">
        <f>VLOOKUP(Call_Data!$C468,Hierarchy!$A$1:$H$27,5,TRUE)</f>
        <v>Anderson, Albert</v>
      </c>
      <c r="E468" t="str">
        <f>VLOOKUP(Call_Data!$C468,Hierarchy!$A$2:$H$27,7,TRUE)</f>
        <v>Winnerson, Aceona</v>
      </c>
      <c r="F468" t="str">
        <f>VLOOKUP(C468,Hierarchy!$A$2:$H$27,8,TRUE)</f>
        <v>Williamburg</v>
      </c>
      <c r="G468">
        <v>35</v>
      </c>
      <c r="H468">
        <v>24169</v>
      </c>
      <c r="I468">
        <v>4</v>
      </c>
      <c r="J468">
        <v>33</v>
      </c>
      <c r="K468">
        <v>27</v>
      </c>
      <c r="L468">
        <v>22</v>
      </c>
      <c r="M468">
        <v>1</v>
      </c>
      <c r="N468">
        <f>SUMIF(Call_Data!$D$2:$D$1526,Call_Data!$D468,Call_Data!$G$2:$G$1526)</f>
        <v>2149</v>
      </c>
      <c r="O468">
        <f>SUMIFS(Call_Data!$G$2:$G$1526,Call_Data!$D$2:$D$1526,Call_Data!$D468,Call_Data!$A$2:$A$1526,Call_Data!$A468)</f>
        <v>797</v>
      </c>
      <c r="P468" s="3">
        <f>Call_Data!$H468/Call_Data!$G468</f>
        <v>690.54285714285709</v>
      </c>
      <c r="Q468" cm="1">
        <f t="array" ref="Q468">_xlfn.SWITCH(A468,201706,780,201707,783,201708,775)</f>
        <v>780</v>
      </c>
      <c r="R468" s="5" cm="1">
        <f t="array" ref="R468">_xlfn.SWITCH(A468,201706,0.08,201707,0.081,201708,0.075)</f>
        <v>0.08</v>
      </c>
      <c r="S468" s="2">
        <f>Call_Data!$M468/Call_Data!$G468*100</f>
        <v>2.8571428571428572</v>
      </c>
      <c r="T468" s="2">
        <f>Call_Data!$S468/Call_Data!$R468</f>
        <v>35.714285714285715</v>
      </c>
      <c r="U468" s="7">
        <f t="shared" si="14"/>
        <v>0</v>
      </c>
      <c r="V468" s="6">
        <f t="shared" si="15"/>
        <v>0.94285714285714284</v>
      </c>
      <c r="W468" s="6">
        <f>Call_Data!$K468/Call_Data!$J468</f>
        <v>0.81818181818181823</v>
      </c>
      <c r="X468" s="6">
        <f>Call_Data!$L468/Call_Data!$K468</f>
        <v>0.81481481481481477</v>
      </c>
      <c r="Y468" s="6" cm="1">
        <f t="array" ref="Y468">_xlfn.SWITCH(A468,201706,0.51,201707,0.509,201708,0.511)</f>
        <v>0.51</v>
      </c>
      <c r="Z468" s="6">
        <f>Call_Data!$L468/Call_Data!$G468</f>
        <v>0.62857142857142856</v>
      </c>
      <c r="AA468" s="6" cm="1">
        <f t="array" ref="AA468">_xlfn.SWITCH(A468,201706,0.2,201707,0.199,201708,0.198)</f>
        <v>0.2</v>
      </c>
      <c r="AB468" s="6">
        <f>Call_Data!$K468-Call_Data!$L468/Call_Data!$K468</f>
        <v>26.185185185185187</v>
      </c>
      <c r="AC468" s="6" cm="1">
        <f t="array" ref="AC468">_xlfn.SWITCH(A468,201706,0.17,201707,0.162,201708,0.159)</f>
        <v>0.17</v>
      </c>
      <c r="AD468" s="6">
        <f>Call_Data!$I468/Call_Data!$G468</f>
        <v>0.11428571428571428</v>
      </c>
    </row>
    <row r="469" spans="1:30" x14ac:dyDescent="0.2">
      <c r="A469">
        <v>201706</v>
      </c>
      <c r="B469" s="1">
        <v>42915</v>
      </c>
      <c r="C469">
        <v>12466</v>
      </c>
      <c r="D469" t="str">
        <f>VLOOKUP(Call_Data!$C469,Hierarchy!$A$1:$H$27,5,TRUE)</f>
        <v>Binning, Bart</v>
      </c>
      <c r="E469" t="str">
        <f>VLOOKUP(Call_Data!$C469,Hierarchy!$A$2:$H$27,7,TRUE)</f>
        <v>Winnerson, Aceona</v>
      </c>
      <c r="F469" t="str">
        <f>VLOOKUP(C469,Hierarchy!$A$2:$H$27,8,TRUE)</f>
        <v>Williamburg</v>
      </c>
      <c r="G469">
        <v>33</v>
      </c>
      <c r="H469">
        <v>25013</v>
      </c>
      <c r="I469">
        <v>4</v>
      </c>
      <c r="J469">
        <v>30</v>
      </c>
      <c r="K469">
        <v>24</v>
      </c>
      <c r="L469">
        <v>19</v>
      </c>
      <c r="M469">
        <v>2</v>
      </c>
      <c r="N469">
        <f>SUMIF(Call_Data!$D$2:$D$1526,Call_Data!$D469,Call_Data!$G$2:$G$1526)</f>
        <v>2347</v>
      </c>
      <c r="O469">
        <f>SUMIFS(Call_Data!$G$2:$G$1526,Call_Data!$D$2:$D$1526,Call_Data!$D469,Call_Data!$A$2:$A$1526,Call_Data!$A469)</f>
        <v>783</v>
      </c>
      <c r="P469" s="3">
        <f>Call_Data!$H469/Call_Data!$G469</f>
        <v>757.969696969697</v>
      </c>
      <c r="Q469" cm="1">
        <f t="array" ref="Q469">_xlfn.SWITCH(A469,201706,780,201707,783,201708,775)</f>
        <v>780</v>
      </c>
      <c r="R469" s="5" cm="1">
        <f t="array" ref="R469">_xlfn.SWITCH(A469,201706,0.08,201707,0.081,201708,0.075)</f>
        <v>0.08</v>
      </c>
      <c r="S469" s="2">
        <f>Call_Data!$M469/Call_Data!$G469*100</f>
        <v>6.0606060606060606</v>
      </c>
      <c r="T469" s="2">
        <f>Call_Data!$S469/Call_Data!$R469</f>
        <v>75.757575757575751</v>
      </c>
      <c r="U469" s="7">
        <f t="shared" si="14"/>
        <v>0</v>
      </c>
      <c r="V469" s="6">
        <f t="shared" si="15"/>
        <v>0.90909090909090906</v>
      </c>
      <c r="W469" s="6">
        <f>Call_Data!$K469/Call_Data!$J469</f>
        <v>0.8</v>
      </c>
      <c r="X469" s="6">
        <f>Call_Data!$L469/Call_Data!$K469</f>
        <v>0.79166666666666663</v>
      </c>
      <c r="Y469" s="6" cm="1">
        <f t="array" ref="Y469">_xlfn.SWITCH(A469,201706,0.51,201707,0.509,201708,0.511)</f>
        <v>0.51</v>
      </c>
      <c r="Z469" s="6">
        <f>Call_Data!$L469/Call_Data!$G469</f>
        <v>0.5757575757575758</v>
      </c>
      <c r="AA469" s="6" cm="1">
        <f t="array" ref="AA469">_xlfn.SWITCH(A469,201706,0.2,201707,0.199,201708,0.198)</f>
        <v>0.2</v>
      </c>
      <c r="AB469" s="6">
        <f>Call_Data!$K469-Call_Data!$L469/Call_Data!$K469</f>
        <v>23.208333333333332</v>
      </c>
      <c r="AC469" s="6" cm="1">
        <f t="array" ref="AC469">_xlfn.SWITCH(A469,201706,0.17,201707,0.162,201708,0.159)</f>
        <v>0.17</v>
      </c>
      <c r="AD469" s="6">
        <f>Call_Data!$I469/Call_Data!$G469</f>
        <v>0.12121212121212122</v>
      </c>
    </row>
    <row r="470" spans="1:30" x14ac:dyDescent="0.2">
      <c r="A470">
        <v>201706</v>
      </c>
      <c r="B470" s="1">
        <v>42915</v>
      </c>
      <c r="C470">
        <v>12467</v>
      </c>
      <c r="D470" t="str">
        <f>VLOOKUP(Call_Data!$C470,Hierarchy!$A$1:$H$27,5,TRUE)</f>
        <v>Centerville, Cece</v>
      </c>
      <c r="E470" t="str">
        <f>VLOOKUP(Call_Data!$C470,Hierarchy!$A$2:$H$27,7,TRUE)</f>
        <v>Winnerson, Aceona</v>
      </c>
      <c r="F470" t="str">
        <f>VLOOKUP(C470,Hierarchy!$A$2:$H$27,8,TRUE)</f>
        <v>Williamburg</v>
      </c>
      <c r="G470">
        <v>33</v>
      </c>
      <c r="H470">
        <v>25364</v>
      </c>
      <c r="I470">
        <v>7</v>
      </c>
      <c r="J470">
        <v>32</v>
      </c>
      <c r="K470">
        <v>25</v>
      </c>
      <c r="L470">
        <v>19</v>
      </c>
      <c r="M470">
        <v>2</v>
      </c>
      <c r="N470">
        <f>SUMIF(Call_Data!$D$2:$D$1526,Call_Data!$D470,Call_Data!$G$2:$G$1526)</f>
        <v>2319</v>
      </c>
      <c r="O470">
        <f>SUMIFS(Call_Data!$G$2:$G$1526,Call_Data!$D$2:$D$1526,Call_Data!$D470,Call_Data!$A$2:$A$1526,Call_Data!$A470)</f>
        <v>784</v>
      </c>
      <c r="P470" s="3">
        <f>Call_Data!$H470/Call_Data!$G470</f>
        <v>768.60606060606062</v>
      </c>
      <c r="Q470" cm="1">
        <f t="array" ref="Q470">_xlfn.SWITCH(A470,201706,780,201707,783,201708,775)</f>
        <v>780</v>
      </c>
      <c r="R470" s="5" cm="1">
        <f t="array" ref="R470">_xlfn.SWITCH(A470,201706,0.08,201707,0.081,201708,0.075)</f>
        <v>0.08</v>
      </c>
      <c r="S470" s="2">
        <f>Call_Data!$M470/Call_Data!$G470*100</f>
        <v>6.0606060606060606</v>
      </c>
      <c r="T470" s="2">
        <f>Call_Data!$S470/Call_Data!$R470</f>
        <v>75.757575757575751</v>
      </c>
      <c r="U470" s="7">
        <f t="shared" si="14"/>
        <v>0</v>
      </c>
      <c r="V470" s="6">
        <f t="shared" si="15"/>
        <v>0.96969696969696972</v>
      </c>
      <c r="W470" s="6">
        <f>Call_Data!$K470/Call_Data!$J470</f>
        <v>0.78125</v>
      </c>
      <c r="X470" s="6">
        <f>Call_Data!$L470/Call_Data!$K470</f>
        <v>0.76</v>
      </c>
      <c r="Y470" s="6" cm="1">
        <f t="array" ref="Y470">_xlfn.SWITCH(A470,201706,0.51,201707,0.509,201708,0.511)</f>
        <v>0.51</v>
      </c>
      <c r="Z470" s="6">
        <f>Call_Data!$L470/Call_Data!$G470</f>
        <v>0.5757575757575758</v>
      </c>
      <c r="AA470" s="6" cm="1">
        <f t="array" ref="AA470">_xlfn.SWITCH(A470,201706,0.2,201707,0.199,201708,0.198)</f>
        <v>0.2</v>
      </c>
      <c r="AB470" s="6">
        <f>Call_Data!$K470-Call_Data!$L470/Call_Data!$K470</f>
        <v>24.24</v>
      </c>
      <c r="AC470" s="6" cm="1">
        <f t="array" ref="AC470">_xlfn.SWITCH(A470,201706,0.17,201707,0.162,201708,0.159)</f>
        <v>0.17</v>
      </c>
      <c r="AD470" s="6">
        <f>Call_Data!$I470/Call_Data!$G470</f>
        <v>0.21212121212121213</v>
      </c>
    </row>
    <row r="471" spans="1:30" x14ac:dyDescent="0.2">
      <c r="A471">
        <v>201706</v>
      </c>
      <c r="B471" s="1">
        <v>42915</v>
      </c>
      <c r="C471">
        <v>12468</v>
      </c>
      <c r="D471" t="str">
        <f>VLOOKUP(Call_Data!$C471,Hierarchy!$A$1:$H$27,5,TRUE)</f>
        <v>Davenport, Davina</v>
      </c>
      <c r="E471" t="str">
        <f>VLOOKUP(Call_Data!$C471,Hierarchy!$A$2:$H$27,7,TRUE)</f>
        <v>Winnerson, Aceona</v>
      </c>
      <c r="F471" t="str">
        <f>VLOOKUP(C471,Hierarchy!$A$2:$H$27,8,TRUE)</f>
        <v>Williamburg</v>
      </c>
      <c r="G471">
        <v>38</v>
      </c>
      <c r="H471">
        <v>25254</v>
      </c>
      <c r="I471">
        <v>4</v>
      </c>
      <c r="J471">
        <v>34</v>
      </c>
      <c r="K471">
        <v>31</v>
      </c>
      <c r="L471">
        <v>27</v>
      </c>
      <c r="M471">
        <v>2</v>
      </c>
      <c r="N471">
        <f>SUMIF(Call_Data!$D$2:$D$1526,Call_Data!$D471,Call_Data!$G$2:$G$1526)</f>
        <v>2282</v>
      </c>
      <c r="O471">
        <f>SUMIFS(Call_Data!$G$2:$G$1526,Call_Data!$D$2:$D$1526,Call_Data!$D471,Call_Data!$A$2:$A$1526,Call_Data!$A471)</f>
        <v>730</v>
      </c>
      <c r="P471" s="3">
        <f>Call_Data!$H471/Call_Data!$G471</f>
        <v>664.57894736842104</v>
      </c>
      <c r="Q471" cm="1">
        <f t="array" ref="Q471">_xlfn.SWITCH(A471,201706,780,201707,783,201708,775)</f>
        <v>780</v>
      </c>
      <c r="R471" s="5" cm="1">
        <f t="array" ref="R471">_xlfn.SWITCH(A471,201706,0.08,201707,0.081,201708,0.075)</f>
        <v>0.08</v>
      </c>
      <c r="S471" s="2">
        <f>Call_Data!$M471/Call_Data!$G471*100</f>
        <v>5.2631578947368416</v>
      </c>
      <c r="T471" s="2">
        <f>Call_Data!$S471/Call_Data!$R471</f>
        <v>65.78947368421052</v>
      </c>
      <c r="U471" s="7">
        <f t="shared" si="14"/>
        <v>0</v>
      </c>
      <c r="V471" s="6">
        <f t="shared" si="15"/>
        <v>0.89473684210526316</v>
      </c>
      <c r="W471" s="6">
        <f>Call_Data!$K471/Call_Data!$J471</f>
        <v>0.91176470588235292</v>
      </c>
      <c r="X471" s="6">
        <f>Call_Data!$L471/Call_Data!$K471</f>
        <v>0.87096774193548387</v>
      </c>
      <c r="Y471" s="6" cm="1">
        <f t="array" ref="Y471">_xlfn.SWITCH(A471,201706,0.51,201707,0.509,201708,0.511)</f>
        <v>0.51</v>
      </c>
      <c r="Z471" s="6">
        <f>Call_Data!$L471/Call_Data!$G471</f>
        <v>0.71052631578947367</v>
      </c>
      <c r="AA471" s="6" cm="1">
        <f t="array" ref="AA471">_xlfn.SWITCH(A471,201706,0.2,201707,0.199,201708,0.198)</f>
        <v>0.2</v>
      </c>
      <c r="AB471" s="6">
        <f>Call_Data!$K471-Call_Data!$L471/Call_Data!$K471</f>
        <v>30.129032258064516</v>
      </c>
      <c r="AC471" s="6" cm="1">
        <f t="array" ref="AC471">_xlfn.SWITCH(A471,201706,0.17,201707,0.162,201708,0.159)</f>
        <v>0.17</v>
      </c>
      <c r="AD471" s="6">
        <f>Call_Data!$I471/Call_Data!$G471</f>
        <v>0.10526315789473684</v>
      </c>
    </row>
    <row r="472" spans="1:30" x14ac:dyDescent="0.2">
      <c r="A472">
        <v>201706</v>
      </c>
      <c r="B472" s="1">
        <v>42915</v>
      </c>
      <c r="C472">
        <v>12469</v>
      </c>
      <c r="D472" t="str">
        <f>VLOOKUP(Call_Data!$C472,Hierarchy!$A$1:$H$27,5,TRUE)</f>
        <v>Edgerton, Ethan</v>
      </c>
      <c r="E472" t="str">
        <f>VLOOKUP(Call_Data!$C472,Hierarchy!$A$2:$H$27,7,TRUE)</f>
        <v>Winnerson, Aceona</v>
      </c>
      <c r="F472" t="str">
        <f>VLOOKUP(C472,Hierarchy!$A$2:$H$27,8,TRUE)</f>
        <v>Williamburg</v>
      </c>
      <c r="G472">
        <v>39</v>
      </c>
      <c r="H472">
        <v>24597</v>
      </c>
      <c r="I472">
        <v>7</v>
      </c>
      <c r="J472">
        <v>38</v>
      </c>
      <c r="K472">
        <v>32</v>
      </c>
      <c r="L472">
        <v>27</v>
      </c>
      <c r="M472">
        <v>1</v>
      </c>
      <c r="N472">
        <f>SUMIF(Call_Data!$D$2:$D$1526,Call_Data!$D472,Call_Data!$G$2:$G$1526)</f>
        <v>2288</v>
      </c>
      <c r="O472">
        <f>SUMIFS(Call_Data!$G$2:$G$1526,Call_Data!$D$2:$D$1526,Call_Data!$D472,Call_Data!$A$2:$A$1526,Call_Data!$A472)</f>
        <v>777</v>
      </c>
      <c r="P472" s="3">
        <f>Call_Data!$H472/Call_Data!$G472</f>
        <v>630.69230769230774</v>
      </c>
      <c r="Q472" cm="1">
        <f t="array" ref="Q472">_xlfn.SWITCH(A472,201706,780,201707,783,201708,775)</f>
        <v>780</v>
      </c>
      <c r="R472" s="5" cm="1">
        <f t="array" ref="R472">_xlfn.SWITCH(A472,201706,0.08,201707,0.081,201708,0.075)</f>
        <v>0.08</v>
      </c>
      <c r="S472" s="2">
        <f>Call_Data!$M472/Call_Data!$G472*100</f>
        <v>2.5641025641025639</v>
      </c>
      <c r="T472" s="2">
        <f>Call_Data!$S472/Call_Data!$R472</f>
        <v>32.051282051282051</v>
      </c>
      <c r="U472" s="7">
        <f t="shared" si="14"/>
        <v>0</v>
      </c>
      <c r="V472" s="6">
        <f t="shared" si="15"/>
        <v>0.97435897435897434</v>
      </c>
      <c r="W472" s="6">
        <f>Call_Data!$K472/Call_Data!$J472</f>
        <v>0.84210526315789469</v>
      </c>
      <c r="X472" s="6">
        <f>Call_Data!$L472/Call_Data!$K472</f>
        <v>0.84375</v>
      </c>
      <c r="Y472" s="6" cm="1">
        <f t="array" ref="Y472">_xlfn.SWITCH(A472,201706,0.51,201707,0.509,201708,0.511)</f>
        <v>0.51</v>
      </c>
      <c r="Z472" s="6">
        <f>Call_Data!$L472/Call_Data!$G472</f>
        <v>0.69230769230769229</v>
      </c>
      <c r="AA472" s="6" cm="1">
        <f t="array" ref="AA472">_xlfn.SWITCH(A472,201706,0.2,201707,0.199,201708,0.198)</f>
        <v>0.2</v>
      </c>
      <c r="AB472" s="6">
        <f>Call_Data!$K472-Call_Data!$L472/Call_Data!$K472</f>
        <v>31.15625</v>
      </c>
      <c r="AC472" s="6" cm="1">
        <f t="array" ref="AC472">_xlfn.SWITCH(A472,201706,0.17,201707,0.162,201708,0.159)</f>
        <v>0.17</v>
      </c>
      <c r="AD472" s="6">
        <f>Call_Data!$I472/Call_Data!$G472</f>
        <v>0.17948717948717949</v>
      </c>
    </row>
    <row r="473" spans="1:30" x14ac:dyDescent="0.2">
      <c r="A473">
        <v>201706</v>
      </c>
      <c r="B473" s="1">
        <v>42915</v>
      </c>
      <c r="C473">
        <v>12470</v>
      </c>
      <c r="D473" t="str">
        <f>VLOOKUP(Call_Data!$C473,Hierarchy!$A$1:$H$27,5,TRUE)</f>
        <v>Filipsano, Fiona</v>
      </c>
      <c r="E473" t="str">
        <f>VLOOKUP(Call_Data!$C473,Hierarchy!$A$2:$H$27,7,TRUE)</f>
        <v>Winnerson, Aceona</v>
      </c>
      <c r="F473" t="str">
        <f>VLOOKUP(C473,Hierarchy!$A$2:$H$27,8,TRUE)</f>
        <v>Williamburg</v>
      </c>
      <c r="G473">
        <v>34</v>
      </c>
      <c r="H473">
        <v>24963</v>
      </c>
      <c r="I473">
        <v>5</v>
      </c>
      <c r="J473">
        <v>32</v>
      </c>
      <c r="K473">
        <v>28</v>
      </c>
      <c r="L473">
        <v>23</v>
      </c>
      <c r="M473">
        <v>2</v>
      </c>
      <c r="N473">
        <f>SUMIF(Call_Data!$D$2:$D$1526,Call_Data!$D473,Call_Data!$G$2:$G$1526)</f>
        <v>2312</v>
      </c>
      <c r="O473">
        <f>SUMIFS(Call_Data!$G$2:$G$1526,Call_Data!$D$2:$D$1526,Call_Data!$D473,Call_Data!$A$2:$A$1526,Call_Data!$A473)</f>
        <v>736</v>
      </c>
      <c r="P473" s="3">
        <f>Call_Data!$H473/Call_Data!$G473</f>
        <v>734.20588235294122</v>
      </c>
      <c r="Q473" cm="1">
        <f t="array" ref="Q473">_xlfn.SWITCH(A473,201706,780,201707,783,201708,775)</f>
        <v>780</v>
      </c>
      <c r="R473" s="5" cm="1">
        <f t="array" ref="R473">_xlfn.SWITCH(A473,201706,0.08,201707,0.081,201708,0.075)</f>
        <v>0.08</v>
      </c>
      <c r="S473" s="2">
        <f>Call_Data!$M473/Call_Data!$G473*100</f>
        <v>5.8823529411764701</v>
      </c>
      <c r="T473" s="2">
        <f>Call_Data!$S473/Call_Data!$R473</f>
        <v>73.52941176470587</v>
      </c>
      <c r="U473" s="7">
        <f t="shared" si="14"/>
        <v>0</v>
      </c>
      <c r="V473" s="6">
        <f t="shared" si="15"/>
        <v>0.94117647058823528</v>
      </c>
      <c r="W473" s="6">
        <f>Call_Data!$K473/Call_Data!$J473</f>
        <v>0.875</v>
      </c>
      <c r="X473" s="6">
        <f>Call_Data!$L473/Call_Data!$K473</f>
        <v>0.8214285714285714</v>
      </c>
      <c r="Y473" s="6" cm="1">
        <f t="array" ref="Y473">_xlfn.SWITCH(A473,201706,0.51,201707,0.509,201708,0.511)</f>
        <v>0.51</v>
      </c>
      <c r="Z473" s="6">
        <f>Call_Data!$L473/Call_Data!$G473</f>
        <v>0.67647058823529416</v>
      </c>
      <c r="AA473" s="6" cm="1">
        <f t="array" ref="AA473">_xlfn.SWITCH(A473,201706,0.2,201707,0.199,201708,0.198)</f>
        <v>0.2</v>
      </c>
      <c r="AB473" s="6">
        <f>Call_Data!$K473-Call_Data!$L473/Call_Data!$K473</f>
        <v>27.178571428571427</v>
      </c>
      <c r="AC473" s="6" cm="1">
        <f t="array" ref="AC473">_xlfn.SWITCH(A473,201706,0.17,201707,0.162,201708,0.159)</f>
        <v>0.17</v>
      </c>
      <c r="AD473" s="6">
        <f>Call_Data!$I473/Call_Data!$G473</f>
        <v>0.14705882352941177</v>
      </c>
    </row>
    <row r="474" spans="1:30" x14ac:dyDescent="0.2">
      <c r="A474">
        <v>201706</v>
      </c>
      <c r="B474" s="1">
        <v>42915</v>
      </c>
      <c r="C474">
        <v>12471</v>
      </c>
      <c r="D474" t="str">
        <f>VLOOKUP(Call_Data!$C474,Hierarchy!$A$1:$H$27,5,TRUE)</f>
        <v>Gee, Garry</v>
      </c>
      <c r="E474" t="str">
        <f>VLOOKUP(Call_Data!$C474,Hierarchy!$A$2:$H$27,7,TRUE)</f>
        <v>Winnerson, Aceona</v>
      </c>
      <c r="F474" t="str">
        <f>VLOOKUP(C474,Hierarchy!$A$2:$H$27,8,TRUE)</f>
        <v>Williamburg</v>
      </c>
      <c r="G474">
        <v>37</v>
      </c>
      <c r="H474">
        <v>24087</v>
      </c>
      <c r="I474">
        <v>4</v>
      </c>
      <c r="J474">
        <v>37</v>
      </c>
      <c r="K474">
        <v>27</v>
      </c>
      <c r="L474">
        <v>22</v>
      </c>
      <c r="M474">
        <v>1</v>
      </c>
      <c r="N474">
        <f>SUMIF(Call_Data!$D$2:$D$1526,Call_Data!$D474,Call_Data!$G$2:$G$1526)</f>
        <v>2402</v>
      </c>
      <c r="O474">
        <f>SUMIFS(Call_Data!$G$2:$G$1526,Call_Data!$D$2:$D$1526,Call_Data!$D474,Call_Data!$A$2:$A$1526,Call_Data!$A474)</f>
        <v>798</v>
      </c>
      <c r="P474" s="3">
        <f>Call_Data!$H474/Call_Data!$G474</f>
        <v>651</v>
      </c>
      <c r="Q474" cm="1">
        <f t="array" ref="Q474">_xlfn.SWITCH(A474,201706,780,201707,783,201708,775)</f>
        <v>780</v>
      </c>
      <c r="R474" s="5" cm="1">
        <f t="array" ref="R474">_xlfn.SWITCH(A474,201706,0.08,201707,0.081,201708,0.075)</f>
        <v>0.08</v>
      </c>
      <c r="S474" s="2">
        <f>Call_Data!$M474/Call_Data!$G474*100</f>
        <v>2.7027027027027026</v>
      </c>
      <c r="T474" s="2">
        <f>Call_Data!$S474/Call_Data!$R474</f>
        <v>33.783783783783782</v>
      </c>
      <c r="U474" s="7">
        <f t="shared" si="14"/>
        <v>0</v>
      </c>
      <c r="V474" s="6">
        <f t="shared" si="15"/>
        <v>1</v>
      </c>
      <c r="W474" s="6">
        <f>Call_Data!$K474/Call_Data!$J474</f>
        <v>0.72972972972972971</v>
      </c>
      <c r="X474" s="6">
        <f>Call_Data!$L474/Call_Data!$K474</f>
        <v>0.81481481481481477</v>
      </c>
      <c r="Y474" s="6" cm="1">
        <f t="array" ref="Y474">_xlfn.SWITCH(A474,201706,0.51,201707,0.509,201708,0.511)</f>
        <v>0.51</v>
      </c>
      <c r="Z474" s="6">
        <f>Call_Data!$L474/Call_Data!$G474</f>
        <v>0.59459459459459463</v>
      </c>
      <c r="AA474" s="6" cm="1">
        <f t="array" ref="AA474">_xlfn.SWITCH(A474,201706,0.2,201707,0.199,201708,0.198)</f>
        <v>0.2</v>
      </c>
      <c r="AB474" s="6">
        <f>Call_Data!$K474-Call_Data!$L474/Call_Data!$K474</f>
        <v>26.185185185185187</v>
      </c>
      <c r="AC474" s="6" cm="1">
        <f t="array" ref="AC474">_xlfn.SWITCH(A474,201706,0.17,201707,0.162,201708,0.159)</f>
        <v>0.17</v>
      </c>
      <c r="AD474" s="6">
        <f>Call_Data!$I474/Call_Data!$G474</f>
        <v>0.10810810810810811</v>
      </c>
    </row>
    <row r="475" spans="1:30" x14ac:dyDescent="0.2">
      <c r="A475">
        <v>201706</v>
      </c>
      <c r="B475" s="1">
        <v>42915</v>
      </c>
      <c r="C475">
        <v>12472</v>
      </c>
      <c r="D475" t="str">
        <f>VLOOKUP(Call_Data!$C475,Hierarchy!$A$1:$H$27,5,TRUE)</f>
        <v>Harrison, Harold</v>
      </c>
      <c r="E475" t="str">
        <f>VLOOKUP(Call_Data!$C475,Hierarchy!$A$2:$H$27,7,TRUE)</f>
        <v>Winnerson, Aceona</v>
      </c>
      <c r="F475" t="str">
        <f>VLOOKUP(C475,Hierarchy!$A$2:$H$27,8,TRUE)</f>
        <v>Williamburg</v>
      </c>
      <c r="G475">
        <v>40</v>
      </c>
      <c r="H475">
        <v>24290</v>
      </c>
      <c r="I475">
        <v>6</v>
      </c>
      <c r="J475">
        <v>38</v>
      </c>
      <c r="K475">
        <v>28</v>
      </c>
      <c r="L475">
        <v>23</v>
      </c>
      <c r="M475">
        <v>2</v>
      </c>
      <c r="N475">
        <f>SUMIF(Call_Data!$D$2:$D$1526,Call_Data!$D475,Call_Data!$G$2:$G$1526)</f>
        <v>2134</v>
      </c>
      <c r="O475">
        <f>SUMIFS(Call_Data!$G$2:$G$1526,Call_Data!$D$2:$D$1526,Call_Data!$D475,Call_Data!$A$2:$A$1526,Call_Data!$A475)</f>
        <v>707</v>
      </c>
      <c r="P475" s="3">
        <f>Call_Data!$H475/Call_Data!$G475</f>
        <v>607.25</v>
      </c>
      <c r="Q475" cm="1">
        <f t="array" ref="Q475">_xlfn.SWITCH(A475,201706,780,201707,783,201708,775)</f>
        <v>780</v>
      </c>
      <c r="R475" s="5" cm="1">
        <f t="array" ref="R475">_xlfn.SWITCH(A475,201706,0.08,201707,0.081,201708,0.075)</f>
        <v>0.08</v>
      </c>
      <c r="S475" s="2">
        <f>Call_Data!$M475/Call_Data!$G475*100</f>
        <v>5</v>
      </c>
      <c r="T475" s="2">
        <f>Call_Data!$S475/Call_Data!$R475</f>
        <v>62.5</v>
      </c>
      <c r="U475" s="7">
        <f t="shared" si="14"/>
        <v>0</v>
      </c>
      <c r="V475" s="6">
        <f t="shared" si="15"/>
        <v>0.95</v>
      </c>
      <c r="W475" s="6">
        <f>Call_Data!$K475/Call_Data!$J475</f>
        <v>0.73684210526315785</v>
      </c>
      <c r="X475" s="6">
        <f>Call_Data!$L475/Call_Data!$K475</f>
        <v>0.8214285714285714</v>
      </c>
      <c r="Y475" s="6" cm="1">
        <f t="array" ref="Y475">_xlfn.SWITCH(A475,201706,0.51,201707,0.509,201708,0.511)</f>
        <v>0.51</v>
      </c>
      <c r="Z475" s="6">
        <f>Call_Data!$L475/Call_Data!$G475</f>
        <v>0.57499999999999996</v>
      </c>
      <c r="AA475" s="6" cm="1">
        <f t="array" ref="AA475">_xlfn.SWITCH(A475,201706,0.2,201707,0.199,201708,0.198)</f>
        <v>0.2</v>
      </c>
      <c r="AB475" s="6">
        <f>Call_Data!$K475-Call_Data!$L475/Call_Data!$K475</f>
        <v>27.178571428571427</v>
      </c>
      <c r="AC475" s="6" cm="1">
        <f t="array" ref="AC475">_xlfn.SWITCH(A475,201706,0.17,201707,0.162,201708,0.159)</f>
        <v>0.17</v>
      </c>
      <c r="AD475" s="6">
        <f>Call_Data!$I475/Call_Data!$G475</f>
        <v>0.15</v>
      </c>
    </row>
    <row r="476" spans="1:30" x14ac:dyDescent="0.2">
      <c r="A476">
        <v>201706</v>
      </c>
      <c r="B476" s="1">
        <v>42915</v>
      </c>
      <c r="C476">
        <v>12483</v>
      </c>
      <c r="D476" t="str">
        <f>VLOOKUP(Call_Data!$C476,Hierarchy!$A$1:$H$27,5,TRUE)</f>
        <v>Thomas, Ted</v>
      </c>
      <c r="E476" t="str">
        <f>VLOOKUP(Call_Data!$C476,Hierarchy!$A$2:$H$27,7,TRUE)</f>
        <v>Oferten, Quinton</v>
      </c>
      <c r="F476" t="str">
        <f>VLOOKUP(C476,Hierarchy!$A$2:$H$27,8,TRUE)</f>
        <v>Williamburg</v>
      </c>
      <c r="G476">
        <v>30</v>
      </c>
      <c r="H476">
        <v>24160</v>
      </c>
      <c r="I476">
        <v>6</v>
      </c>
      <c r="J476">
        <v>27</v>
      </c>
      <c r="K476">
        <v>21</v>
      </c>
      <c r="L476">
        <v>13</v>
      </c>
      <c r="M476">
        <v>3</v>
      </c>
      <c r="N476">
        <f>SUMIF(Call_Data!$D$2:$D$1526,Call_Data!$D476,Call_Data!$G$2:$G$1526)</f>
        <v>1918</v>
      </c>
      <c r="O476">
        <f>SUMIFS(Call_Data!$G$2:$G$1526,Call_Data!$D$2:$D$1526,Call_Data!$D476,Call_Data!$A$2:$A$1526,Call_Data!$A476)</f>
        <v>652</v>
      </c>
      <c r="P476" s="3">
        <f>Call_Data!$H476/Call_Data!$G476</f>
        <v>805.33333333333337</v>
      </c>
      <c r="Q476" cm="1">
        <f t="array" ref="Q476">_xlfn.SWITCH(A476,201706,780,201707,783,201708,775)</f>
        <v>780</v>
      </c>
      <c r="R476" s="5" cm="1">
        <f t="array" ref="R476">_xlfn.SWITCH(A476,201706,0.08,201707,0.081,201708,0.075)</f>
        <v>0.08</v>
      </c>
      <c r="S476" s="2">
        <f>Call_Data!$M476/Call_Data!$G476*100</f>
        <v>10</v>
      </c>
      <c r="T476" s="2">
        <f>Call_Data!$S476/Call_Data!$R476</f>
        <v>125</v>
      </c>
      <c r="U476" s="7">
        <f t="shared" si="14"/>
        <v>250</v>
      </c>
      <c r="V476" s="6">
        <f t="shared" si="15"/>
        <v>0.9</v>
      </c>
      <c r="W476" s="6">
        <f>Call_Data!$K476/Call_Data!$J476</f>
        <v>0.77777777777777779</v>
      </c>
      <c r="X476" s="6">
        <f>Call_Data!$L476/Call_Data!$K476</f>
        <v>0.61904761904761907</v>
      </c>
      <c r="Y476" s="6" cm="1">
        <f t="array" ref="Y476">_xlfn.SWITCH(A476,201706,0.51,201707,0.509,201708,0.511)</f>
        <v>0.51</v>
      </c>
      <c r="Z476" s="6">
        <f>Call_Data!$L476/Call_Data!$G476</f>
        <v>0.43333333333333335</v>
      </c>
      <c r="AA476" s="6" cm="1">
        <f t="array" ref="AA476">_xlfn.SWITCH(A476,201706,0.2,201707,0.199,201708,0.198)</f>
        <v>0.2</v>
      </c>
      <c r="AB476" s="6">
        <f>Call_Data!$K476-Call_Data!$L476/Call_Data!$K476</f>
        <v>20.38095238095238</v>
      </c>
      <c r="AC476" s="6" cm="1">
        <f t="array" ref="AC476">_xlfn.SWITCH(A476,201706,0.17,201707,0.162,201708,0.159)</f>
        <v>0.17</v>
      </c>
      <c r="AD476" s="6">
        <f>Call_Data!$I476/Call_Data!$G476</f>
        <v>0.2</v>
      </c>
    </row>
    <row r="477" spans="1:30" x14ac:dyDescent="0.2">
      <c r="A477">
        <v>201706</v>
      </c>
      <c r="B477" s="1">
        <v>42915</v>
      </c>
      <c r="C477">
        <v>12484</v>
      </c>
      <c r="D477" t="str">
        <f>VLOOKUP(Call_Data!$C477,Hierarchy!$A$1:$H$27,5,TRUE)</f>
        <v>Uvaldon, Ursala</v>
      </c>
      <c r="E477" t="str">
        <f>VLOOKUP(Call_Data!$C477,Hierarchy!$A$2:$H$27,7,TRUE)</f>
        <v>Oferten, Quinton</v>
      </c>
      <c r="F477" t="str">
        <f>VLOOKUP(C477,Hierarchy!$A$2:$H$27,8,TRUE)</f>
        <v>Williamburg</v>
      </c>
      <c r="G477">
        <v>31</v>
      </c>
      <c r="H477">
        <v>24062</v>
      </c>
      <c r="I477">
        <v>6</v>
      </c>
      <c r="J477">
        <v>29</v>
      </c>
      <c r="K477">
        <v>20</v>
      </c>
      <c r="L477">
        <v>10</v>
      </c>
      <c r="M477">
        <v>4</v>
      </c>
      <c r="N477">
        <f>SUMIF(Call_Data!$D$2:$D$1526,Call_Data!$D477,Call_Data!$G$2:$G$1526)</f>
        <v>1913</v>
      </c>
      <c r="O477">
        <f>SUMIFS(Call_Data!$G$2:$G$1526,Call_Data!$D$2:$D$1526,Call_Data!$D477,Call_Data!$A$2:$A$1526,Call_Data!$A477)</f>
        <v>629</v>
      </c>
      <c r="P477" s="3">
        <f>Call_Data!$H477/Call_Data!$G477</f>
        <v>776.19354838709683</v>
      </c>
      <c r="Q477" cm="1">
        <f t="array" ref="Q477">_xlfn.SWITCH(A477,201706,780,201707,783,201708,775)</f>
        <v>780</v>
      </c>
      <c r="R477" s="5" cm="1">
        <f t="array" ref="R477">_xlfn.SWITCH(A477,201706,0.08,201707,0.081,201708,0.075)</f>
        <v>0.08</v>
      </c>
      <c r="S477" s="2">
        <f>Call_Data!$M477/Call_Data!$G477*100</f>
        <v>12.903225806451612</v>
      </c>
      <c r="T477" s="2">
        <f>Call_Data!$S477/Call_Data!$R477</f>
        <v>161.29032258064515</v>
      </c>
      <c r="U477" s="7">
        <f t="shared" si="14"/>
        <v>250</v>
      </c>
      <c r="V477" s="6">
        <f t="shared" si="15"/>
        <v>0.93548387096774188</v>
      </c>
      <c r="W477" s="6">
        <f>Call_Data!$K477/Call_Data!$J477</f>
        <v>0.68965517241379315</v>
      </c>
      <c r="X477" s="6">
        <f>Call_Data!$L477/Call_Data!$K477</f>
        <v>0.5</v>
      </c>
      <c r="Y477" s="6" cm="1">
        <f t="array" ref="Y477">_xlfn.SWITCH(A477,201706,0.51,201707,0.509,201708,0.511)</f>
        <v>0.51</v>
      </c>
      <c r="Z477" s="6">
        <f>Call_Data!$L477/Call_Data!$G477</f>
        <v>0.32258064516129031</v>
      </c>
      <c r="AA477" s="6" cm="1">
        <f t="array" ref="AA477">_xlfn.SWITCH(A477,201706,0.2,201707,0.199,201708,0.198)</f>
        <v>0.2</v>
      </c>
      <c r="AB477" s="6">
        <f>Call_Data!$K477-Call_Data!$L477/Call_Data!$K477</f>
        <v>19.5</v>
      </c>
      <c r="AC477" s="6" cm="1">
        <f t="array" ref="AC477">_xlfn.SWITCH(A477,201706,0.17,201707,0.162,201708,0.159)</f>
        <v>0.17</v>
      </c>
      <c r="AD477" s="6">
        <f>Call_Data!$I477/Call_Data!$G477</f>
        <v>0.19354838709677419</v>
      </c>
    </row>
    <row r="478" spans="1:30" x14ac:dyDescent="0.2">
      <c r="A478">
        <v>201706</v>
      </c>
      <c r="B478" s="1">
        <v>42915</v>
      </c>
      <c r="C478">
        <v>12485</v>
      </c>
      <c r="D478" t="str">
        <f>VLOOKUP(Call_Data!$C478,Hierarchy!$A$1:$H$27,5,TRUE)</f>
        <v>Vindictive, Vinny</v>
      </c>
      <c r="E478" t="str">
        <f>VLOOKUP(Call_Data!$C478,Hierarchy!$A$2:$H$27,7,TRUE)</f>
        <v>Oferten, Quinton</v>
      </c>
      <c r="F478" t="str">
        <f>VLOOKUP(C478,Hierarchy!$A$2:$H$27,8,TRUE)</f>
        <v>Williamburg</v>
      </c>
      <c r="G478">
        <v>32</v>
      </c>
      <c r="H478">
        <v>24305</v>
      </c>
      <c r="I478">
        <v>9</v>
      </c>
      <c r="J478">
        <v>30</v>
      </c>
      <c r="K478">
        <v>23</v>
      </c>
      <c r="L478">
        <v>12</v>
      </c>
      <c r="M478">
        <v>3</v>
      </c>
      <c r="N478">
        <f>SUMIF(Call_Data!$D$2:$D$1526,Call_Data!$D478,Call_Data!$G$2:$G$1526)</f>
        <v>1894</v>
      </c>
      <c r="O478">
        <f>SUMIFS(Call_Data!$G$2:$G$1526,Call_Data!$D$2:$D$1526,Call_Data!$D478,Call_Data!$A$2:$A$1526,Call_Data!$A478)</f>
        <v>644</v>
      </c>
      <c r="P478" s="3">
        <f>Call_Data!$H478/Call_Data!$G478</f>
        <v>759.53125</v>
      </c>
      <c r="Q478" cm="1">
        <f t="array" ref="Q478">_xlfn.SWITCH(A478,201706,780,201707,783,201708,775)</f>
        <v>780</v>
      </c>
      <c r="R478" s="5" cm="1">
        <f t="array" ref="R478">_xlfn.SWITCH(A478,201706,0.08,201707,0.081,201708,0.075)</f>
        <v>0.08</v>
      </c>
      <c r="S478" s="2">
        <f>Call_Data!$M478/Call_Data!$G478*100</f>
        <v>9.375</v>
      </c>
      <c r="T478" s="2">
        <f>Call_Data!$S478/Call_Data!$R478</f>
        <v>117.1875</v>
      </c>
      <c r="U478" s="7">
        <f t="shared" si="14"/>
        <v>150</v>
      </c>
      <c r="V478" s="6">
        <f t="shared" si="15"/>
        <v>0.9375</v>
      </c>
      <c r="W478" s="6">
        <f>Call_Data!$K478/Call_Data!$J478</f>
        <v>0.76666666666666672</v>
      </c>
      <c r="X478" s="6">
        <f>Call_Data!$L478/Call_Data!$K478</f>
        <v>0.52173913043478259</v>
      </c>
      <c r="Y478" s="6" cm="1">
        <f t="array" ref="Y478">_xlfn.SWITCH(A478,201706,0.51,201707,0.509,201708,0.511)</f>
        <v>0.51</v>
      </c>
      <c r="Z478" s="6">
        <f>Call_Data!$L478/Call_Data!$G478</f>
        <v>0.375</v>
      </c>
      <c r="AA478" s="6" cm="1">
        <f t="array" ref="AA478">_xlfn.SWITCH(A478,201706,0.2,201707,0.199,201708,0.198)</f>
        <v>0.2</v>
      </c>
      <c r="AB478" s="6">
        <f>Call_Data!$K478-Call_Data!$L478/Call_Data!$K478</f>
        <v>22.478260869565219</v>
      </c>
      <c r="AC478" s="6" cm="1">
        <f t="array" ref="AC478">_xlfn.SWITCH(A478,201706,0.17,201707,0.162,201708,0.159)</f>
        <v>0.17</v>
      </c>
      <c r="AD478" s="6">
        <f>Call_Data!$I478/Call_Data!$G478</f>
        <v>0.28125</v>
      </c>
    </row>
    <row r="479" spans="1:30" x14ac:dyDescent="0.2">
      <c r="A479">
        <v>201706</v>
      </c>
      <c r="B479" s="1">
        <v>42915</v>
      </c>
      <c r="C479">
        <v>12486</v>
      </c>
      <c r="D479" t="str">
        <f>VLOOKUP(Call_Data!$C479,Hierarchy!$A$1:$H$27,5,TRUE)</f>
        <v>Williamson, Wilma</v>
      </c>
      <c r="E479" t="str">
        <f>VLOOKUP(Call_Data!$C479,Hierarchy!$A$2:$H$27,7,TRUE)</f>
        <v>Oferten, Quinton</v>
      </c>
      <c r="F479" t="str">
        <f>VLOOKUP(C479,Hierarchy!$A$2:$H$27,8,TRUE)</f>
        <v>Williamburg</v>
      </c>
      <c r="G479">
        <v>33</v>
      </c>
      <c r="H479">
        <v>25324</v>
      </c>
      <c r="I479">
        <v>9</v>
      </c>
      <c r="J479">
        <v>30</v>
      </c>
      <c r="K479">
        <v>19</v>
      </c>
      <c r="L479">
        <v>13</v>
      </c>
      <c r="M479">
        <v>3</v>
      </c>
      <c r="N479">
        <f>SUMIF(Call_Data!$D$2:$D$1526,Call_Data!$D479,Call_Data!$G$2:$G$1526)</f>
        <v>1992</v>
      </c>
      <c r="O479">
        <f>SUMIFS(Call_Data!$G$2:$G$1526,Call_Data!$D$2:$D$1526,Call_Data!$D479,Call_Data!$A$2:$A$1526,Call_Data!$A479)</f>
        <v>649</v>
      </c>
      <c r="P479" s="3">
        <f>Call_Data!$H479/Call_Data!$G479</f>
        <v>767.39393939393938</v>
      </c>
      <c r="Q479" cm="1">
        <f t="array" ref="Q479">_xlfn.SWITCH(A479,201706,780,201707,783,201708,775)</f>
        <v>780</v>
      </c>
      <c r="R479" s="5" cm="1">
        <f t="array" ref="R479">_xlfn.SWITCH(A479,201706,0.08,201707,0.081,201708,0.075)</f>
        <v>0.08</v>
      </c>
      <c r="S479" s="2">
        <f>Call_Data!$M479/Call_Data!$G479*100</f>
        <v>9.0909090909090917</v>
      </c>
      <c r="T479" s="2">
        <f>Call_Data!$S479/Call_Data!$R479</f>
        <v>113.63636363636364</v>
      </c>
      <c r="U479" s="7">
        <f t="shared" si="14"/>
        <v>150</v>
      </c>
      <c r="V479" s="6">
        <f t="shared" si="15"/>
        <v>0.90909090909090906</v>
      </c>
      <c r="W479" s="6">
        <f>Call_Data!$K479/Call_Data!$J479</f>
        <v>0.6333333333333333</v>
      </c>
      <c r="X479" s="6">
        <f>Call_Data!$L479/Call_Data!$K479</f>
        <v>0.68421052631578949</v>
      </c>
      <c r="Y479" s="6" cm="1">
        <f t="array" ref="Y479">_xlfn.SWITCH(A479,201706,0.51,201707,0.509,201708,0.511)</f>
        <v>0.51</v>
      </c>
      <c r="Z479" s="6">
        <f>Call_Data!$L479/Call_Data!$G479</f>
        <v>0.39393939393939392</v>
      </c>
      <c r="AA479" s="6" cm="1">
        <f t="array" ref="AA479">_xlfn.SWITCH(A479,201706,0.2,201707,0.199,201708,0.198)</f>
        <v>0.2</v>
      </c>
      <c r="AB479" s="6">
        <f>Call_Data!$K479-Call_Data!$L479/Call_Data!$K479</f>
        <v>18.315789473684209</v>
      </c>
      <c r="AC479" s="6" cm="1">
        <f t="array" ref="AC479">_xlfn.SWITCH(A479,201706,0.17,201707,0.162,201708,0.159)</f>
        <v>0.17</v>
      </c>
      <c r="AD479" s="6">
        <f>Call_Data!$I479/Call_Data!$G479</f>
        <v>0.27272727272727271</v>
      </c>
    </row>
    <row r="480" spans="1:30" x14ac:dyDescent="0.2">
      <c r="A480">
        <v>201706</v>
      </c>
      <c r="B480" s="1">
        <v>42915</v>
      </c>
      <c r="C480">
        <v>12487</v>
      </c>
      <c r="D480" t="str">
        <f>VLOOKUP(Call_Data!$C480,Hierarchy!$A$1:$H$27,5,TRUE)</f>
        <v>Younger, Yeti</v>
      </c>
      <c r="E480" t="str">
        <f>VLOOKUP(Call_Data!$C480,Hierarchy!$A$2:$H$27,7,TRUE)</f>
        <v>Oferten, Quinton</v>
      </c>
      <c r="F480" t="str">
        <f>VLOOKUP(C480,Hierarchy!$A$2:$H$27,8,TRUE)</f>
        <v>Williamburg</v>
      </c>
      <c r="G480">
        <v>31</v>
      </c>
      <c r="H480">
        <v>25421</v>
      </c>
      <c r="I480">
        <v>8</v>
      </c>
      <c r="J480">
        <v>28</v>
      </c>
      <c r="K480">
        <v>21</v>
      </c>
      <c r="L480">
        <v>11</v>
      </c>
      <c r="M480">
        <v>3</v>
      </c>
      <c r="N480">
        <f>SUMIF(Call_Data!$D$2:$D$1526,Call_Data!$D480,Call_Data!$G$2:$G$1526)</f>
        <v>1939</v>
      </c>
      <c r="O480">
        <f>SUMIFS(Call_Data!$G$2:$G$1526,Call_Data!$D$2:$D$1526,Call_Data!$D480,Call_Data!$A$2:$A$1526,Call_Data!$A480)</f>
        <v>611</v>
      </c>
      <c r="P480" s="3">
        <f>Call_Data!$H480/Call_Data!$G480</f>
        <v>820.0322580645161</v>
      </c>
      <c r="Q480" cm="1">
        <f t="array" ref="Q480">_xlfn.SWITCH(A480,201706,780,201707,783,201708,775)</f>
        <v>780</v>
      </c>
      <c r="R480" s="5" cm="1">
        <f t="array" ref="R480">_xlfn.SWITCH(A480,201706,0.08,201707,0.081,201708,0.075)</f>
        <v>0.08</v>
      </c>
      <c r="S480" s="2">
        <f>Call_Data!$M480/Call_Data!$G480*100</f>
        <v>9.67741935483871</v>
      </c>
      <c r="T480" s="2">
        <f>Call_Data!$S480/Call_Data!$R480</f>
        <v>120.96774193548387</v>
      </c>
      <c r="U480" s="7">
        <f t="shared" si="14"/>
        <v>250</v>
      </c>
      <c r="V480" s="6">
        <f t="shared" si="15"/>
        <v>0.90322580645161288</v>
      </c>
      <c r="W480" s="6">
        <f>Call_Data!$K480/Call_Data!$J480</f>
        <v>0.75</v>
      </c>
      <c r="X480" s="6">
        <f>Call_Data!$L480/Call_Data!$K480</f>
        <v>0.52380952380952384</v>
      </c>
      <c r="Y480" s="6" cm="1">
        <f t="array" ref="Y480">_xlfn.SWITCH(A480,201706,0.51,201707,0.509,201708,0.511)</f>
        <v>0.51</v>
      </c>
      <c r="Z480" s="6">
        <f>Call_Data!$L480/Call_Data!$G480</f>
        <v>0.35483870967741937</v>
      </c>
      <c r="AA480" s="6" cm="1">
        <f t="array" ref="AA480">_xlfn.SWITCH(A480,201706,0.2,201707,0.199,201708,0.198)</f>
        <v>0.2</v>
      </c>
      <c r="AB480" s="6">
        <f>Call_Data!$K480-Call_Data!$L480/Call_Data!$K480</f>
        <v>20.476190476190474</v>
      </c>
      <c r="AC480" s="6" cm="1">
        <f t="array" ref="AC480">_xlfn.SWITCH(A480,201706,0.17,201707,0.162,201708,0.159)</f>
        <v>0.17</v>
      </c>
      <c r="AD480" s="6">
        <f>Call_Data!$I480/Call_Data!$G480</f>
        <v>0.25806451612903225</v>
      </c>
    </row>
    <row r="481" spans="1:30" x14ac:dyDescent="0.2">
      <c r="A481">
        <v>201706</v>
      </c>
      <c r="B481" s="1">
        <v>42915</v>
      </c>
      <c r="C481">
        <v>12488</v>
      </c>
      <c r="D481" t="str">
        <f>VLOOKUP(Call_Data!$C481,Hierarchy!$A$1:$H$27,5,TRUE)</f>
        <v>Zwilowski, Zane</v>
      </c>
      <c r="E481" t="str">
        <f>VLOOKUP(Call_Data!$C481,Hierarchy!$A$2:$H$27,7,TRUE)</f>
        <v>Oferten, Quinton</v>
      </c>
      <c r="F481" t="str">
        <f>VLOOKUP(C481,Hierarchy!$A$2:$H$27,8,TRUE)</f>
        <v>Williamburg</v>
      </c>
      <c r="G481">
        <v>29</v>
      </c>
      <c r="H481">
        <v>25508</v>
      </c>
      <c r="I481">
        <v>7</v>
      </c>
      <c r="J481">
        <v>28</v>
      </c>
      <c r="K481">
        <v>18</v>
      </c>
      <c r="L481">
        <v>11</v>
      </c>
      <c r="M481">
        <v>3</v>
      </c>
      <c r="N481">
        <f>SUMIF(Call_Data!$D$2:$D$1526,Call_Data!$D481,Call_Data!$G$2:$G$1526)</f>
        <v>2000</v>
      </c>
      <c r="O481">
        <f>SUMIFS(Call_Data!$G$2:$G$1526,Call_Data!$D$2:$D$1526,Call_Data!$D481,Call_Data!$A$2:$A$1526,Call_Data!$A481)</f>
        <v>653</v>
      </c>
      <c r="P481" s="3">
        <f>Call_Data!$H481/Call_Data!$G481</f>
        <v>879.58620689655174</v>
      </c>
      <c r="Q481" cm="1">
        <f t="array" ref="Q481">_xlfn.SWITCH(A481,201706,780,201707,783,201708,775)</f>
        <v>780</v>
      </c>
      <c r="R481" s="5" cm="1">
        <f t="array" ref="R481">_xlfn.SWITCH(A481,201706,0.08,201707,0.081,201708,0.075)</f>
        <v>0.08</v>
      </c>
      <c r="S481" s="2">
        <f>Call_Data!$M481/Call_Data!$G481*100</f>
        <v>10.344827586206897</v>
      </c>
      <c r="T481" s="2">
        <f>Call_Data!$S481/Call_Data!$R481</f>
        <v>129.31034482758622</v>
      </c>
      <c r="U481" s="7">
        <f t="shared" si="14"/>
        <v>250</v>
      </c>
      <c r="V481" s="6">
        <f t="shared" si="15"/>
        <v>0.96551724137931039</v>
      </c>
      <c r="W481" s="6">
        <f>Call_Data!$K481/Call_Data!$J481</f>
        <v>0.6428571428571429</v>
      </c>
      <c r="X481" s="6">
        <f>Call_Data!$L481/Call_Data!$K481</f>
        <v>0.61111111111111116</v>
      </c>
      <c r="Y481" s="6" cm="1">
        <f t="array" ref="Y481">_xlfn.SWITCH(A481,201706,0.51,201707,0.509,201708,0.511)</f>
        <v>0.51</v>
      </c>
      <c r="Z481" s="6">
        <f>Call_Data!$L481/Call_Data!$G481</f>
        <v>0.37931034482758619</v>
      </c>
      <c r="AA481" s="6" cm="1">
        <f t="array" ref="AA481">_xlfn.SWITCH(A481,201706,0.2,201707,0.199,201708,0.198)</f>
        <v>0.2</v>
      </c>
      <c r="AB481" s="6">
        <f>Call_Data!$K481-Call_Data!$L481/Call_Data!$K481</f>
        <v>17.388888888888889</v>
      </c>
      <c r="AC481" s="6" cm="1">
        <f t="array" ref="AC481">_xlfn.SWITCH(A481,201706,0.17,201707,0.162,201708,0.159)</f>
        <v>0.17</v>
      </c>
      <c r="AD481" s="6">
        <f>Call_Data!$I481/Call_Data!$G481</f>
        <v>0.2413793103448276</v>
      </c>
    </row>
    <row r="482" spans="1:30" x14ac:dyDescent="0.2">
      <c r="A482">
        <v>201706</v>
      </c>
      <c r="B482" s="1">
        <v>42915</v>
      </c>
      <c r="C482">
        <v>12489</v>
      </c>
      <c r="D482" t="str">
        <f>VLOOKUP(Call_Data!$C482,Hierarchy!$A$1:$H$27,5,TRUE)</f>
        <v>Abacus, Aaron</v>
      </c>
      <c r="E482" t="str">
        <f>VLOOKUP(Call_Data!$C482,Hierarchy!$A$2:$H$27,7,TRUE)</f>
        <v>Oferten, Quinton</v>
      </c>
      <c r="F482" t="str">
        <f>VLOOKUP(C482,Hierarchy!$A$2:$H$27,8,TRUE)</f>
        <v>Williamburg</v>
      </c>
      <c r="G482">
        <v>30</v>
      </c>
      <c r="H482">
        <v>25267</v>
      </c>
      <c r="I482">
        <v>7</v>
      </c>
      <c r="J482">
        <v>26</v>
      </c>
      <c r="K482">
        <v>20</v>
      </c>
      <c r="L482">
        <v>12</v>
      </c>
      <c r="M482">
        <v>4</v>
      </c>
      <c r="N482">
        <f>SUMIF(Call_Data!$D$2:$D$1526,Call_Data!$D482,Call_Data!$G$2:$G$1526)</f>
        <v>1858</v>
      </c>
      <c r="O482">
        <f>SUMIFS(Call_Data!$G$2:$G$1526,Call_Data!$D$2:$D$1526,Call_Data!$D482,Call_Data!$A$2:$A$1526,Call_Data!$A482)</f>
        <v>490</v>
      </c>
      <c r="P482" s="3">
        <f>Call_Data!$H482/Call_Data!$G482</f>
        <v>842.23333333333335</v>
      </c>
      <c r="Q482" cm="1">
        <f t="array" ref="Q482">_xlfn.SWITCH(A482,201706,780,201707,783,201708,775)</f>
        <v>780</v>
      </c>
      <c r="R482" s="5" cm="1">
        <f t="array" ref="R482">_xlfn.SWITCH(A482,201706,0.08,201707,0.081,201708,0.075)</f>
        <v>0.08</v>
      </c>
      <c r="S482" s="2">
        <f>Call_Data!$M482/Call_Data!$G482*100</f>
        <v>13.333333333333334</v>
      </c>
      <c r="T482" s="2">
        <f>Call_Data!$S482/Call_Data!$R482</f>
        <v>166.66666666666666</v>
      </c>
      <c r="U482" s="7">
        <f t="shared" si="14"/>
        <v>250</v>
      </c>
      <c r="V482" s="6">
        <f t="shared" si="15"/>
        <v>0.8666666666666667</v>
      </c>
      <c r="W482" s="6">
        <f>Call_Data!$K482/Call_Data!$J482</f>
        <v>0.76923076923076927</v>
      </c>
      <c r="X482" s="6">
        <f>Call_Data!$L482/Call_Data!$K482</f>
        <v>0.6</v>
      </c>
      <c r="Y482" s="6" cm="1">
        <f t="array" ref="Y482">_xlfn.SWITCH(A482,201706,0.51,201707,0.509,201708,0.511)</f>
        <v>0.51</v>
      </c>
      <c r="Z482" s="6">
        <f>Call_Data!$L482/Call_Data!$G482</f>
        <v>0.4</v>
      </c>
      <c r="AA482" s="6" cm="1">
        <f t="array" ref="AA482">_xlfn.SWITCH(A482,201706,0.2,201707,0.199,201708,0.198)</f>
        <v>0.2</v>
      </c>
      <c r="AB482" s="6">
        <f>Call_Data!$K482-Call_Data!$L482/Call_Data!$K482</f>
        <v>19.399999999999999</v>
      </c>
      <c r="AC482" s="6" cm="1">
        <f t="array" ref="AC482">_xlfn.SWITCH(A482,201706,0.17,201707,0.162,201708,0.159)</f>
        <v>0.17</v>
      </c>
      <c r="AD482" s="6">
        <f>Call_Data!$I482/Call_Data!$G482</f>
        <v>0.23333333333333334</v>
      </c>
    </row>
    <row r="483" spans="1:30" x14ac:dyDescent="0.2">
      <c r="A483">
        <v>201706</v>
      </c>
      <c r="B483" s="1">
        <v>42916</v>
      </c>
      <c r="C483">
        <v>12465</v>
      </c>
      <c r="D483" t="str">
        <f>VLOOKUP(Call_Data!$C483,Hierarchy!$A$1:$H$27,5,TRUE)</f>
        <v>Anderson, Albert</v>
      </c>
      <c r="E483" t="str">
        <f>VLOOKUP(Call_Data!$C483,Hierarchy!$A$2:$H$27,7,TRUE)</f>
        <v>Winnerson, Aceona</v>
      </c>
      <c r="F483" t="str">
        <f>VLOOKUP(C483,Hierarchy!$A$2:$H$27,8,TRUE)</f>
        <v>Williamburg</v>
      </c>
      <c r="G483">
        <v>39</v>
      </c>
      <c r="H483">
        <v>25409</v>
      </c>
      <c r="I483">
        <v>4</v>
      </c>
      <c r="J483">
        <v>35</v>
      </c>
      <c r="K483">
        <v>27</v>
      </c>
      <c r="L483">
        <v>21</v>
      </c>
      <c r="M483">
        <v>2</v>
      </c>
      <c r="N483">
        <f>SUMIF(Call_Data!$D$2:$D$1526,Call_Data!$D483,Call_Data!$G$2:$G$1526)</f>
        <v>2149</v>
      </c>
      <c r="O483">
        <f>SUMIFS(Call_Data!$G$2:$G$1526,Call_Data!$D$2:$D$1526,Call_Data!$D483,Call_Data!$A$2:$A$1526,Call_Data!$A483)</f>
        <v>797</v>
      </c>
      <c r="P483" s="3">
        <f>Call_Data!$H483/Call_Data!$G483</f>
        <v>651.51282051282055</v>
      </c>
      <c r="Q483" cm="1">
        <f t="array" ref="Q483">_xlfn.SWITCH(A483,201706,780,201707,783,201708,775)</f>
        <v>780</v>
      </c>
      <c r="R483" s="5" cm="1">
        <f t="array" ref="R483">_xlfn.SWITCH(A483,201706,0.08,201707,0.081,201708,0.075)</f>
        <v>0.08</v>
      </c>
      <c r="S483" s="2">
        <f>Call_Data!$M483/Call_Data!$G483*100</f>
        <v>5.1282051282051277</v>
      </c>
      <c r="T483" s="2">
        <f>Call_Data!$S483/Call_Data!$R483</f>
        <v>64.102564102564102</v>
      </c>
      <c r="U483" s="7">
        <f t="shared" si="14"/>
        <v>0</v>
      </c>
      <c r="V483" s="6">
        <f t="shared" si="15"/>
        <v>0.89743589743589747</v>
      </c>
      <c r="W483" s="6">
        <f>Call_Data!$K483/Call_Data!$J483</f>
        <v>0.77142857142857146</v>
      </c>
      <c r="X483" s="6">
        <f>Call_Data!$L483/Call_Data!$K483</f>
        <v>0.77777777777777779</v>
      </c>
      <c r="Y483" s="6" cm="1">
        <f t="array" ref="Y483">_xlfn.SWITCH(A483,201706,0.51,201707,0.509,201708,0.511)</f>
        <v>0.51</v>
      </c>
      <c r="Z483" s="6">
        <f>Call_Data!$L483/Call_Data!$G483</f>
        <v>0.53846153846153844</v>
      </c>
      <c r="AA483" s="6" cm="1">
        <f t="array" ref="AA483">_xlfn.SWITCH(A483,201706,0.2,201707,0.199,201708,0.198)</f>
        <v>0.2</v>
      </c>
      <c r="AB483" s="6">
        <f>Call_Data!$K483-Call_Data!$L483/Call_Data!$K483</f>
        <v>26.222222222222221</v>
      </c>
      <c r="AC483" s="6" cm="1">
        <f t="array" ref="AC483">_xlfn.SWITCH(A483,201706,0.17,201707,0.162,201708,0.159)</f>
        <v>0.17</v>
      </c>
      <c r="AD483" s="6">
        <f>Call_Data!$I483/Call_Data!$G483</f>
        <v>0.10256410256410256</v>
      </c>
    </row>
    <row r="484" spans="1:30" x14ac:dyDescent="0.2">
      <c r="A484">
        <v>201706</v>
      </c>
      <c r="B484" s="1">
        <v>42916</v>
      </c>
      <c r="C484">
        <v>12466</v>
      </c>
      <c r="D484" t="str">
        <f>VLOOKUP(Call_Data!$C484,Hierarchy!$A$1:$H$27,5,TRUE)</f>
        <v>Binning, Bart</v>
      </c>
      <c r="E484" t="str">
        <f>VLOOKUP(Call_Data!$C484,Hierarchy!$A$2:$H$27,7,TRUE)</f>
        <v>Winnerson, Aceona</v>
      </c>
      <c r="F484" t="str">
        <f>VLOOKUP(C484,Hierarchy!$A$2:$H$27,8,TRUE)</f>
        <v>Williamburg</v>
      </c>
      <c r="G484">
        <v>39</v>
      </c>
      <c r="H484">
        <v>25333</v>
      </c>
      <c r="I484">
        <v>6</v>
      </c>
      <c r="J484">
        <v>38</v>
      </c>
      <c r="K484">
        <v>27</v>
      </c>
      <c r="L484">
        <v>20</v>
      </c>
      <c r="M484">
        <v>2</v>
      </c>
      <c r="N484">
        <f>SUMIF(Call_Data!$D$2:$D$1526,Call_Data!$D484,Call_Data!$G$2:$G$1526)</f>
        <v>2347</v>
      </c>
      <c r="O484">
        <f>SUMIFS(Call_Data!$G$2:$G$1526,Call_Data!$D$2:$D$1526,Call_Data!$D484,Call_Data!$A$2:$A$1526,Call_Data!$A484)</f>
        <v>783</v>
      </c>
      <c r="P484" s="3">
        <f>Call_Data!$H484/Call_Data!$G484</f>
        <v>649.56410256410254</v>
      </c>
      <c r="Q484" cm="1">
        <f t="array" ref="Q484">_xlfn.SWITCH(A484,201706,780,201707,783,201708,775)</f>
        <v>780</v>
      </c>
      <c r="R484" s="5" cm="1">
        <f t="array" ref="R484">_xlfn.SWITCH(A484,201706,0.08,201707,0.081,201708,0.075)</f>
        <v>0.08</v>
      </c>
      <c r="S484" s="2">
        <f>Call_Data!$M484/Call_Data!$G484*100</f>
        <v>5.1282051282051277</v>
      </c>
      <c r="T484" s="2">
        <f>Call_Data!$S484/Call_Data!$R484</f>
        <v>64.102564102564102</v>
      </c>
      <c r="U484" s="7">
        <f t="shared" si="14"/>
        <v>0</v>
      </c>
      <c r="V484" s="6">
        <f t="shared" si="15"/>
        <v>0.97435897435897434</v>
      </c>
      <c r="W484" s="6">
        <f>Call_Data!$K484/Call_Data!$J484</f>
        <v>0.71052631578947367</v>
      </c>
      <c r="X484" s="6">
        <f>Call_Data!$L484/Call_Data!$K484</f>
        <v>0.7407407407407407</v>
      </c>
      <c r="Y484" s="6" cm="1">
        <f t="array" ref="Y484">_xlfn.SWITCH(A484,201706,0.51,201707,0.509,201708,0.511)</f>
        <v>0.51</v>
      </c>
      <c r="Z484" s="6">
        <f>Call_Data!$L484/Call_Data!$G484</f>
        <v>0.51282051282051277</v>
      </c>
      <c r="AA484" s="6" cm="1">
        <f t="array" ref="AA484">_xlfn.SWITCH(A484,201706,0.2,201707,0.199,201708,0.198)</f>
        <v>0.2</v>
      </c>
      <c r="AB484" s="6">
        <f>Call_Data!$K484-Call_Data!$L484/Call_Data!$K484</f>
        <v>26.25925925925926</v>
      </c>
      <c r="AC484" s="6" cm="1">
        <f t="array" ref="AC484">_xlfn.SWITCH(A484,201706,0.17,201707,0.162,201708,0.159)</f>
        <v>0.17</v>
      </c>
      <c r="AD484" s="6">
        <f>Call_Data!$I484/Call_Data!$G484</f>
        <v>0.15384615384615385</v>
      </c>
    </row>
    <row r="485" spans="1:30" x14ac:dyDescent="0.2">
      <c r="A485">
        <v>201706</v>
      </c>
      <c r="B485" s="1">
        <v>42916</v>
      </c>
      <c r="C485">
        <v>12467</v>
      </c>
      <c r="D485" t="str">
        <f>VLOOKUP(Call_Data!$C485,Hierarchy!$A$1:$H$27,5,TRUE)</f>
        <v>Centerville, Cece</v>
      </c>
      <c r="E485" t="str">
        <f>VLOOKUP(Call_Data!$C485,Hierarchy!$A$2:$H$27,7,TRUE)</f>
        <v>Winnerson, Aceona</v>
      </c>
      <c r="F485" t="str">
        <f>VLOOKUP(C485,Hierarchy!$A$2:$H$27,8,TRUE)</f>
        <v>Williamburg</v>
      </c>
      <c r="G485">
        <v>36</v>
      </c>
      <c r="H485">
        <v>24107</v>
      </c>
      <c r="I485">
        <v>5</v>
      </c>
      <c r="J485">
        <v>33</v>
      </c>
      <c r="K485">
        <v>29</v>
      </c>
      <c r="L485">
        <v>22</v>
      </c>
      <c r="M485">
        <v>2</v>
      </c>
      <c r="N485">
        <f>SUMIF(Call_Data!$D$2:$D$1526,Call_Data!$D485,Call_Data!$G$2:$G$1526)</f>
        <v>2319</v>
      </c>
      <c r="O485">
        <f>SUMIFS(Call_Data!$G$2:$G$1526,Call_Data!$D$2:$D$1526,Call_Data!$D485,Call_Data!$A$2:$A$1526,Call_Data!$A485)</f>
        <v>784</v>
      </c>
      <c r="P485" s="3">
        <f>Call_Data!$H485/Call_Data!$G485</f>
        <v>669.63888888888891</v>
      </c>
      <c r="Q485" cm="1">
        <f t="array" ref="Q485">_xlfn.SWITCH(A485,201706,780,201707,783,201708,775)</f>
        <v>780</v>
      </c>
      <c r="R485" s="5" cm="1">
        <f t="array" ref="R485">_xlfn.SWITCH(A485,201706,0.08,201707,0.081,201708,0.075)</f>
        <v>0.08</v>
      </c>
      <c r="S485" s="2">
        <f>Call_Data!$M485/Call_Data!$G485*100</f>
        <v>5.5555555555555554</v>
      </c>
      <c r="T485" s="2">
        <f>Call_Data!$S485/Call_Data!$R485</f>
        <v>69.444444444444443</v>
      </c>
      <c r="U485" s="7">
        <f t="shared" si="14"/>
        <v>0</v>
      </c>
      <c r="V485" s="6">
        <f t="shared" si="15"/>
        <v>0.91666666666666663</v>
      </c>
      <c r="W485" s="6">
        <f>Call_Data!$K485/Call_Data!$J485</f>
        <v>0.87878787878787878</v>
      </c>
      <c r="X485" s="6">
        <f>Call_Data!$L485/Call_Data!$K485</f>
        <v>0.75862068965517238</v>
      </c>
      <c r="Y485" s="6" cm="1">
        <f t="array" ref="Y485">_xlfn.SWITCH(A485,201706,0.51,201707,0.509,201708,0.511)</f>
        <v>0.51</v>
      </c>
      <c r="Z485" s="6">
        <f>Call_Data!$L485/Call_Data!$G485</f>
        <v>0.61111111111111116</v>
      </c>
      <c r="AA485" s="6" cm="1">
        <f t="array" ref="AA485">_xlfn.SWITCH(A485,201706,0.2,201707,0.199,201708,0.198)</f>
        <v>0.2</v>
      </c>
      <c r="AB485" s="6">
        <f>Call_Data!$K485-Call_Data!$L485/Call_Data!$K485</f>
        <v>28.241379310344829</v>
      </c>
      <c r="AC485" s="6" cm="1">
        <f t="array" ref="AC485">_xlfn.SWITCH(A485,201706,0.17,201707,0.162,201708,0.159)</f>
        <v>0.17</v>
      </c>
      <c r="AD485" s="6">
        <f>Call_Data!$I485/Call_Data!$G485</f>
        <v>0.1388888888888889</v>
      </c>
    </row>
    <row r="486" spans="1:30" x14ac:dyDescent="0.2">
      <c r="A486">
        <v>201706</v>
      </c>
      <c r="B486" s="1">
        <v>42916</v>
      </c>
      <c r="C486">
        <v>12468</v>
      </c>
      <c r="D486" t="str">
        <f>VLOOKUP(Call_Data!$C486,Hierarchy!$A$1:$H$27,5,TRUE)</f>
        <v>Davenport, Davina</v>
      </c>
      <c r="E486" t="str">
        <f>VLOOKUP(Call_Data!$C486,Hierarchy!$A$2:$H$27,7,TRUE)</f>
        <v>Winnerson, Aceona</v>
      </c>
      <c r="F486" t="str">
        <f>VLOOKUP(C486,Hierarchy!$A$2:$H$27,8,TRUE)</f>
        <v>Williamburg</v>
      </c>
      <c r="G486">
        <v>40</v>
      </c>
      <c r="H486">
        <v>24556</v>
      </c>
      <c r="I486">
        <v>7</v>
      </c>
      <c r="J486">
        <v>37</v>
      </c>
      <c r="K486">
        <v>27</v>
      </c>
      <c r="L486">
        <v>23</v>
      </c>
      <c r="M486">
        <v>1</v>
      </c>
      <c r="N486">
        <f>SUMIF(Call_Data!$D$2:$D$1526,Call_Data!$D486,Call_Data!$G$2:$G$1526)</f>
        <v>2282</v>
      </c>
      <c r="O486">
        <f>SUMIFS(Call_Data!$G$2:$G$1526,Call_Data!$D$2:$D$1526,Call_Data!$D486,Call_Data!$A$2:$A$1526,Call_Data!$A486)</f>
        <v>730</v>
      </c>
      <c r="P486" s="3">
        <f>Call_Data!$H486/Call_Data!$G486</f>
        <v>613.9</v>
      </c>
      <c r="Q486" cm="1">
        <f t="array" ref="Q486">_xlfn.SWITCH(A486,201706,780,201707,783,201708,775)</f>
        <v>780</v>
      </c>
      <c r="R486" s="5" cm="1">
        <f t="array" ref="R486">_xlfn.SWITCH(A486,201706,0.08,201707,0.081,201708,0.075)</f>
        <v>0.08</v>
      </c>
      <c r="S486" s="2">
        <f>Call_Data!$M486/Call_Data!$G486*100</f>
        <v>2.5</v>
      </c>
      <c r="T486" s="2">
        <f>Call_Data!$S486/Call_Data!$R486</f>
        <v>31.25</v>
      </c>
      <c r="U486" s="7">
        <f t="shared" si="14"/>
        <v>0</v>
      </c>
      <c r="V486" s="6">
        <f t="shared" si="15"/>
        <v>0.92500000000000004</v>
      </c>
      <c r="W486" s="6">
        <f>Call_Data!$K486/Call_Data!$J486</f>
        <v>0.72972972972972971</v>
      </c>
      <c r="X486" s="6">
        <f>Call_Data!$L486/Call_Data!$K486</f>
        <v>0.85185185185185186</v>
      </c>
      <c r="Y486" s="6" cm="1">
        <f t="array" ref="Y486">_xlfn.SWITCH(A486,201706,0.51,201707,0.509,201708,0.511)</f>
        <v>0.51</v>
      </c>
      <c r="Z486" s="6">
        <f>Call_Data!$L486/Call_Data!$G486</f>
        <v>0.57499999999999996</v>
      </c>
      <c r="AA486" s="6" cm="1">
        <f t="array" ref="AA486">_xlfn.SWITCH(A486,201706,0.2,201707,0.199,201708,0.198)</f>
        <v>0.2</v>
      </c>
      <c r="AB486" s="6">
        <f>Call_Data!$K486-Call_Data!$L486/Call_Data!$K486</f>
        <v>26.148148148148149</v>
      </c>
      <c r="AC486" s="6" cm="1">
        <f t="array" ref="AC486">_xlfn.SWITCH(A486,201706,0.17,201707,0.162,201708,0.159)</f>
        <v>0.17</v>
      </c>
      <c r="AD486" s="6">
        <f>Call_Data!$I486/Call_Data!$G486</f>
        <v>0.17499999999999999</v>
      </c>
    </row>
    <row r="487" spans="1:30" x14ac:dyDescent="0.2">
      <c r="A487">
        <v>201706</v>
      </c>
      <c r="B487" s="1">
        <v>42916</v>
      </c>
      <c r="C487">
        <v>12469</v>
      </c>
      <c r="D487" t="str">
        <f>VLOOKUP(Call_Data!$C487,Hierarchy!$A$1:$H$27,5,TRUE)</f>
        <v>Edgerton, Ethan</v>
      </c>
      <c r="E487" t="str">
        <f>VLOOKUP(Call_Data!$C487,Hierarchy!$A$2:$H$27,7,TRUE)</f>
        <v>Winnerson, Aceona</v>
      </c>
      <c r="F487" t="str">
        <f>VLOOKUP(C487,Hierarchy!$A$2:$H$27,8,TRUE)</f>
        <v>Williamburg</v>
      </c>
      <c r="G487">
        <v>32</v>
      </c>
      <c r="H487">
        <v>24597</v>
      </c>
      <c r="I487">
        <v>6</v>
      </c>
      <c r="J487">
        <v>30</v>
      </c>
      <c r="K487">
        <v>24</v>
      </c>
      <c r="L487">
        <v>22</v>
      </c>
      <c r="M487">
        <v>1</v>
      </c>
      <c r="N487">
        <f>SUMIF(Call_Data!$D$2:$D$1526,Call_Data!$D487,Call_Data!$G$2:$G$1526)</f>
        <v>2288</v>
      </c>
      <c r="O487">
        <f>SUMIFS(Call_Data!$G$2:$G$1526,Call_Data!$D$2:$D$1526,Call_Data!$D487,Call_Data!$A$2:$A$1526,Call_Data!$A487)</f>
        <v>777</v>
      </c>
      <c r="P487" s="3">
        <f>Call_Data!$H487/Call_Data!$G487</f>
        <v>768.65625</v>
      </c>
      <c r="Q487" cm="1">
        <f t="array" ref="Q487">_xlfn.SWITCH(A487,201706,780,201707,783,201708,775)</f>
        <v>780</v>
      </c>
      <c r="R487" s="5" cm="1">
        <f t="array" ref="R487">_xlfn.SWITCH(A487,201706,0.08,201707,0.081,201708,0.075)</f>
        <v>0.08</v>
      </c>
      <c r="S487" s="2">
        <f>Call_Data!$M487/Call_Data!$G487*100</f>
        <v>3.125</v>
      </c>
      <c r="T487" s="2">
        <f>Call_Data!$S487/Call_Data!$R487</f>
        <v>39.0625</v>
      </c>
      <c r="U487" s="7">
        <f t="shared" si="14"/>
        <v>0</v>
      </c>
      <c r="V487" s="6">
        <f t="shared" si="15"/>
        <v>0.9375</v>
      </c>
      <c r="W487" s="6">
        <f>Call_Data!$K487/Call_Data!$J487</f>
        <v>0.8</v>
      </c>
      <c r="X487" s="6">
        <f>Call_Data!$L487/Call_Data!$K487</f>
        <v>0.91666666666666663</v>
      </c>
      <c r="Y487" s="6" cm="1">
        <f t="array" ref="Y487">_xlfn.SWITCH(A487,201706,0.51,201707,0.509,201708,0.511)</f>
        <v>0.51</v>
      </c>
      <c r="Z487" s="6">
        <f>Call_Data!$L487/Call_Data!$G487</f>
        <v>0.6875</v>
      </c>
      <c r="AA487" s="6" cm="1">
        <f t="array" ref="AA487">_xlfn.SWITCH(A487,201706,0.2,201707,0.199,201708,0.198)</f>
        <v>0.2</v>
      </c>
      <c r="AB487" s="6">
        <f>Call_Data!$K487-Call_Data!$L487/Call_Data!$K487</f>
        <v>23.083333333333332</v>
      </c>
      <c r="AC487" s="6" cm="1">
        <f t="array" ref="AC487">_xlfn.SWITCH(A487,201706,0.17,201707,0.162,201708,0.159)</f>
        <v>0.17</v>
      </c>
      <c r="AD487" s="6">
        <f>Call_Data!$I487/Call_Data!$G487</f>
        <v>0.1875</v>
      </c>
    </row>
    <row r="488" spans="1:30" x14ac:dyDescent="0.2">
      <c r="A488">
        <v>201706</v>
      </c>
      <c r="B488" s="1">
        <v>42916</v>
      </c>
      <c r="C488">
        <v>12470</v>
      </c>
      <c r="D488" t="str">
        <f>VLOOKUP(Call_Data!$C488,Hierarchy!$A$1:$H$27,5,TRUE)</f>
        <v>Filipsano, Fiona</v>
      </c>
      <c r="E488" t="str">
        <f>VLOOKUP(Call_Data!$C488,Hierarchy!$A$2:$H$27,7,TRUE)</f>
        <v>Winnerson, Aceona</v>
      </c>
      <c r="F488" t="str">
        <f>VLOOKUP(C488,Hierarchy!$A$2:$H$27,8,TRUE)</f>
        <v>Williamburg</v>
      </c>
      <c r="G488">
        <v>33</v>
      </c>
      <c r="H488">
        <v>24472</v>
      </c>
      <c r="I488">
        <v>5</v>
      </c>
      <c r="J488">
        <v>32</v>
      </c>
      <c r="K488">
        <v>28</v>
      </c>
      <c r="L488">
        <v>23</v>
      </c>
      <c r="M488">
        <v>1</v>
      </c>
      <c r="N488">
        <f>SUMIF(Call_Data!$D$2:$D$1526,Call_Data!$D488,Call_Data!$G$2:$G$1526)</f>
        <v>2312</v>
      </c>
      <c r="O488">
        <f>SUMIFS(Call_Data!$G$2:$G$1526,Call_Data!$D$2:$D$1526,Call_Data!$D488,Call_Data!$A$2:$A$1526,Call_Data!$A488)</f>
        <v>736</v>
      </c>
      <c r="P488" s="3">
        <f>Call_Data!$H488/Call_Data!$G488</f>
        <v>741.57575757575762</v>
      </c>
      <c r="Q488" cm="1">
        <f t="array" ref="Q488">_xlfn.SWITCH(A488,201706,780,201707,783,201708,775)</f>
        <v>780</v>
      </c>
      <c r="R488" s="5" cm="1">
        <f t="array" ref="R488">_xlfn.SWITCH(A488,201706,0.08,201707,0.081,201708,0.075)</f>
        <v>0.08</v>
      </c>
      <c r="S488" s="2">
        <f>Call_Data!$M488/Call_Data!$G488*100</f>
        <v>3.0303030303030303</v>
      </c>
      <c r="T488" s="2">
        <f>Call_Data!$S488/Call_Data!$R488</f>
        <v>37.878787878787875</v>
      </c>
      <c r="U488" s="7">
        <f t="shared" si="14"/>
        <v>0</v>
      </c>
      <c r="V488" s="6">
        <f t="shared" si="15"/>
        <v>0.96969696969696972</v>
      </c>
      <c r="W488" s="6">
        <f>Call_Data!$K488/Call_Data!$J488</f>
        <v>0.875</v>
      </c>
      <c r="X488" s="6">
        <f>Call_Data!$L488/Call_Data!$K488</f>
        <v>0.8214285714285714</v>
      </c>
      <c r="Y488" s="6" cm="1">
        <f t="array" ref="Y488">_xlfn.SWITCH(A488,201706,0.51,201707,0.509,201708,0.511)</f>
        <v>0.51</v>
      </c>
      <c r="Z488" s="6">
        <f>Call_Data!$L488/Call_Data!$G488</f>
        <v>0.69696969696969702</v>
      </c>
      <c r="AA488" s="6" cm="1">
        <f t="array" ref="AA488">_xlfn.SWITCH(A488,201706,0.2,201707,0.199,201708,0.198)</f>
        <v>0.2</v>
      </c>
      <c r="AB488" s="6">
        <f>Call_Data!$K488-Call_Data!$L488/Call_Data!$K488</f>
        <v>27.178571428571427</v>
      </c>
      <c r="AC488" s="6" cm="1">
        <f t="array" ref="AC488">_xlfn.SWITCH(A488,201706,0.17,201707,0.162,201708,0.159)</f>
        <v>0.17</v>
      </c>
      <c r="AD488" s="6">
        <f>Call_Data!$I488/Call_Data!$G488</f>
        <v>0.15151515151515152</v>
      </c>
    </row>
    <row r="489" spans="1:30" x14ac:dyDescent="0.2">
      <c r="A489">
        <v>201706</v>
      </c>
      <c r="B489" s="1">
        <v>42916</v>
      </c>
      <c r="C489">
        <v>12471</v>
      </c>
      <c r="D489" t="str">
        <f>VLOOKUP(Call_Data!$C489,Hierarchy!$A$1:$H$27,5,TRUE)</f>
        <v>Gee, Garry</v>
      </c>
      <c r="E489" t="str">
        <f>VLOOKUP(Call_Data!$C489,Hierarchy!$A$2:$H$27,7,TRUE)</f>
        <v>Winnerson, Aceona</v>
      </c>
      <c r="F489" t="str">
        <f>VLOOKUP(C489,Hierarchy!$A$2:$H$27,8,TRUE)</f>
        <v>Williamburg</v>
      </c>
      <c r="G489">
        <v>40</v>
      </c>
      <c r="H489">
        <v>25975</v>
      </c>
      <c r="I489">
        <v>4</v>
      </c>
      <c r="J489">
        <v>36</v>
      </c>
      <c r="K489">
        <v>25</v>
      </c>
      <c r="L489">
        <v>21</v>
      </c>
      <c r="M489">
        <v>2</v>
      </c>
      <c r="N489">
        <f>SUMIF(Call_Data!$D$2:$D$1526,Call_Data!$D489,Call_Data!$G$2:$G$1526)</f>
        <v>2402</v>
      </c>
      <c r="O489">
        <f>SUMIFS(Call_Data!$G$2:$G$1526,Call_Data!$D$2:$D$1526,Call_Data!$D489,Call_Data!$A$2:$A$1526,Call_Data!$A489)</f>
        <v>798</v>
      </c>
      <c r="P489" s="3">
        <f>Call_Data!$H489/Call_Data!$G489</f>
        <v>649.375</v>
      </c>
      <c r="Q489" cm="1">
        <f t="array" ref="Q489">_xlfn.SWITCH(A489,201706,780,201707,783,201708,775)</f>
        <v>780</v>
      </c>
      <c r="R489" s="5" cm="1">
        <f t="array" ref="R489">_xlfn.SWITCH(A489,201706,0.08,201707,0.081,201708,0.075)</f>
        <v>0.08</v>
      </c>
      <c r="S489" s="2">
        <f>Call_Data!$M489/Call_Data!$G489*100</f>
        <v>5</v>
      </c>
      <c r="T489" s="2">
        <f>Call_Data!$S489/Call_Data!$R489</f>
        <v>62.5</v>
      </c>
      <c r="U489" s="7">
        <f t="shared" si="14"/>
        <v>0</v>
      </c>
      <c r="V489" s="6">
        <f t="shared" si="15"/>
        <v>0.9</v>
      </c>
      <c r="W489" s="6">
        <f>Call_Data!$K489/Call_Data!$J489</f>
        <v>0.69444444444444442</v>
      </c>
      <c r="X489" s="6">
        <f>Call_Data!$L489/Call_Data!$K489</f>
        <v>0.84</v>
      </c>
      <c r="Y489" s="6" cm="1">
        <f t="array" ref="Y489">_xlfn.SWITCH(A489,201706,0.51,201707,0.509,201708,0.511)</f>
        <v>0.51</v>
      </c>
      <c r="Z489" s="6">
        <f>Call_Data!$L489/Call_Data!$G489</f>
        <v>0.52500000000000002</v>
      </c>
      <c r="AA489" s="6" cm="1">
        <f t="array" ref="AA489">_xlfn.SWITCH(A489,201706,0.2,201707,0.199,201708,0.198)</f>
        <v>0.2</v>
      </c>
      <c r="AB489" s="6">
        <f>Call_Data!$K489-Call_Data!$L489/Call_Data!$K489</f>
        <v>24.16</v>
      </c>
      <c r="AC489" s="6" cm="1">
        <f t="array" ref="AC489">_xlfn.SWITCH(A489,201706,0.17,201707,0.162,201708,0.159)</f>
        <v>0.17</v>
      </c>
      <c r="AD489" s="6">
        <f>Call_Data!$I489/Call_Data!$G489</f>
        <v>0.1</v>
      </c>
    </row>
    <row r="490" spans="1:30" x14ac:dyDescent="0.2">
      <c r="A490">
        <v>201706</v>
      </c>
      <c r="B490" s="1">
        <v>42916</v>
      </c>
      <c r="C490">
        <v>12472</v>
      </c>
      <c r="D490" t="str">
        <f>VLOOKUP(Call_Data!$C490,Hierarchy!$A$1:$H$27,5,TRUE)</f>
        <v>Harrison, Harold</v>
      </c>
      <c r="E490" t="str">
        <f>VLOOKUP(Call_Data!$C490,Hierarchy!$A$2:$H$27,7,TRUE)</f>
        <v>Winnerson, Aceona</v>
      </c>
      <c r="F490" t="str">
        <f>VLOOKUP(C490,Hierarchy!$A$2:$H$27,8,TRUE)</f>
        <v>Williamburg</v>
      </c>
      <c r="G490">
        <v>36</v>
      </c>
      <c r="H490">
        <v>25683</v>
      </c>
      <c r="I490">
        <v>5</v>
      </c>
      <c r="J490">
        <v>36</v>
      </c>
      <c r="K490">
        <v>32</v>
      </c>
      <c r="L490">
        <v>22</v>
      </c>
      <c r="M490">
        <v>1</v>
      </c>
      <c r="N490">
        <f>SUMIF(Call_Data!$D$2:$D$1526,Call_Data!$D490,Call_Data!$G$2:$G$1526)</f>
        <v>2134</v>
      </c>
      <c r="O490">
        <f>SUMIFS(Call_Data!$G$2:$G$1526,Call_Data!$D$2:$D$1526,Call_Data!$D490,Call_Data!$A$2:$A$1526,Call_Data!$A490)</f>
        <v>707</v>
      </c>
      <c r="P490" s="3">
        <f>Call_Data!$H490/Call_Data!$G490</f>
        <v>713.41666666666663</v>
      </c>
      <c r="Q490" cm="1">
        <f t="array" ref="Q490">_xlfn.SWITCH(A490,201706,780,201707,783,201708,775)</f>
        <v>780</v>
      </c>
      <c r="R490" s="5" cm="1">
        <f t="array" ref="R490">_xlfn.SWITCH(A490,201706,0.08,201707,0.081,201708,0.075)</f>
        <v>0.08</v>
      </c>
      <c r="S490" s="2">
        <f>Call_Data!$M490/Call_Data!$G490*100</f>
        <v>2.7777777777777777</v>
      </c>
      <c r="T490" s="2">
        <f>Call_Data!$S490/Call_Data!$R490</f>
        <v>34.722222222222221</v>
      </c>
      <c r="U490" s="7">
        <f t="shared" si="14"/>
        <v>0</v>
      </c>
      <c r="V490" s="6">
        <f t="shared" si="15"/>
        <v>1</v>
      </c>
      <c r="W490" s="6">
        <f>Call_Data!$K490/Call_Data!$J490</f>
        <v>0.88888888888888884</v>
      </c>
      <c r="X490" s="6">
        <f>Call_Data!$L490/Call_Data!$K490</f>
        <v>0.6875</v>
      </c>
      <c r="Y490" s="6" cm="1">
        <f t="array" ref="Y490">_xlfn.SWITCH(A490,201706,0.51,201707,0.509,201708,0.511)</f>
        <v>0.51</v>
      </c>
      <c r="Z490" s="6">
        <f>Call_Data!$L490/Call_Data!$G490</f>
        <v>0.61111111111111116</v>
      </c>
      <c r="AA490" s="6" cm="1">
        <f t="array" ref="AA490">_xlfn.SWITCH(A490,201706,0.2,201707,0.199,201708,0.198)</f>
        <v>0.2</v>
      </c>
      <c r="AB490" s="6">
        <f>Call_Data!$K490-Call_Data!$L490/Call_Data!$K490</f>
        <v>31.3125</v>
      </c>
      <c r="AC490" s="6" cm="1">
        <f t="array" ref="AC490">_xlfn.SWITCH(A490,201706,0.17,201707,0.162,201708,0.159)</f>
        <v>0.17</v>
      </c>
      <c r="AD490" s="6">
        <f>Call_Data!$I490/Call_Data!$G490</f>
        <v>0.1388888888888889</v>
      </c>
    </row>
    <row r="491" spans="1:30" x14ac:dyDescent="0.2">
      <c r="A491">
        <v>201706</v>
      </c>
      <c r="B491" s="1">
        <v>42916</v>
      </c>
      <c r="C491">
        <v>12473</v>
      </c>
      <c r="D491" t="str">
        <f>VLOOKUP(Call_Data!$C491,Hierarchy!$A$1:$H$27,5,TRUE)</f>
        <v>Ivanski, Igor</v>
      </c>
      <c r="E491" t="str">
        <f>VLOOKUP(Call_Data!$C491,Hierarchy!$A$2:$H$27,7,TRUE)</f>
        <v>Jimson, Bill</v>
      </c>
      <c r="F491" t="str">
        <f>VLOOKUP(C491,Hierarchy!$A$2:$H$27,8,TRUE)</f>
        <v>Williamburg</v>
      </c>
      <c r="G491">
        <v>33</v>
      </c>
      <c r="H491">
        <v>25987</v>
      </c>
      <c r="I491">
        <v>5</v>
      </c>
      <c r="J491">
        <v>28</v>
      </c>
      <c r="K491">
        <v>23</v>
      </c>
      <c r="L491">
        <v>14</v>
      </c>
      <c r="M491">
        <v>2</v>
      </c>
      <c r="N491">
        <f>SUMIF(Call_Data!$D$2:$D$1526,Call_Data!$D491,Call_Data!$G$2:$G$1526)</f>
        <v>2093</v>
      </c>
      <c r="O491">
        <f>SUMIFS(Call_Data!$G$2:$G$1526,Call_Data!$D$2:$D$1526,Call_Data!$D491,Call_Data!$A$2:$A$1526,Call_Data!$A491)</f>
        <v>697</v>
      </c>
      <c r="P491" s="3">
        <f>Call_Data!$H491/Call_Data!$G491</f>
        <v>787.4848484848485</v>
      </c>
      <c r="Q491" cm="1">
        <f t="array" ref="Q491">_xlfn.SWITCH(A491,201706,780,201707,783,201708,775)</f>
        <v>780</v>
      </c>
      <c r="R491" s="5" cm="1">
        <f t="array" ref="R491">_xlfn.SWITCH(A491,201706,0.08,201707,0.081,201708,0.075)</f>
        <v>0.08</v>
      </c>
      <c r="S491" s="2">
        <f>Call_Data!$M491/Call_Data!$G491*100</f>
        <v>6.0606060606060606</v>
      </c>
      <c r="T491" s="2">
        <f>Call_Data!$S491/Call_Data!$R491</f>
        <v>75.757575757575751</v>
      </c>
      <c r="U491" s="7">
        <f t="shared" si="14"/>
        <v>0</v>
      </c>
      <c r="V491" s="6">
        <f t="shared" si="15"/>
        <v>0.84848484848484851</v>
      </c>
      <c r="W491" s="6">
        <f>Call_Data!$K491/Call_Data!$J491</f>
        <v>0.8214285714285714</v>
      </c>
      <c r="X491" s="6">
        <f>Call_Data!$L491/Call_Data!$K491</f>
        <v>0.60869565217391308</v>
      </c>
      <c r="Y491" s="6" cm="1">
        <f t="array" ref="Y491">_xlfn.SWITCH(A491,201706,0.51,201707,0.509,201708,0.511)</f>
        <v>0.51</v>
      </c>
      <c r="Z491" s="6">
        <f>Call_Data!$L491/Call_Data!$G491</f>
        <v>0.42424242424242425</v>
      </c>
      <c r="AA491" s="6" cm="1">
        <f t="array" ref="AA491">_xlfn.SWITCH(A491,201706,0.2,201707,0.199,201708,0.198)</f>
        <v>0.2</v>
      </c>
      <c r="AB491" s="6">
        <f>Call_Data!$K491-Call_Data!$L491/Call_Data!$K491</f>
        <v>22.391304347826086</v>
      </c>
      <c r="AC491" s="6" cm="1">
        <f t="array" ref="AC491">_xlfn.SWITCH(A491,201706,0.17,201707,0.162,201708,0.159)</f>
        <v>0.17</v>
      </c>
      <c r="AD491" s="6">
        <f>Call_Data!$I491/Call_Data!$G491</f>
        <v>0.15151515151515152</v>
      </c>
    </row>
    <row r="492" spans="1:30" x14ac:dyDescent="0.2">
      <c r="A492">
        <v>201706</v>
      </c>
      <c r="B492" s="1">
        <v>42916</v>
      </c>
      <c r="C492">
        <v>12474</v>
      </c>
      <c r="D492" t="str">
        <f>VLOOKUP(Call_Data!$C492,Hierarchy!$A$1:$H$27,5,TRUE)</f>
        <v>Jeffries, Johnna</v>
      </c>
      <c r="E492" t="str">
        <f>VLOOKUP(Call_Data!$C492,Hierarchy!$A$2:$H$27,7,TRUE)</f>
        <v>Jimson, Bill</v>
      </c>
      <c r="F492" t="str">
        <f>VLOOKUP(C492,Hierarchy!$A$2:$H$27,8,TRUE)</f>
        <v>Williamburg</v>
      </c>
      <c r="G492">
        <v>33</v>
      </c>
      <c r="H492">
        <v>25948</v>
      </c>
      <c r="I492">
        <v>6</v>
      </c>
      <c r="J492">
        <v>31</v>
      </c>
      <c r="K492">
        <v>21</v>
      </c>
      <c r="L492">
        <v>15</v>
      </c>
      <c r="M492">
        <v>2</v>
      </c>
      <c r="N492">
        <f>SUMIF(Call_Data!$D$2:$D$1526,Call_Data!$D492,Call_Data!$G$2:$G$1526)</f>
        <v>2135</v>
      </c>
      <c r="O492">
        <f>SUMIFS(Call_Data!$G$2:$G$1526,Call_Data!$D$2:$D$1526,Call_Data!$D492,Call_Data!$A$2:$A$1526,Call_Data!$A492)</f>
        <v>697</v>
      </c>
      <c r="P492" s="3">
        <f>Call_Data!$H492/Call_Data!$G492</f>
        <v>786.30303030303025</v>
      </c>
      <c r="Q492" cm="1">
        <f t="array" ref="Q492">_xlfn.SWITCH(A492,201706,780,201707,783,201708,775)</f>
        <v>780</v>
      </c>
      <c r="R492" s="5" cm="1">
        <f t="array" ref="R492">_xlfn.SWITCH(A492,201706,0.08,201707,0.081,201708,0.075)</f>
        <v>0.08</v>
      </c>
      <c r="S492" s="2">
        <f>Call_Data!$M492/Call_Data!$G492*100</f>
        <v>6.0606060606060606</v>
      </c>
      <c r="T492" s="2">
        <f>Call_Data!$S492/Call_Data!$R492</f>
        <v>75.757575757575751</v>
      </c>
      <c r="U492" s="7">
        <f t="shared" si="14"/>
        <v>0</v>
      </c>
      <c r="V492" s="6">
        <f t="shared" si="15"/>
        <v>0.93939393939393945</v>
      </c>
      <c r="W492" s="6">
        <f>Call_Data!$K492/Call_Data!$J492</f>
        <v>0.67741935483870963</v>
      </c>
      <c r="X492" s="6">
        <f>Call_Data!$L492/Call_Data!$K492</f>
        <v>0.7142857142857143</v>
      </c>
      <c r="Y492" s="6" cm="1">
        <f t="array" ref="Y492">_xlfn.SWITCH(A492,201706,0.51,201707,0.509,201708,0.511)</f>
        <v>0.51</v>
      </c>
      <c r="Z492" s="6">
        <f>Call_Data!$L492/Call_Data!$G492</f>
        <v>0.45454545454545453</v>
      </c>
      <c r="AA492" s="6" cm="1">
        <f t="array" ref="AA492">_xlfn.SWITCH(A492,201706,0.2,201707,0.199,201708,0.198)</f>
        <v>0.2</v>
      </c>
      <c r="AB492" s="6">
        <f>Call_Data!$K492-Call_Data!$L492/Call_Data!$K492</f>
        <v>20.285714285714285</v>
      </c>
      <c r="AC492" s="6" cm="1">
        <f t="array" ref="AC492">_xlfn.SWITCH(A492,201706,0.17,201707,0.162,201708,0.159)</f>
        <v>0.17</v>
      </c>
      <c r="AD492" s="6">
        <f>Call_Data!$I492/Call_Data!$G492</f>
        <v>0.18181818181818182</v>
      </c>
    </row>
    <row r="493" spans="1:30" x14ac:dyDescent="0.2">
      <c r="A493">
        <v>201706</v>
      </c>
      <c r="B493" s="1">
        <v>42916</v>
      </c>
      <c r="C493">
        <v>12475</v>
      </c>
      <c r="D493" t="str">
        <f>VLOOKUP(Call_Data!$C493,Hierarchy!$A$1:$H$27,5,TRUE)</f>
        <v>Kippers, Kat</v>
      </c>
      <c r="E493" t="str">
        <f>VLOOKUP(Call_Data!$C493,Hierarchy!$A$2:$H$27,7,TRUE)</f>
        <v>Jimson, Bill</v>
      </c>
      <c r="F493" t="str">
        <f>VLOOKUP(C493,Hierarchy!$A$2:$H$27,8,TRUE)</f>
        <v>Williamburg</v>
      </c>
      <c r="G493">
        <v>34</v>
      </c>
      <c r="H493">
        <v>24058</v>
      </c>
      <c r="I493">
        <v>8</v>
      </c>
      <c r="J493">
        <v>34</v>
      </c>
      <c r="K493">
        <v>29</v>
      </c>
      <c r="L493">
        <v>19</v>
      </c>
      <c r="M493">
        <v>2</v>
      </c>
      <c r="N493">
        <f>SUMIF(Call_Data!$D$2:$D$1526,Call_Data!$D493,Call_Data!$G$2:$G$1526)</f>
        <v>2135</v>
      </c>
      <c r="O493">
        <f>SUMIFS(Call_Data!$G$2:$G$1526,Call_Data!$D$2:$D$1526,Call_Data!$D493,Call_Data!$A$2:$A$1526,Call_Data!$A493)</f>
        <v>688</v>
      </c>
      <c r="P493" s="3">
        <f>Call_Data!$H493/Call_Data!$G493</f>
        <v>707.58823529411768</v>
      </c>
      <c r="Q493" cm="1">
        <f t="array" ref="Q493">_xlfn.SWITCH(A493,201706,780,201707,783,201708,775)</f>
        <v>780</v>
      </c>
      <c r="R493" s="5" cm="1">
        <f t="array" ref="R493">_xlfn.SWITCH(A493,201706,0.08,201707,0.081,201708,0.075)</f>
        <v>0.08</v>
      </c>
      <c r="S493" s="2">
        <f>Call_Data!$M493/Call_Data!$G493*100</f>
        <v>5.8823529411764701</v>
      </c>
      <c r="T493" s="2">
        <f>Call_Data!$S493/Call_Data!$R493</f>
        <v>73.52941176470587</v>
      </c>
      <c r="U493" s="7">
        <f t="shared" si="14"/>
        <v>0</v>
      </c>
      <c r="V493" s="6">
        <f t="shared" si="15"/>
        <v>1</v>
      </c>
      <c r="W493" s="6">
        <f>Call_Data!$K493/Call_Data!$J493</f>
        <v>0.8529411764705882</v>
      </c>
      <c r="X493" s="6">
        <f>Call_Data!$L493/Call_Data!$K493</f>
        <v>0.65517241379310343</v>
      </c>
      <c r="Y493" s="6" cm="1">
        <f t="array" ref="Y493">_xlfn.SWITCH(A493,201706,0.51,201707,0.509,201708,0.511)</f>
        <v>0.51</v>
      </c>
      <c r="Z493" s="6">
        <f>Call_Data!$L493/Call_Data!$G493</f>
        <v>0.55882352941176472</v>
      </c>
      <c r="AA493" s="6" cm="1">
        <f t="array" ref="AA493">_xlfn.SWITCH(A493,201706,0.2,201707,0.199,201708,0.198)</f>
        <v>0.2</v>
      </c>
      <c r="AB493" s="6">
        <f>Call_Data!$K493-Call_Data!$L493/Call_Data!$K493</f>
        <v>28.344827586206897</v>
      </c>
      <c r="AC493" s="6" cm="1">
        <f t="array" ref="AC493">_xlfn.SWITCH(A493,201706,0.17,201707,0.162,201708,0.159)</f>
        <v>0.17</v>
      </c>
      <c r="AD493" s="6">
        <f>Call_Data!$I493/Call_Data!$G493</f>
        <v>0.23529411764705882</v>
      </c>
    </row>
    <row r="494" spans="1:30" x14ac:dyDescent="0.2">
      <c r="A494">
        <v>201706</v>
      </c>
      <c r="B494" s="1">
        <v>42916</v>
      </c>
      <c r="C494">
        <v>12476</v>
      </c>
      <c r="D494" t="str">
        <f>VLOOKUP(Call_Data!$C494,Hierarchy!$A$1:$H$27,5,TRUE)</f>
        <v>Lipp, Larry</v>
      </c>
      <c r="E494" t="str">
        <f>VLOOKUP(Call_Data!$C494,Hierarchy!$A$2:$H$27,7,TRUE)</f>
        <v>Jimson, Bill</v>
      </c>
      <c r="F494" t="str">
        <f>VLOOKUP(C494,Hierarchy!$A$2:$H$27,8,TRUE)</f>
        <v>Williamburg</v>
      </c>
      <c r="G494">
        <v>32</v>
      </c>
      <c r="H494">
        <v>24637</v>
      </c>
      <c r="I494">
        <v>6</v>
      </c>
      <c r="J494">
        <v>30</v>
      </c>
      <c r="K494">
        <v>26</v>
      </c>
      <c r="L494">
        <v>18</v>
      </c>
      <c r="M494">
        <v>2</v>
      </c>
      <c r="N494">
        <f>SUMIF(Call_Data!$D$2:$D$1526,Call_Data!$D494,Call_Data!$G$2:$G$1526)</f>
        <v>2065</v>
      </c>
      <c r="O494">
        <f>SUMIFS(Call_Data!$G$2:$G$1526,Call_Data!$D$2:$D$1526,Call_Data!$D494,Call_Data!$A$2:$A$1526,Call_Data!$A494)</f>
        <v>697</v>
      </c>
      <c r="P494" s="3">
        <f>Call_Data!$H494/Call_Data!$G494</f>
        <v>769.90625</v>
      </c>
      <c r="Q494" cm="1">
        <f t="array" ref="Q494">_xlfn.SWITCH(A494,201706,780,201707,783,201708,775)</f>
        <v>780</v>
      </c>
      <c r="R494" s="5" cm="1">
        <f t="array" ref="R494">_xlfn.SWITCH(A494,201706,0.08,201707,0.081,201708,0.075)</f>
        <v>0.08</v>
      </c>
      <c r="S494" s="2">
        <f>Call_Data!$M494/Call_Data!$G494*100</f>
        <v>6.25</v>
      </c>
      <c r="T494" s="2">
        <f>Call_Data!$S494/Call_Data!$R494</f>
        <v>78.125</v>
      </c>
      <c r="U494" s="7">
        <f t="shared" si="14"/>
        <v>0</v>
      </c>
      <c r="V494" s="6">
        <f t="shared" si="15"/>
        <v>0.9375</v>
      </c>
      <c r="W494" s="6">
        <f>Call_Data!$K494/Call_Data!$J494</f>
        <v>0.8666666666666667</v>
      </c>
      <c r="X494" s="6">
        <f>Call_Data!$L494/Call_Data!$K494</f>
        <v>0.69230769230769229</v>
      </c>
      <c r="Y494" s="6" cm="1">
        <f t="array" ref="Y494">_xlfn.SWITCH(A494,201706,0.51,201707,0.509,201708,0.511)</f>
        <v>0.51</v>
      </c>
      <c r="Z494" s="6">
        <f>Call_Data!$L494/Call_Data!$G494</f>
        <v>0.5625</v>
      </c>
      <c r="AA494" s="6" cm="1">
        <f t="array" ref="AA494">_xlfn.SWITCH(A494,201706,0.2,201707,0.199,201708,0.198)</f>
        <v>0.2</v>
      </c>
      <c r="AB494" s="6">
        <f>Call_Data!$K494-Call_Data!$L494/Call_Data!$K494</f>
        <v>25.307692307692307</v>
      </c>
      <c r="AC494" s="6" cm="1">
        <f t="array" ref="AC494">_xlfn.SWITCH(A494,201706,0.17,201707,0.162,201708,0.159)</f>
        <v>0.17</v>
      </c>
      <c r="AD494" s="6">
        <f>Call_Data!$I494/Call_Data!$G494</f>
        <v>0.1875</v>
      </c>
    </row>
    <row r="495" spans="1:30" x14ac:dyDescent="0.2">
      <c r="A495">
        <v>201706</v>
      </c>
      <c r="B495" s="1">
        <v>42916</v>
      </c>
      <c r="C495">
        <v>12477</v>
      </c>
      <c r="D495" t="str">
        <f>VLOOKUP(Call_Data!$C495,Hierarchy!$A$1:$H$27,5,TRUE)</f>
        <v>Myers, Matt</v>
      </c>
      <c r="E495" t="str">
        <f>VLOOKUP(Call_Data!$C495,Hierarchy!$A$2:$H$27,7,TRUE)</f>
        <v>Jimson, Bill</v>
      </c>
      <c r="F495" t="str">
        <f>VLOOKUP(C495,Hierarchy!$A$2:$H$27,8,TRUE)</f>
        <v>Williamburg</v>
      </c>
      <c r="G495">
        <v>33</v>
      </c>
      <c r="H495">
        <v>25009</v>
      </c>
      <c r="I495">
        <v>7</v>
      </c>
      <c r="J495">
        <v>29</v>
      </c>
      <c r="K495">
        <v>20</v>
      </c>
      <c r="L495">
        <v>13</v>
      </c>
      <c r="M495">
        <v>2</v>
      </c>
      <c r="N495">
        <f>SUMIF(Call_Data!$D$2:$D$1526,Call_Data!$D495,Call_Data!$G$2:$G$1526)</f>
        <v>1978</v>
      </c>
      <c r="O495">
        <f>SUMIFS(Call_Data!$G$2:$G$1526,Call_Data!$D$2:$D$1526,Call_Data!$D495,Call_Data!$A$2:$A$1526,Call_Data!$A495)</f>
        <v>701</v>
      </c>
      <c r="P495" s="3">
        <f>Call_Data!$H495/Call_Data!$G495</f>
        <v>757.84848484848487</v>
      </c>
      <c r="Q495" cm="1">
        <f t="array" ref="Q495">_xlfn.SWITCH(A495,201706,780,201707,783,201708,775)</f>
        <v>780</v>
      </c>
      <c r="R495" s="5" cm="1">
        <f t="array" ref="R495">_xlfn.SWITCH(A495,201706,0.08,201707,0.081,201708,0.075)</f>
        <v>0.08</v>
      </c>
      <c r="S495" s="2">
        <f>Call_Data!$M495/Call_Data!$G495*100</f>
        <v>6.0606060606060606</v>
      </c>
      <c r="T495" s="2">
        <f>Call_Data!$S495/Call_Data!$R495</f>
        <v>75.757575757575751</v>
      </c>
      <c r="U495" s="7">
        <f t="shared" si="14"/>
        <v>0</v>
      </c>
      <c r="V495" s="6">
        <f t="shared" si="15"/>
        <v>0.87878787878787878</v>
      </c>
      <c r="W495" s="6">
        <f>Call_Data!$K495/Call_Data!$J495</f>
        <v>0.68965517241379315</v>
      </c>
      <c r="X495" s="6">
        <f>Call_Data!$L495/Call_Data!$K495</f>
        <v>0.65</v>
      </c>
      <c r="Y495" s="6" cm="1">
        <f t="array" ref="Y495">_xlfn.SWITCH(A495,201706,0.51,201707,0.509,201708,0.511)</f>
        <v>0.51</v>
      </c>
      <c r="Z495" s="6">
        <f>Call_Data!$L495/Call_Data!$G495</f>
        <v>0.39393939393939392</v>
      </c>
      <c r="AA495" s="6" cm="1">
        <f t="array" ref="AA495">_xlfn.SWITCH(A495,201706,0.2,201707,0.199,201708,0.198)</f>
        <v>0.2</v>
      </c>
      <c r="AB495" s="6">
        <f>Call_Data!$K495-Call_Data!$L495/Call_Data!$K495</f>
        <v>19.350000000000001</v>
      </c>
      <c r="AC495" s="6" cm="1">
        <f t="array" ref="AC495">_xlfn.SWITCH(A495,201706,0.17,201707,0.162,201708,0.159)</f>
        <v>0.17</v>
      </c>
      <c r="AD495" s="6">
        <f>Call_Data!$I495/Call_Data!$G495</f>
        <v>0.21212121212121213</v>
      </c>
    </row>
    <row r="496" spans="1:30" x14ac:dyDescent="0.2">
      <c r="A496">
        <v>201706</v>
      </c>
      <c r="B496" s="1">
        <v>42916</v>
      </c>
      <c r="C496">
        <v>12478</v>
      </c>
      <c r="D496" t="str">
        <f>VLOOKUP(Call_Data!$C496,Hierarchy!$A$1:$H$27,5,TRUE)</f>
        <v>Nichols, Nana</v>
      </c>
      <c r="E496" t="str">
        <f>VLOOKUP(Call_Data!$C496,Hierarchy!$A$2:$H$27,7,TRUE)</f>
        <v>Jimson, Bill</v>
      </c>
      <c r="F496" t="str">
        <f>VLOOKUP(C496,Hierarchy!$A$2:$H$27,8,TRUE)</f>
        <v>Williamburg</v>
      </c>
      <c r="G496">
        <v>36</v>
      </c>
      <c r="H496">
        <v>25163</v>
      </c>
      <c r="I496">
        <v>5</v>
      </c>
      <c r="J496">
        <v>36</v>
      </c>
      <c r="K496">
        <v>27</v>
      </c>
      <c r="L496">
        <v>18</v>
      </c>
      <c r="M496">
        <v>3</v>
      </c>
      <c r="N496">
        <f>SUMIF(Call_Data!$D$2:$D$1526,Call_Data!$D496,Call_Data!$G$2:$G$1526)</f>
        <v>1999</v>
      </c>
      <c r="O496">
        <f>SUMIFS(Call_Data!$G$2:$G$1526,Call_Data!$D$2:$D$1526,Call_Data!$D496,Call_Data!$A$2:$A$1526,Call_Data!$A496)</f>
        <v>699</v>
      </c>
      <c r="P496" s="3">
        <f>Call_Data!$H496/Call_Data!$G496</f>
        <v>698.97222222222217</v>
      </c>
      <c r="Q496" cm="1">
        <f t="array" ref="Q496">_xlfn.SWITCH(A496,201706,780,201707,783,201708,775)</f>
        <v>780</v>
      </c>
      <c r="R496" s="5" cm="1">
        <f t="array" ref="R496">_xlfn.SWITCH(A496,201706,0.08,201707,0.081,201708,0.075)</f>
        <v>0.08</v>
      </c>
      <c r="S496" s="2">
        <f>Call_Data!$M496/Call_Data!$G496*100</f>
        <v>8.3333333333333321</v>
      </c>
      <c r="T496" s="2">
        <f>Call_Data!$S496/Call_Data!$R496</f>
        <v>104.16666666666664</v>
      </c>
      <c r="U496" s="7">
        <f t="shared" si="14"/>
        <v>100</v>
      </c>
      <c r="V496" s="6">
        <f t="shared" si="15"/>
        <v>1</v>
      </c>
      <c r="W496" s="6">
        <f>Call_Data!$K496/Call_Data!$J496</f>
        <v>0.75</v>
      </c>
      <c r="X496" s="6">
        <f>Call_Data!$L496/Call_Data!$K496</f>
        <v>0.66666666666666663</v>
      </c>
      <c r="Y496" s="6" cm="1">
        <f t="array" ref="Y496">_xlfn.SWITCH(A496,201706,0.51,201707,0.509,201708,0.511)</f>
        <v>0.51</v>
      </c>
      <c r="Z496" s="6">
        <f>Call_Data!$L496/Call_Data!$G496</f>
        <v>0.5</v>
      </c>
      <c r="AA496" s="6" cm="1">
        <f t="array" ref="AA496">_xlfn.SWITCH(A496,201706,0.2,201707,0.199,201708,0.198)</f>
        <v>0.2</v>
      </c>
      <c r="AB496" s="6">
        <f>Call_Data!$K496-Call_Data!$L496/Call_Data!$K496</f>
        <v>26.333333333333332</v>
      </c>
      <c r="AC496" s="6" cm="1">
        <f t="array" ref="AC496">_xlfn.SWITCH(A496,201706,0.17,201707,0.162,201708,0.159)</f>
        <v>0.17</v>
      </c>
      <c r="AD496" s="6">
        <f>Call_Data!$I496/Call_Data!$G496</f>
        <v>0.1388888888888889</v>
      </c>
    </row>
    <row r="497" spans="1:30" x14ac:dyDescent="0.2">
      <c r="A497">
        <v>201706</v>
      </c>
      <c r="B497" s="1">
        <v>42916</v>
      </c>
      <c r="C497">
        <v>12479</v>
      </c>
      <c r="D497" t="str">
        <f>VLOOKUP(Call_Data!$C497,Hierarchy!$A$1:$H$27,5,TRUE)</f>
        <v>Ohlson, Octavius</v>
      </c>
      <c r="E497" t="str">
        <f>VLOOKUP(Call_Data!$C497,Hierarchy!$A$2:$H$27,7,TRUE)</f>
        <v>Jimson, Bill</v>
      </c>
      <c r="F497" t="str">
        <f>VLOOKUP(C497,Hierarchy!$A$2:$H$27,8,TRUE)</f>
        <v>Williamburg</v>
      </c>
      <c r="G497">
        <v>33</v>
      </c>
      <c r="H497">
        <v>24581</v>
      </c>
      <c r="I497">
        <v>7</v>
      </c>
      <c r="J497">
        <v>31</v>
      </c>
      <c r="K497">
        <v>24</v>
      </c>
      <c r="L497">
        <v>15</v>
      </c>
      <c r="M497">
        <v>2</v>
      </c>
      <c r="N497">
        <f>SUMIF(Call_Data!$D$2:$D$1526,Call_Data!$D497,Call_Data!$G$2:$G$1526)</f>
        <v>1969</v>
      </c>
      <c r="O497">
        <f>SUMIFS(Call_Data!$G$2:$G$1526,Call_Data!$D$2:$D$1526,Call_Data!$D497,Call_Data!$A$2:$A$1526,Call_Data!$A497)</f>
        <v>680</v>
      </c>
      <c r="P497" s="3">
        <f>Call_Data!$H497/Call_Data!$G497</f>
        <v>744.87878787878788</v>
      </c>
      <c r="Q497" cm="1">
        <f t="array" ref="Q497">_xlfn.SWITCH(A497,201706,780,201707,783,201708,775)</f>
        <v>780</v>
      </c>
      <c r="R497" s="5" cm="1">
        <f t="array" ref="R497">_xlfn.SWITCH(A497,201706,0.08,201707,0.081,201708,0.075)</f>
        <v>0.08</v>
      </c>
      <c r="S497" s="2">
        <f>Call_Data!$M497/Call_Data!$G497*100</f>
        <v>6.0606060606060606</v>
      </c>
      <c r="T497" s="2">
        <f>Call_Data!$S497/Call_Data!$R497</f>
        <v>75.757575757575751</v>
      </c>
      <c r="U497" s="7">
        <f t="shared" si="14"/>
        <v>0</v>
      </c>
      <c r="V497" s="6">
        <f t="shared" si="15"/>
        <v>0.93939393939393945</v>
      </c>
      <c r="W497" s="6">
        <f>Call_Data!$K497/Call_Data!$J497</f>
        <v>0.77419354838709675</v>
      </c>
      <c r="X497" s="6">
        <f>Call_Data!$L497/Call_Data!$K497</f>
        <v>0.625</v>
      </c>
      <c r="Y497" s="6" cm="1">
        <f t="array" ref="Y497">_xlfn.SWITCH(A497,201706,0.51,201707,0.509,201708,0.511)</f>
        <v>0.51</v>
      </c>
      <c r="Z497" s="6">
        <f>Call_Data!$L497/Call_Data!$G497</f>
        <v>0.45454545454545453</v>
      </c>
      <c r="AA497" s="6" cm="1">
        <f t="array" ref="AA497">_xlfn.SWITCH(A497,201706,0.2,201707,0.199,201708,0.198)</f>
        <v>0.2</v>
      </c>
      <c r="AB497" s="6">
        <f>Call_Data!$K497-Call_Data!$L497/Call_Data!$K497</f>
        <v>23.375</v>
      </c>
      <c r="AC497" s="6" cm="1">
        <f t="array" ref="AC497">_xlfn.SWITCH(A497,201706,0.17,201707,0.162,201708,0.159)</f>
        <v>0.17</v>
      </c>
      <c r="AD497" s="6">
        <f>Call_Data!$I497/Call_Data!$G497</f>
        <v>0.21212121212121213</v>
      </c>
    </row>
    <row r="498" spans="1:30" x14ac:dyDescent="0.2">
      <c r="A498">
        <v>201706</v>
      </c>
      <c r="B498" s="1">
        <v>42916</v>
      </c>
      <c r="C498">
        <v>12480</v>
      </c>
      <c r="D498" t="str">
        <f>VLOOKUP(Call_Data!$C498,Hierarchy!$A$1:$H$27,5,TRUE)</f>
        <v>Pulaski, Peter</v>
      </c>
      <c r="E498" t="str">
        <f>VLOOKUP(Call_Data!$C498,Hierarchy!$A$2:$H$27,7,TRUE)</f>
        <v>Jimson, Bill</v>
      </c>
      <c r="F498" t="str">
        <f>VLOOKUP(C498,Hierarchy!$A$2:$H$27,8,TRUE)</f>
        <v>Williamburg</v>
      </c>
      <c r="G498">
        <v>30</v>
      </c>
      <c r="H498">
        <v>25932</v>
      </c>
      <c r="I498">
        <v>6</v>
      </c>
      <c r="J498">
        <v>27</v>
      </c>
      <c r="K498">
        <v>18</v>
      </c>
      <c r="L498">
        <v>14</v>
      </c>
      <c r="M498">
        <v>2</v>
      </c>
      <c r="N498">
        <f>SUMIF(Call_Data!$D$2:$D$1526,Call_Data!$D498,Call_Data!$G$2:$G$1526)</f>
        <v>1507</v>
      </c>
      <c r="O498">
        <f>SUMIFS(Call_Data!$G$2:$G$1526,Call_Data!$D$2:$D$1526,Call_Data!$D498,Call_Data!$A$2:$A$1526,Call_Data!$A498)</f>
        <v>615</v>
      </c>
      <c r="P498" s="3">
        <f>Call_Data!$H498/Call_Data!$G498</f>
        <v>864.4</v>
      </c>
      <c r="Q498" cm="1">
        <f t="array" ref="Q498">_xlfn.SWITCH(A498,201706,780,201707,783,201708,775)</f>
        <v>780</v>
      </c>
      <c r="R498" s="5" cm="1">
        <f t="array" ref="R498">_xlfn.SWITCH(A498,201706,0.08,201707,0.081,201708,0.075)</f>
        <v>0.08</v>
      </c>
      <c r="S498" s="2">
        <f>Call_Data!$M498/Call_Data!$G498*100</f>
        <v>6.666666666666667</v>
      </c>
      <c r="T498" s="2">
        <f>Call_Data!$S498/Call_Data!$R498</f>
        <v>83.333333333333329</v>
      </c>
      <c r="U498" s="7">
        <f t="shared" si="14"/>
        <v>0</v>
      </c>
      <c r="V498" s="6">
        <f t="shared" si="15"/>
        <v>0.9</v>
      </c>
      <c r="W498" s="6">
        <f>Call_Data!$K498/Call_Data!$J498</f>
        <v>0.66666666666666663</v>
      </c>
      <c r="X498" s="6">
        <f>Call_Data!$L498/Call_Data!$K498</f>
        <v>0.77777777777777779</v>
      </c>
      <c r="Y498" s="6" cm="1">
        <f t="array" ref="Y498">_xlfn.SWITCH(A498,201706,0.51,201707,0.509,201708,0.511)</f>
        <v>0.51</v>
      </c>
      <c r="Z498" s="6">
        <f>Call_Data!$L498/Call_Data!$G498</f>
        <v>0.46666666666666667</v>
      </c>
      <c r="AA498" s="6" cm="1">
        <f t="array" ref="AA498">_xlfn.SWITCH(A498,201706,0.2,201707,0.199,201708,0.198)</f>
        <v>0.2</v>
      </c>
      <c r="AB498" s="6">
        <f>Call_Data!$K498-Call_Data!$L498/Call_Data!$K498</f>
        <v>17.222222222222221</v>
      </c>
      <c r="AC498" s="6" cm="1">
        <f t="array" ref="AC498">_xlfn.SWITCH(A498,201706,0.17,201707,0.162,201708,0.159)</f>
        <v>0.17</v>
      </c>
      <c r="AD498" s="6">
        <f>Call_Data!$I498/Call_Data!$G498</f>
        <v>0.2</v>
      </c>
    </row>
    <row r="499" spans="1:30" x14ac:dyDescent="0.2">
      <c r="A499">
        <v>201707</v>
      </c>
      <c r="B499" s="1">
        <v>42917</v>
      </c>
      <c r="C499">
        <v>12473</v>
      </c>
      <c r="D499" t="str">
        <f>VLOOKUP(Call_Data!$C499,Hierarchy!$A$1:$H$27,5,TRUE)</f>
        <v>Ivanski, Igor</v>
      </c>
      <c r="E499" t="str">
        <f>VLOOKUP(Call_Data!$C499,Hierarchy!$A$2:$H$27,7,TRUE)</f>
        <v>Jimson, Bill</v>
      </c>
      <c r="F499" t="str">
        <f>VLOOKUP(C499,Hierarchy!$A$2:$H$27,8,TRUE)</f>
        <v>Williamburg</v>
      </c>
      <c r="G499">
        <v>31</v>
      </c>
      <c r="H499">
        <v>25354</v>
      </c>
      <c r="I499">
        <v>7</v>
      </c>
      <c r="J499">
        <v>31</v>
      </c>
      <c r="K499">
        <v>23</v>
      </c>
      <c r="L499">
        <v>14</v>
      </c>
      <c r="M499">
        <v>2</v>
      </c>
      <c r="N499">
        <f>SUMIF(Call_Data!$D$2:$D$1526,Call_Data!$D499,Call_Data!$G$2:$G$1526)</f>
        <v>2093</v>
      </c>
      <c r="O499">
        <f>SUMIFS(Call_Data!$G$2:$G$1526,Call_Data!$D$2:$D$1526,Call_Data!$D499,Call_Data!$A$2:$A$1526,Call_Data!$A499)</f>
        <v>666</v>
      </c>
      <c r="P499" s="3">
        <f>Call_Data!$H499/Call_Data!$G499</f>
        <v>817.87096774193549</v>
      </c>
      <c r="Q499" cm="1">
        <f t="array" ref="Q499">_xlfn.SWITCH(A499,201706,780,201707,783,201708,775)</f>
        <v>783</v>
      </c>
      <c r="R499" s="5" cm="1">
        <f t="array" ref="R499">_xlfn.SWITCH(A499,201706,0.08,201707,0.081,201708,0.075)</f>
        <v>8.1000000000000003E-2</v>
      </c>
      <c r="S499" s="2">
        <f>Call_Data!$M499/Call_Data!$G499*100</f>
        <v>6.4516129032258061</v>
      </c>
      <c r="T499" s="2">
        <f>Call_Data!$S499/Call_Data!$R499</f>
        <v>79.649542015133406</v>
      </c>
      <c r="U499" s="7">
        <f t="shared" si="14"/>
        <v>0</v>
      </c>
      <c r="V499" s="6">
        <f t="shared" si="15"/>
        <v>1</v>
      </c>
      <c r="W499" s="6">
        <f>Call_Data!$K499/Call_Data!$J499</f>
        <v>0.74193548387096775</v>
      </c>
      <c r="X499" s="6">
        <f>Call_Data!$L499/Call_Data!$K499</f>
        <v>0.60869565217391308</v>
      </c>
      <c r="Y499" s="6" cm="1">
        <f t="array" ref="Y499">_xlfn.SWITCH(A499,201706,0.51,201707,0.509,201708,0.511)</f>
        <v>0.50900000000000001</v>
      </c>
      <c r="Z499" s="6">
        <f>Call_Data!$L499/Call_Data!$G499</f>
        <v>0.45161290322580644</v>
      </c>
      <c r="AA499" s="6" cm="1">
        <f t="array" ref="AA499">_xlfn.SWITCH(A499,201706,0.2,201707,0.199,201708,0.198)</f>
        <v>0.19900000000000001</v>
      </c>
      <c r="AB499" s="6">
        <f>Call_Data!$K499-Call_Data!$L499/Call_Data!$K499</f>
        <v>22.391304347826086</v>
      </c>
      <c r="AC499" s="6" cm="1">
        <f t="array" ref="AC499">_xlfn.SWITCH(A499,201706,0.17,201707,0.162,201708,0.159)</f>
        <v>0.16200000000000001</v>
      </c>
      <c r="AD499" s="6">
        <f>Call_Data!$I499/Call_Data!$G499</f>
        <v>0.22580645161290322</v>
      </c>
    </row>
    <row r="500" spans="1:30" x14ac:dyDescent="0.2">
      <c r="A500">
        <v>201707</v>
      </c>
      <c r="B500" s="1">
        <v>42917</v>
      </c>
      <c r="C500">
        <v>12474</v>
      </c>
      <c r="D500" t="str">
        <f>VLOOKUP(Call_Data!$C500,Hierarchy!$A$1:$H$27,5,TRUE)</f>
        <v>Jeffries, Johnna</v>
      </c>
      <c r="E500" t="str">
        <f>VLOOKUP(Call_Data!$C500,Hierarchy!$A$2:$H$27,7,TRUE)</f>
        <v>Jimson, Bill</v>
      </c>
      <c r="F500" t="str">
        <f>VLOOKUP(C500,Hierarchy!$A$2:$H$27,8,TRUE)</f>
        <v>Williamburg</v>
      </c>
      <c r="G500">
        <v>30</v>
      </c>
      <c r="H500">
        <v>25339</v>
      </c>
      <c r="I500">
        <v>7</v>
      </c>
      <c r="J500">
        <v>27</v>
      </c>
      <c r="K500">
        <v>20</v>
      </c>
      <c r="L500">
        <v>14</v>
      </c>
      <c r="M500">
        <v>2</v>
      </c>
      <c r="N500">
        <f>SUMIF(Call_Data!$D$2:$D$1526,Call_Data!$D500,Call_Data!$G$2:$G$1526)</f>
        <v>2135</v>
      </c>
      <c r="O500">
        <f>SUMIFS(Call_Data!$G$2:$G$1526,Call_Data!$D$2:$D$1526,Call_Data!$D500,Call_Data!$A$2:$A$1526,Call_Data!$A500)</f>
        <v>708</v>
      </c>
      <c r="P500" s="3">
        <f>Call_Data!$H500/Call_Data!$G500</f>
        <v>844.63333333333333</v>
      </c>
      <c r="Q500" cm="1">
        <f t="array" ref="Q500">_xlfn.SWITCH(A500,201706,780,201707,783,201708,775)</f>
        <v>783</v>
      </c>
      <c r="R500" s="5" cm="1">
        <f t="array" ref="R500">_xlfn.SWITCH(A500,201706,0.08,201707,0.081,201708,0.075)</f>
        <v>8.1000000000000003E-2</v>
      </c>
      <c r="S500" s="2">
        <f>Call_Data!$M500/Call_Data!$G500*100</f>
        <v>6.666666666666667</v>
      </c>
      <c r="T500" s="2">
        <f>Call_Data!$S500/Call_Data!$R500</f>
        <v>82.304526748971199</v>
      </c>
      <c r="U500" s="7">
        <f t="shared" si="14"/>
        <v>0</v>
      </c>
      <c r="V500" s="6">
        <f t="shared" si="15"/>
        <v>0.9</v>
      </c>
      <c r="W500" s="6">
        <f>Call_Data!$K500/Call_Data!$J500</f>
        <v>0.7407407407407407</v>
      </c>
      <c r="X500" s="6">
        <f>Call_Data!$L500/Call_Data!$K500</f>
        <v>0.7</v>
      </c>
      <c r="Y500" s="6" cm="1">
        <f t="array" ref="Y500">_xlfn.SWITCH(A500,201706,0.51,201707,0.509,201708,0.511)</f>
        <v>0.50900000000000001</v>
      </c>
      <c r="Z500" s="6">
        <f>Call_Data!$L500/Call_Data!$G500</f>
        <v>0.46666666666666667</v>
      </c>
      <c r="AA500" s="6" cm="1">
        <f t="array" ref="AA500">_xlfn.SWITCH(A500,201706,0.2,201707,0.199,201708,0.198)</f>
        <v>0.19900000000000001</v>
      </c>
      <c r="AB500" s="6">
        <f>Call_Data!$K500-Call_Data!$L500/Call_Data!$K500</f>
        <v>19.3</v>
      </c>
      <c r="AC500" s="6" cm="1">
        <f t="array" ref="AC500">_xlfn.SWITCH(A500,201706,0.17,201707,0.162,201708,0.159)</f>
        <v>0.16200000000000001</v>
      </c>
      <c r="AD500" s="6">
        <f>Call_Data!$I500/Call_Data!$G500</f>
        <v>0.23333333333333334</v>
      </c>
    </row>
    <row r="501" spans="1:30" x14ac:dyDescent="0.2">
      <c r="A501">
        <v>201707</v>
      </c>
      <c r="B501" s="1">
        <v>42917</v>
      </c>
      <c r="C501">
        <v>12475</v>
      </c>
      <c r="D501" t="str">
        <f>VLOOKUP(Call_Data!$C501,Hierarchy!$A$1:$H$27,5,TRUE)</f>
        <v>Kippers, Kat</v>
      </c>
      <c r="E501" t="str">
        <f>VLOOKUP(Call_Data!$C501,Hierarchy!$A$2:$H$27,7,TRUE)</f>
        <v>Jimson, Bill</v>
      </c>
      <c r="F501" t="str">
        <f>VLOOKUP(C501,Hierarchy!$A$2:$H$27,8,TRUE)</f>
        <v>Williamburg</v>
      </c>
      <c r="G501">
        <v>36</v>
      </c>
      <c r="H501">
        <v>25648</v>
      </c>
      <c r="I501">
        <v>6</v>
      </c>
      <c r="J501">
        <v>32</v>
      </c>
      <c r="K501">
        <v>21</v>
      </c>
      <c r="L501">
        <v>17</v>
      </c>
      <c r="M501">
        <v>3</v>
      </c>
      <c r="N501">
        <f>SUMIF(Call_Data!$D$2:$D$1526,Call_Data!$D501,Call_Data!$G$2:$G$1526)</f>
        <v>2135</v>
      </c>
      <c r="O501">
        <f>SUMIFS(Call_Data!$G$2:$G$1526,Call_Data!$D$2:$D$1526,Call_Data!$D501,Call_Data!$A$2:$A$1526,Call_Data!$A501)</f>
        <v>724</v>
      </c>
      <c r="P501" s="3">
        <f>Call_Data!$H501/Call_Data!$G501</f>
        <v>712.44444444444446</v>
      </c>
      <c r="Q501" cm="1">
        <f t="array" ref="Q501">_xlfn.SWITCH(A501,201706,780,201707,783,201708,775)</f>
        <v>783</v>
      </c>
      <c r="R501" s="5" cm="1">
        <f t="array" ref="R501">_xlfn.SWITCH(A501,201706,0.08,201707,0.081,201708,0.075)</f>
        <v>8.1000000000000003E-2</v>
      </c>
      <c r="S501" s="2">
        <f>Call_Data!$M501/Call_Data!$G501*100</f>
        <v>8.3333333333333321</v>
      </c>
      <c r="T501" s="2">
        <f>Call_Data!$S501/Call_Data!$R501</f>
        <v>102.88065843621398</v>
      </c>
      <c r="U501" s="7">
        <f t="shared" si="14"/>
        <v>100</v>
      </c>
      <c r="V501" s="6">
        <f t="shared" si="15"/>
        <v>0.88888888888888884</v>
      </c>
      <c r="W501" s="6">
        <f>Call_Data!$K501/Call_Data!$J501</f>
        <v>0.65625</v>
      </c>
      <c r="X501" s="6">
        <f>Call_Data!$L501/Call_Data!$K501</f>
        <v>0.80952380952380953</v>
      </c>
      <c r="Y501" s="6" cm="1">
        <f t="array" ref="Y501">_xlfn.SWITCH(A501,201706,0.51,201707,0.509,201708,0.511)</f>
        <v>0.50900000000000001</v>
      </c>
      <c r="Z501" s="6">
        <f>Call_Data!$L501/Call_Data!$G501</f>
        <v>0.47222222222222221</v>
      </c>
      <c r="AA501" s="6" cm="1">
        <f t="array" ref="AA501">_xlfn.SWITCH(A501,201706,0.2,201707,0.199,201708,0.198)</f>
        <v>0.19900000000000001</v>
      </c>
      <c r="AB501" s="6">
        <f>Call_Data!$K501-Call_Data!$L501/Call_Data!$K501</f>
        <v>20.19047619047619</v>
      </c>
      <c r="AC501" s="6" cm="1">
        <f t="array" ref="AC501">_xlfn.SWITCH(A501,201706,0.17,201707,0.162,201708,0.159)</f>
        <v>0.16200000000000001</v>
      </c>
      <c r="AD501" s="6">
        <f>Call_Data!$I501/Call_Data!$G501</f>
        <v>0.16666666666666666</v>
      </c>
    </row>
    <row r="502" spans="1:30" x14ac:dyDescent="0.2">
      <c r="A502">
        <v>201707</v>
      </c>
      <c r="B502" s="1">
        <v>42917</v>
      </c>
      <c r="C502">
        <v>12476</v>
      </c>
      <c r="D502" t="str">
        <f>VLOOKUP(Call_Data!$C502,Hierarchy!$A$1:$H$27,5,TRUE)</f>
        <v>Lipp, Larry</v>
      </c>
      <c r="E502" t="str">
        <f>VLOOKUP(Call_Data!$C502,Hierarchy!$A$2:$H$27,7,TRUE)</f>
        <v>Jimson, Bill</v>
      </c>
      <c r="F502" t="str">
        <f>VLOOKUP(C502,Hierarchy!$A$2:$H$27,8,TRUE)</f>
        <v>Williamburg</v>
      </c>
      <c r="G502">
        <v>31</v>
      </c>
      <c r="H502">
        <v>24893</v>
      </c>
      <c r="I502">
        <v>7</v>
      </c>
      <c r="J502">
        <v>29</v>
      </c>
      <c r="K502">
        <v>20</v>
      </c>
      <c r="L502">
        <v>14</v>
      </c>
      <c r="M502">
        <v>2</v>
      </c>
      <c r="N502">
        <f>SUMIF(Call_Data!$D$2:$D$1526,Call_Data!$D502,Call_Data!$G$2:$G$1526)</f>
        <v>2065</v>
      </c>
      <c r="O502">
        <f>SUMIFS(Call_Data!$G$2:$G$1526,Call_Data!$D$2:$D$1526,Call_Data!$D502,Call_Data!$A$2:$A$1526,Call_Data!$A502)</f>
        <v>651</v>
      </c>
      <c r="P502" s="3">
        <f>Call_Data!$H502/Call_Data!$G502</f>
        <v>803</v>
      </c>
      <c r="Q502" cm="1">
        <f t="array" ref="Q502">_xlfn.SWITCH(A502,201706,780,201707,783,201708,775)</f>
        <v>783</v>
      </c>
      <c r="R502" s="5" cm="1">
        <f t="array" ref="R502">_xlfn.SWITCH(A502,201706,0.08,201707,0.081,201708,0.075)</f>
        <v>8.1000000000000003E-2</v>
      </c>
      <c r="S502" s="2">
        <f>Call_Data!$M502/Call_Data!$G502*100</f>
        <v>6.4516129032258061</v>
      </c>
      <c r="T502" s="2">
        <f>Call_Data!$S502/Call_Data!$R502</f>
        <v>79.649542015133406</v>
      </c>
      <c r="U502" s="7">
        <f t="shared" si="14"/>
        <v>0</v>
      </c>
      <c r="V502" s="6">
        <f t="shared" si="15"/>
        <v>0.93548387096774188</v>
      </c>
      <c r="W502" s="6">
        <f>Call_Data!$K502/Call_Data!$J502</f>
        <v>0.68965517241379315</v>
      </c>
      <c r="X502" s="6">
        <f>Call_Data!$L502/Call_Data!$K502</f>
        <v>0.7</v>
      </c>
      <c r="Y502" s="6" cm="1">
        <f t="array" ref="Y502">_xlfn.SWITCH(A502,201706,0.51,201707,0.509,201708,0.511)</f>
        <v>0.50900000000000001</v>
      </c>
      <c r="Z502" s="6">
        <f>Call_Data!$L502/Call_Data!$G502</f>
        <v>0.45161290322580644</v>
      </c>
      <c r="AA502" s="6" cm="1">
        <f t="array" ref="AA502">_xlfn.SWITCH(A502,201706,0.2,201707,0.199,201708,0.198)</f>
        <v>0.19900000000000001</v>
      </c>
      <c r="AB502" s="6">
        <f>Call_Data!$K502-Call_Data!$L502/Call_Data!$K502</f>
        <v>19.3</v>
      </c>
      <c r="AC502" s="6" cm="1">
        <f t="array" ref="AC502">_xlfn.SWITCH(A502,201706,0.17,201707,0.162,201708,0.159)</f>
        <v>0.16200000000000001</v>
      </c>
      <c r="AD502" s="6">
        <f>Call_Data!$I502/Call_Data!$G502</f>
        <v>0.22580645161290322</v>
      </c>
    </row>
    <row r="503" spans="1:30" x14ac:dyDescent="0.2">
      <c r="A503">
        <v>201707</v>
      </c>
      <c r="B503" s="1">
        <v>42917</v>
      </c>
      <c r="C503">
        <v>12477</v>
      </c>
      <c r="D503" t="str">
        <f>VLOOKUP(Call_Data!$C503,Hierarchy!$A$1:$H$27,5,TRUE)</f>
        <v>Myers, Matt</v>
      </c>
      <c r="E503" t="str">
        <f>VLOOKUP(Call_Data!$C503,Hierarchy!$A$2:$H$27,7,TRUE)</f>
        <v>Jimson, Bill</v>
      </c>
      <c r="F503" t="str">
        <f>VLOOKUP(C503,Hierarchy!$A$2:$H$27,8,TRUE)</f>
        <v>Williamburg</v>
      </c>
      <c r="G503">
        <v>34</v>
      </c>
      <c r="H503">
        <v>25854</v>
      </c>
      <c r="I503">
        <v>8</v>
      </c>
      <c r="J503">
        <v>31</v>
      </c>
      <c r="K503">
        <v>26</v>
      </c>
      <c r="L503">
        <v>17</v>
      </c>
      <c r="M503">
        <v>2</v>
      </c>
      <c r="N503">
        <f>SUMIF(Call_Data!$D$2:$D$1526,Call_Data!$D503,Call_Data!$G$2:$G$1526)</f>
        <v>1978</v>
      </c>
      <c r="O503">
        <f>SUMIFS(Call_Data!$G$2:$G$1526,Call_Data!$D$2:$D$1526,Call_Data!$D503,Call_Data!$A$2:$A$1526,Call_Data!$A503)</f>
        <v>656</v>
      </c>
      <c r="P503" s="3">
        <f>Call_Data!$H503/Call_Data!$G503</f>
        <v>760.41176470588232</v>
      </c>
      <c r="Q503" cm="1">
        <f t="array" ref="Q503">_xlfn.SWITCH(A503,201706,780,201707,783,201708,775)</f>
        <v>783</v>
      </c>
      <c r="R503" s="5" cm="1">
        <f t="array" ref="R503">_xlfn.SWITCH(A503,201706,0.08,201707,0.081,201708,0.075)</f>
        <v>8.1000000000000003E-2</v>
      </c>
      <c r="S503" s="2">
        <f>Call_Data!$M503/Call_Data!$G503*100</f>
        <v>5.8823529411764701</v>
      </c>
      <c r="T503" s="2">
        <f>Call_Data!$S503/Call_Data!$R503</f>
        <v>72.621641249092221</v>
      </c>
      <c r="U503" s="7">
        <f t="shared" si="14"/>
        <v>0</v>
      </c>
      <c r="V503" s="6">
        <f t="shared" si="15"/>
        <v>0.91176470588235292</v>
      </c>
      <c r="W503" s="6">
        <f>Call_Data!$K503/Call_Data!$J503</f>
        <v>0.83870967741935487</v>
      </c>
      <c r="X503" s="6">
        <f>Call_Data!$L503/Call_Data!$K503</f>
        <v>0.65384615384615385</v>
      </c>
      <c r="Y503" s="6" cm="1">
        <f t="array" ref="Y503">_xlfn.SWITCH(A503,201706,0.51,201707,0.509,201708,0.511)</f>
        <v>0.50900000000000001</v>
      </c>
      <c r="Z503" s="6">
        <f>Call_Data!$L503/Call_Data!$G503</f>
        <v>0.5</v>
      </c>
      <c r="AA503" s="6" cm="1">
        <f t="array" ref="AA503">_xlfn.SWITCH(A503,201706,0.2,201707,0.199,201708,0.198)</f>
        <v>0.19900000000000001</v>
      </c>
      <c r="AB503" s="6">
        <f>Call_Data!$K503-Call_Data!$L503/Call_Data!$K503</f>
        <v>25.346153846153847</v>
      </c>
      <c r="AC503" s="6" cm="1">
        <f t="array" ref="AC503">_xlfn.SWITCH(A503,201706,0.17,201707,0.162,201708,0.159)</f>
        <v>0.16200000000000001</v>
      </c>
      <c r="AD503" s="6">
        <f>Call_Data!$I503/Call_Data!$G503</f>
        <v>0.23529411764705882</v>
      </c>
    </row>
    <row r="504" spans="1:30" x14ac:dyDescent="0.2">
      <c r="A504">
        <v>201707</v>
      </c>
      <c r="B504" s="1">
        <v>42917</v>
      </c>
      <c r="C504">
        <v>12478</v>
      </c>
      <c r="D504" t="str">
        <f>VLOOKUP(Call_Data!$C504,Hierarchy!$A$1:$H$27,5,TRUE)</f>
        <v>Nichols, Nana</v>
      </c>
      <c r="E504" t="str">
        <f>VLOOKUP(Call_Data!$C504,Hierarchy!$A$2:$H$27,7,TRUE)</f>
        <v>Jimson, Bill</v>
      </c>
      <c r="F504" t="str">
        <f>VLOOKUP(C504,Hierarchy!$A$2:$H$27,8,TRUE)</f>
        <v>Williamburg</v>
      </c>
      <c r="G504">
        <v>34</v>
      </c>
      <c r="H504">
        <v>24462</v>
      </c>
      <c r="I504">
        <v>7</v>
      </c>
      <c r="J504">
        <v>31</v>
      </c>
      <c r="K504">
        <v>22</v>
      </c>
      <c r="L504">
        <v>13</v>
      </c>
      <c r="M504">
        <v>2</v>
      </c>
      <c r="N504">
        <f>SUMIF(Call_Data!$D$2:$D$1526,Call_Data!$D504,Call_Data!$G$2:$G$1526)</f>
        <v>1999</v>
      </c>
      <c r="O504">
        <f>SUMIFS(Call_Data!$G$2:$G$1526,Call_Data!$D$2:$D$1526,Call_Data!$D504,Call_Data!$A$2:$A$1526,Call_Data!$A504)</f>
        <v>674</v>
      </c>
      <c r="P504" s="3">
        <f>Call_Data!$H504/Call_Data!$G504</f>
        <v>719.47058823529414</v>
      </c>
      <c r="Q504" cm="1">
        <f t="array" ref="Q504">_xlfn.SWITCH(A504,201706,780,201707,783,201708,775)</f>
        <v>783</v>
      </c>
      <c r="R504" s="5" cm="1">
        <f t="array" ref="R504">_xlfn.SWITCH(A504,201706,0.08,201707,0.081,201708,0.075)</f>
        <v>8.1000000000000003E-2</v>
      </c>
      <c r="S504" s="2">
        <f>Call_Data!$M504/Call_Data!$G504*100</f>
        <v>5.8823529411764701</v>
      </c>
      <c r="T504" s="2">
        <f>Call_Data!$S504/Call_Data!$R504</f>
        <v>72.621641249092221</v>
      </c>
      <c r="U504" s="7">
        <f t="shared" si="14"/>
        <v>0</v>
      </c>
      <c r="V504" s="6">
        <f t="shared" si="15"/>
        <v>0.91176470588235292</v>
      </c>
      <c r="W504" s="6">
        <f>Call_Data!$K504/Call_Data!$J504</f>
        <v>0.70967741935483875</v>
      </c>
      <c r="X504" s="6">
        <f>Call_Data!$L504/Call_Data!$K504</f>
        <v>0.59090909090909094</v>
      </c>
      <c r="Y504" s="6" cm="1">
        <f t="array" ref="Y504">_xlfn.SWITCH(A504,201706,0.51,201707,0.509,201708,0.511)</f>
        <v>0.50900000000000001</v>
      </c>
      <c r="Z504" s="6">
        <f>Call_Data!$L504/Call_Data!$G504</f>
        <v>0.38235294117647056</v>
      </c>
      <c r="AA504" s="6" cm="1">
        <f t="array" ref="AA504">_xlfn.SWITCH(A504,201706,0.2,201707,0.199,201708,0.198)</f>
        <v>0.19900000000000001</v>
      </c>
      <c r="AB504" s="6">
        <f>Call_Data!$K504-Call_Data!$L504/Call_Data!$K504</f>
        <v>21.40909090909091</v>
      </c>
      <c r="AC504" s="6" cm="1">
        <f t="array" ref="AC504">_xlfn.SWITCH(A504,201706,0.17,201707,0.162,201708,0.159)</f>
        <v>0.16200000000000001</v>
      </c>
      <c r="AD504" s="6">
        <f>Call_Data!$I504/Call_Data!$G504</f>
        <v>0.20588235294117646</v>
      </c>
    </row>
    <row r="505" spans="1:30" x14ac:dyDescent="0.2">
      <c r="A505">
        <v>201707</v>
      </c>
      <c r="B505" s="1">
        <v>42917</v>
      </c>
      <c r="C505">
        <v>12479</v>
      </c>
      <c r="D505" t="str">
        <f>VLOOKUP(Call_Data!$C505,Hierarchy!$A$1:$H$27,5,TRUE)</f>
        <v>Ohlson, Octavius</v>
      </c>
      <c r="E505" t="str">
        <f>VLOOKUP(Call_Data!$C505,Hierarchy!$A$2:$H$27,7,TRUE)</f>
        <v>Jimson, Bill</v>
      </c>
      <c r="F505" t="str">
        <f>VLOOKUP(C505,Hierarchy!$A$2:$H$27,8,TRUE)</f>
        <v>Williamburg</v>
      </c>
      <c r="G505">
        <v>36</v>
      </c>
      <c r="H505">
        <v>24865</v>
      </c>
      <c r="I505">
        <v>9</v>
      </c>
      <c r="J505">
        <v>32</v>
      </c>
      <c r="K505">
        <v>25</v>
      </c>
      <c r="L505">
        <v>16</v>
      </c>
      <c r="M505">
        <v>2</v>
      </c>
      <c r="N505">
        <f>SUMIF(Call_Data!$D$2:$D$1526,Call_Data!$D505,Call_Data!$G$2:$G$1526)</f>
        <v>1969</v>
      </c>
      <c r="O505">
        <f>SUMIFS(Call_Data!$G$2:$G$1526,Call_Data!$D$2:$D$1526,Call_Data!$D505,Call_Data!$A$2:$A$1526,Call_Data!$A505)</f>
        <v>562</v>
      </c>
      <c r="P505" s="3">
        <f>Call_Data!$H505/Call_Data!$G505</f>
        <v>690.69444444444446</v>
      </c>
      <c r="Q505" cm="1">
        <f t="array" ref="Q505">_xlfn.SWITCH(A505,201706,780,201707,783,201708,775)</f>
        <v>783</v>
      </c>
      <c r="R505" s="5" cm="1">
        <f t="array" ref="R505">_xlfn.SWITCH(A505,201706,0.08,201707,0.081,201708,0.075)</f>
        <v>8.1000000000000003E-2</v>
      </c>
      <c r="S505" s="2">
        <f>Call_Data!$M505/Call_Data!$G505*100</f>
        <v>5.5555555555555554</v>
      </c>
      <c r="T505" s="2">
        <f>Call_Data!$S505/Call_Data!$R505</f>
        <v>68.587105624142652</v>
      </c>
      <c r="U505" s="7">
        <f t="shared" si="14"/>
        <v>0</v>
      </c>
      <c r="V505" s="6">
        <f t="shared" si="15"/>
        <v>0.88888888888888884</v>
      </c>
      <c r="W505" s="6">
        <f>Call_Data!$K505/Call_Data!$J505</f>
        <v>0.78125</v>
      </c>
      <c r="X505" s="6">
        <f>Call_Data!$L505/Call_Data!$K505</f>
        <v>0.64</v>
      </c>
      <c r="Y505" s="6" cm="1">
        <f t="array" ref="Y505">_xlfn.SWITCH(A505,201706,0.51,201707,0.509,201708,0.511)</f>
        <v>0.50900000000000001</v>
      </c>
      <c r="Z505" s="6">
        <f>Call_Data!$L505/Call_Data!$G505</f>
        <v>0.44444444444444442</v>
      </c>
      <c r="AA505" s="6" cm="1">
        <f t="array" ref="AA505">_xlfn.SWITCH(A505,201706,0.2,201707,0.199,201708,0.198)</f>
        <v>0.19900000000000001</v>
      </c>
      <c r="AB505" s="6">
        <f>Call_Data!$K505-Call_Data!$L505/Call_Data!$K505</f>
        <v>24.36</v>
      </c>
      <c r="AC505" s="6" cm="1">
        <f t="array" ref="AC505">_xlfn.SWITCH(A505,201706,0.17,201707,0.162,201708,0.159)</f>
        <v>0.16200000000000001</v>
      </c>
      <c r="AD505" s="6">
        <f>Call_Data!$I505/Call_Data!$G505</f>
        <v>0.25</v>
      </c>
    </row>
    <row r="506" spans="1:30" x14ac:dyDescent="0.2">
      <c r="A506">
        <v>201707</v>
      </c>
      <c r="B506" s="1">
        <v>42917</v>
      </c>
      <c r="C506">
        <v>12482</v>
      </c>
      <c r="D506" t="str">
        <f>VLOOKUP(Call_Data!$C506,Hierarchy!$A$1:$H$27,5,TRUE)</f>
        <v>Sanders, Sammi</v>
      </c>
      <c r="E506" t="str">
        <f>VLOOKUP(Call_Data!$C506,Hierarchy!$A$2:$H$27,7,TRUE)</f>
        <v>Oferten, Quinton</v>
      </c>
      <c r="F506" t="str">
        <f>VLOOKUP(C506,Hierarchy!$A$2:$H$27,8,TRUE)</f>
        <v>Williamburg</v>
      </c>
      <c r="G506">
        <v>31</v>
      </c>
      <c r="H506">
        <v>24385</v>
      </c>
      <c r="I506">
        <v>7</v>
      </c>
      <c r="J506">
        <v>27</v>
      </c>
      <c r="K506">
        <v>16</v>
      </c>
      <c r="L506">
        <v>11</v>
      </c>
      <c r="M506">
        <v>3</v>
      </c>
      <c r="N506">
        <f>SUMIF(Call_Data!$D$2:$D$1526,Call_Data!$D506,Call_Data!$G$2:$G$1526)</f>
        <v>1764</v>
      </c>
      <c r="O506">
        <f>SUMIFS(Call_Data!$G$2:$G$1526,Call_Data!$D$2:$D$1526,Call_Data!$D506,Call_Data!$A$2:$A$1526,Call_Data!$A506)</f>
        <v>524</v>
      </c>
      <c r="P506" s="3">
        <f>Call_Data!$H506/Call_Data!$G506</f>
        <v>786.61290322580646</v>
      </c>
      <c r="Q506" cm="1">
        <f t="array" ref="Q506">_xlfn.SWITCH(A506,201706,780,201707,783,201708,775)</f>
        <v>783</v>
      </c>
      <c r="R506" s="5" cm="1">
        <f t="array" ref="R506">_xlfn.SWITCH(A506,201706,0.08,201707,0.081,201708,0.075)</f>
        <v>8.1000000000000003E-2</v>
      </c>
      <c r="S506" s="2">
        <f>Call_Data!$M506/Call_Data!$G506*100</f>
        <v>9.67741935483871</v>
      </c>
      <c r="T506" s="2">
        <f>Call_Data!$S506/Call_Data!$R506</f>
        <v>119.47431302270012</v>
      </c>
      <c r="U506" s="7">
        <f t="shared" si="14"/>
        <v>150</v>
      </c>
      <c r="V506" s="6">
        <f t="shared" si="15"/>
        <v>0.87096774193548387</v>
      </c>
      <c r="W506" s="6">
        <f>Call_Data!$K506/Call_Data!$J506</f>
        <v>0.59259259259259256</v>
      </c>
      <c r="X506" s="6">
        <f>Call_Data!$L506/Call_Data!$K506</f>
        <v>0.6875</v>
      </c>
      <c r="Y506" s="6" cm="1">
        <f t="array" ref="Y506">_xlfn.SWITCH(A506,201706,0.51,201707,0.509,201708,0.511)</f>
        <v>0.50900000000000001</v>
      </c>
      <c r="Z506" s="6">
        <f>Call_Data!$L506/Call_Data!$G506</f>
        <v>0.35483870967741937</v>
      </c>
      <c r="AA506" s="6" cm="1">
        <f t="array" ref="AA506">_xlfn.SWITCH(A506,201706,0.2,201707,0.199,201708,0.198)</f>
        <v>0.19900000000000001</v>
      </c>
      <c r="AB506" s="6">
        <f>Call_Data!$K506-Call_Data!$L506/Call_Data!$K506</f>
        <v>15.3125</v>
      </c>
      <c r="AC506" s="6" cm="1">
        <f t="array" ref="AC506">_xlfn.SWITCH(A506,201706,0.17,201707,0.162,201708,0.159)</f>
        <v>0.16200000000000001</v>
      </c>
      <c r="AD506" s="6">
        <f>Call_Data!$I506/Call_Data!$G506</f>
        <v>0.22580645161290322</v>
      </c>
    </row>
    <row r="507" spans="1:30" x14ac:dyDescent="0.2">
      <c r="A507">
        <v>201707</v>
      </c>
      <c r="B507" s="1">
        <v>42917</v>
      </c>
      <c r="C507">
        <v>12483</v>
      </c>
      <c r="D507" t="str">
        <f>VLOOKUP(Call_Data!$C507,Hierarchy!$A$1:$H$27,5,TRUE)</f>
        <v>Thomas, Ted</v>
      </c>
      <c r="E507" t="str">
        <f>VLOOKUP(Call_Data!$C507,Hierarchy!$A$2:$H$27,7,TRUE)</f>
        <v>Oferten, Quinton</v>
      </c>
      <c r="F507" t="str">
        <f>VLOOKUP(C507,Hierarchy!$A$2:$H$27,8,TRUE)</f>
        <v>Williamburg</v>
      </c>
      <c r="G507">
        <v>30</v>
      </c>
      <c r="H507">
        <v>25377</v>
      </c>
      <c r="I507">
        <v>7</v>
      </c>
      <c r="J507">
        <v>26</v>
      </c>
      <c r="K507">
        <v>19</v>
      </c>
      <c r="L507">
        <v>11</v>
      </c>
      <c r="M507">
        <v>3</v>
      </c>
      <c r="N507">
        <f>SUMIF(Call_Data!$D$2:$D$1526,Call_Data!$D507,Call_Data!$G$2:$G$1526)</f>
        <v>1918</v>
      </c>
      <c r="O507">
        <f>SUMIFS(Call_Data!$G$2:$G$1526,Call_Data!$D$2:$D$1526,Call_Data!$D507,Call_Data!$A$2:$A$1526,Call_Data!$A507)</f>
        <v>606</v>
      </c>
      <c r="P507" s="3">
        <f>Call_Data!$H507/Call_Data!$G507</f>
        <v>845.9</v>
      </c>
      <c r="Q507" cm="1">
        <f t="array" ref="Q507">_xlfn.SWITCH(A507,201706,780,201707,783,201708,775)</f>
        <v>783</v>
      </c>
      <c r="R507" s="5" cm="1">
        <f t="array" ref="R507">_xlfn.SWITCH(A507,201706,0.08,201707,0.081,201708,0.075)</f>
        <v>8.1000000000000003E-2</v>
      </c>
      <c r="S507" s="2">
        <f>Call_Data!$M507/Call_Data!$G507*100</f>
        <v>10</v>
      </c>
      <c r="T507" s="2">
        <f>Call_Data!$S507/Call_Data!$R507</f>
        <v>123.45679012345678</v>
      </c>
      <c r="U507" s="7">
        <f t="shared" si="14"/>
        <v>250</v>
      </c>
      <c r="V507" s="6">
        <f t="shared" si="15"/>
        <v>0.8666666666666667</v>
      </c>
      <c r="W507" s="6">
        <f>Call_Data!$K507/Call_Data!$J507</f>
        <v>0.73076923076923073</v>
      </c>
      <c r="X507" s="6">
        <f>Call_Data!$L507/Call_Data!$K507</f>
        <v>0.57894736842105265</v>
      </c>
      <c r="Y507" s="6" cm="1">
        <f t="array" ref="Y507">_xlfn.SWITCH(A507,201706,0.51,201707,0.509,201708,0.511)</f>
        <v>0.50900000000000001</v>
      </c>
      <c r="Z507" s="6">
        <f>Call_Data!$L507/Call_Data!$G507</f>
        <v>0.36666666666666664</v>
      </c>
      <c r="AA507" s="6" cm="1">
        <f t="array" ref="AA507">_xlfn.SWITCH(A507,201706,0.2,201707,0.199,201708,0.198)</f>
        <v>0.19900000000000001</v>
      </c>
      <c r="AB507" s="6">
        <f>Call_Data!$K507-Call_Data!$L507/Call_Data!$K507</f>
        <v>18.421052631578949</v>
      </c>
      <c r="AC507" s="6" cm="1">
        <f t="array" ref="AC507">_xlfn.SWITCH(A507,201706,0.17,201707,0.162,201708,0.159)</f>
        <v>0.16200000000000001</v>
      </c>
      <c r="AD507" s="6">
        <f>Call_Data!$I507/Call_Data!$G507</f>
        <v>0.23333333333333334</v>
      </c>
    </row>
    <row r="508" spans="1:30" x14ac:dyDescent="0.2">
      <c r="A508">
        <v>201707</v>
      </c>
      <c r="B508" s="1">
        <v>42917</v>
      </c>
      <c r="C508">
        <v>12484</v>
      </c>
      <c r="D508" t="str">
        <f>VLOOKUP(Call_Data!$C508,Hierarchy!$A$1:$H$27,5,TRUE)</f>
        <v>Uvaldon, Ursala</v>
      </c>
      <c r="E508" t="str">
        <f>VLOOKUP(Call_Data!$C508,Hierarchy!$A$2:$H$27,7,TRUE)</f>
        <v>Oferten, Quinton</v>
      </c>
      <c r="F508" t="str">
        <f>VLOOKUP(C508,Hierarchy!$A$2:$H$27,8,TRUE)</f>
        <v>Williamburg</v>
      </c>
      <c r="G508">
        <v>29</v>
      </c>
      <c r="H508">
        <v>25892</v>
      </c>
      <c r="I508">
        <v>8</v>
      </c>
      <c r="J508">
        <v>25</v>
      </c>
      <c r="K508">
        <v>17</v>
      </c>
      <c r="L508">
        <v>9</v>
      </c>
      <c r="M508">
        <v>3</v>
      </c>
      <c r="N508">
        <f>SUMIF(Call_Data!$D$2:$D$1526,Call_Data!$D508,Call_Data!$G$2:$G$1526)</f>
        <v>1913</v>
      </c>
      <c r="O508">
        <f>SUMIFS(Call_Data!$G$2:$G$1526,Call_Data!$D$2:$D$1526,Call_Data!$D508,Call_Data!$A$2:$A$1526,Call_Data!$A508)</f>
        <v>618</v>
      </c>
      <c r="P508" s="3">
        <f>Call_Data!$H508/Call_Data!$G508</f>
        <v>892.82758620689651</v>
      </c>
      <c r="Q508" cm="1">
        <f t="array" ref="Q508">_xlfn.SWITCH(A508,201706,780,201707,783,201708,775)</f>
        <v>783</v>
      </c>
      <c r="R508" s="5" cm="1">
        <f t="array" ref="R508">_xlfn.SWITCH(A508,201706,0.08,201707,0.081,201708,0.075)</f>
        <v>8.1000000000000003E-2</v>
      </c>
      <c r="S508" s="2">
        <f>Call_Data!$M508/Call_Data!$G508*100</f>
        <v>10.344827586206897</v>
      </c>
      <c r="T508" s="2">
        <f>Call_Data!$S508/Call_Data!$R508</f>
        <v>127.71392081736909</v>
      </c>
      <c r="U508" s="7">
        <f t="shared" si="14"/>
        <v>250</v>
      </c>
      <c r="V508" s="6">
        <f t="shared" si="15"/>
        <v>0.86206896551724133</v>
      </c>
      <c r="W508" s="6">
        <f>Call_Data!$K508/Call_Data!$J508</f>
        <v>0.68</v>
      </c>
      <c r="X508" s="6">
        <f>Call_Data!$L508/Call_Data!$K508</f>
        <v>0.52941176470588236</v>
      </c>
      <c r="Y508" s="6" cm="1">
        <f t="array" ref="Y508">_xlfn.SWITCH(A508,201706,0.51,201707,0.509,201708,0.511)</f>
        <v>0.50900000000000001</v>
      </c>
      <c r="Z508" s="6">
        <f>Call_Data!$L508/Call_Data!$G508</f>
        <v>0.31034482758620691</v>
      </c>
      <c r="AA508" s="6" cm="1">
        <f t="array" ref="AA508">_xlfn.SWITCH(A508,201706,0.2,201707,0.199,201708,0.198)</f>
        <v>0.19900000000000001</v>
      </c>
      <c r="AB508" s="6">
        <f>Call_Data!$K508-Call_Data!$L508/Call_Data!$K508</f>
        <v>16.470588235294116</v>
      </c>
      <c r="AC508" s="6" cm="1">
        <f t="array" ref="AC508">_xlfn.SWITCH(A508,201706,0.17,201707,0.162,201708,0.159)</f>
        <v>0.16200000000000001</v>
      </c>
      <c r="AD508" s="6">
        <f>Call_Data!$I508/Call_Data!$G508</f>
        <v>0.27586206896551724</v>
      </c>
    </row>
    <row r="509" spans="1:30" x14ac:dyDescent="0.2">
      <c r="A509">
        <v>201707</v>
      </c>
      <c r="B509" s="1">
        <v>42917</v>
      </c>
      <c r="C509">
        <v>12485</v>
      </c>
      <c r="D509" t="str">
        <f>VLOOKUP(Call_Data!$C509,Hierarchy!$A$1:$H$27,5,TRUE)</f>
        <v>Vindictive, Vinny</v>
      </c>
      <c r="E509" t="str">
        <f>VLOOKUP(Call_Data!$C509,Hierarchy!$A$2:$H$27,7,TRUE)</f>
        <v>Oferten, Quinton</v>
      </c>
      <c r="F509" t="str">
        <f>VLOOKUP(C509,Hierarchy!$A$2:$H$27,8,TRUE)</f>
        <v>Williamburg</v>
      </c>
      <c r="G509">
        <v>30</v>
      </c>
      <c r="H509">
        <v>25780</v>
      </c>
      <c r="I509">
        <v>9</v>
      </c>
      <c r="J509">
        <v>29</v>
      </c>
      <c r="K509">
        <v>23</v>
      </c>
      <c r="L509">
        <v>16</v>
      </c>
      <c r="M509">
        <v>4</v>
      </c>
      <c r="N509">
        <f>SUMIF(Call_Data!$D$2:$D$1526,Call_Data!$D509,Call_Data!$G$2:$G$1526)</f>
        <v>1894</v>
      </c>
      <c r="O509">
        <f>SUMIFS(Call_Data!$G$2:$G$1526,Call_Data!$D$2:$D$1526,Call_Data!$D509,Call_Data!$A$2:$A$1526,Call_Data!$A509)</f>
        <v>610</v>
      </c>
      <c r="P509" s="3">
        <f>Call_Data!$H509/Call_Data!$G509</f>
        <v>859.33333333333337</v>
      </c>
      <c r="Q509" cm="1">
        <f t="array" ref="Q509">_xlfn.SWITCH(A509,201706,780,201707,783,201708,775)</f>
        <v>783</v>
      </c>
      <c r="R509" s="5" cm="1">
        <f t="array" ref="R509">_xlfn.SWITCH(A509,201706,0.08,201707,0.081,201708,0.075)</f>
        <v>8.1000000000000003E-2</v>
      </c>
      <c r="S509" s="2">
        <f>Call_Data!$M509/Call_Data!$G509*100</f>
        <v>13.333333333333334</v>
      </c>
      <c r="T509" s="2">
        <f>Call_Data!$S509/Call_Data!$R509</f>
        <v>164.6090534979424</v>
      </c>
      <c r="U509" s="7">
        <f t="shared" si="14"/>
        <v>250</v>
      </c>
      <c r="V509" s="6">
        <f t="shared" si="15"/>
        <v>0.96666666666666667</v>
      </c>
      <c r="W509" s="6">
        <f>Call_Data!$K509/Call_Data!$J509</f>
        <v>0.7931034482758621</v>
      </c>
      <c r="X509" s="6">
        <f>Call_Data!$L509/Call_Data!$K509</f>
        <v>0.69565217391304346</v>
      </c>
      <c r="Y509" s="6" cm="1">
        <f t="array" ref="Y509">_xlfn.SWITCH(A509,201706,0.51,201707,0.509,201708,0.511)</f>
        <v>0.50900000000000001</v>
      </c>
      <c r="Z509" s="6">
        <f>Call_Data!$L509/Call_Data!$G509</f>
        <v>0.53333333333333333</v>
      </c>
      <c r="AA509" s="6" cm="1">
        <f t="array" ref="AA509">_xlfn.SWITCH(A509,201706,0.2,201707,0.199,201708,0.198)</f>
        <v>0.19900000000000001</v>
      </c>
      <c r="AB509" s="6">
        <f>Call_Data!$K509-Call_Data!$L509/Call_Data!$K509</f>
        <v>22.304347826086957</v>
      </c>
      <c r="AC509" s="6" cm="1">
        <f t="array" ref="AC509">_xlfn.SWITCH(A509,201706,0.17,201707,0.162,201708,0.159)</f>
        <v>0.16200000000000001</v>
      </c>
      <c r="AD509" s="6">
        <f>Call_Data!$I509/Call_Data!$G509</f>
        <v>0.3</v>
      </c>
    </row>
    <row r="510" spans="1:30" x14ac:dyDescent="0.2">
      <c r="A510">
        <v>201707</v>
      </c>
      <c r="B510" s="1">
        <v>42917</v>
      </c>
      <c r="C510">
        <v>12486</v>
      </c>
      <c r="D510" t="str">
        <f>VLOOKUP(Call_Data!$C510,Hierarchy!$A$1:$H$27,5,TRUE)</f>
        <v>Williamson, Wilma</v>
      </c>
      <c r="E510" t="str">
        <f>VLOOKUP(Call_Data!$C510,Hierarchy!$A$2:$H$27,7,TRUE)</f>
        <v>Oferten, Quinton</v>
      </c>
      <c r="F510" t="str">
        <f>VLOOKUP(C510,Hierarchy!$A$2:$H$27,8,TRUE)</f>
        <v>Williamburg</v>
      </c>
      <c r="G510">
        <v>31</v>
      </c>
      <c r="H510">
        <v>24844</v>
      </c>
      <c r="I510">
        <v>8</v>
      </c>
      <c r="J510">
        <v>29</v>
      </c>
      <c r="K510">
        <v>21</v>
      </c>
      <c r="L510">
        <v>11</v>
      </c>
      <c r="M510">
        <v>4</v>
      </c>
      <c r="N510">
        <f>SUMIF(Call_Data!$D$2:$D$1526,Call_Data!$D510,Call_Data!$G$2:$G$1526)</f>
        <v>1992</v>
      </c>
      <c r="O510">
        <f>SUMIFS(Call_Data!$G$2:$G$1526,Call_Data!$D$2:$D$1526,Call_Data!$D510,Call_Data!$A$2:$A$1526,Call_Data!$A510)</f>
        <v>678</v>
      </c>
      <c r="P510" s="3">
        <f>Call_Data!$H510/Call_Data!$G510</f>
        <v>801.41935483870964</v>
      </c>
      <c r="Q510" cm="1">
        <f t="array" ref="Q510">_xlfn.SWITCH(A510,201706,780,201707,783,201708,775)</f>
        <v>783</v>
      </c>
      <c r="R510" s="5" cm="1">
        <f t="array" ref="R510">_xlfn.SWITCH(A510,201706,0.08,201707,0.081,201708,0.075)</f>
        <v>8.1000000000000003E-2</v>
      </c>
      <c r="S510" s="2">
        <f>Call_Data!$M510/Call_Data!$G510*100</f>
        <v>12.903225806451612</v>
      </c>
      <c r="T510" s="2">
        <f>Call_Data!$S510/Call_Data!$R510</f>
        <v>159.29908403026681</v>
      </c>
      <c r="U510" s="7">
        <f t="shared" si="14"/>
        <v>250</v>
      </c>
      <c r="V510" s="6">
        <f t="shared" si="15"/>
        <v>0.93548387096774188</v>
      </c>
      <c r="W510" s="6">
        <f>Call_Data!$K510/Call_Data!$J510</f>
        <v>0.72413793103448276</v>
      </c>
      <c r="X510" s="6">
        <f>Call_Data!$L510/Call_Data!$K510</f>
        <v>0.52380952380952384</v>
      </c>
      <c r="Y510" s="6" cm="1">
        <f t="array" ref="Y510">_xlfn.SWITCH(A510,201706,0.51,201707,0.509,201708,0.511)</f>
        <v>0.50900000000000001</v>
      </c>
      <c r="Z510" s="6">
        <f>Call_Data!$L510/Call_Data!$G510</f>
        <v>0.35483870967741937</v>
      </c>
      <c r="AA510" s="6" cm="1">
        <f t="array" ref="AA510">_xlfn.SWITCH(A510,201706,0.2,201707,0.199,201708,0.198)</f>
        <v>0.19900000000000001</v>
      </c>
      <c r="AB510" s="6">
        <f>Call_Data!$K510-Call_Data!$L510/Call_Data!$K510</f>
        <v>20.476190476190474</v>
      </c>
      <c r="AC510" s="6" cm="1">
        <f t="array" ref="AC510">_xlfn.SWITCH(A510,201706,0.17,201707,0.162,201708,0.159)</f>
        <v>0.16200000000000001</v>
      </c>
      <c r="AD510" s="6">
        <f>Call_Data!$I510/Call_Data!$G510</f>
        <v>0.25806451612903225</v>
      </c>
    </row>
    <row r="511" spans="1:30" x14ac:dyDescent="0.2">
      <c r="A511">
        <v>201707</v>
      </c>
      <c r="B511" s="1">
        <v>42917</v>
      </c>
      <c r="C511">
        <v>12487</v>
      </c>
      <c r="D511" t="str">
        <f>VLOOKUP(Call_Data!$C511,Hierarchy!$A$1:$H$27,5,TRUE)</f>
        <v>Younger, Yeti</v>
      </c>
      <c r="E511" t="str">
        <f>VLOOKUP(Call_Data!$C511,Hierarchy!$A$2:$H$27,7,TRUE)</f>
        <v>Oferten, Quinton</v>
      </c>
      <c r="F511" t="str">
        <f>VLOOKUP(C511,Hierarchy!$A$2:$H$27,8,TRUE)</f>
        <v>Williamburg</v>
      </c>
      <c r="G511">
        <v>29</v>
      </c>
      <c r="H511">
        <v>24782</v>
      </c>
      <c r="I511">
        <v>9</v>
      </c>
      <c r="J511">
        <v>25</v>
      </c>
      <c r="K511">
        <v>16</v>
      </c>
      <c r="L511">
        <v>9</v>
      </c>
      <c r="M511">
        <v>3</v>
      </c>
      <c r="N511">
        <f>SUMIF(Call_Data!$D$2:$D$1526,Call_Data!$D511,Call_Data!$G$2:$G$1526)</f>
        <v>1939</v>
      </c>
      <c r="O511">
        <f>SUMIFS(Call_Data!$G$2:$G$1526,Call_Data!$D$2:$D$1526,Call_Data!$D511,Call_Data!$A$2:$A$1526,Call_Data!$A511)</f>
        <v>662</v>
      </c>
      <c r="P511" s="3">
        <f>Call_Data!$H511/Call_Data!$G511</f>
        <v>854.55172413793105</v>
      </c>
      <c r="Q511" cm="1">
        <f t="array" ref="Q511">_xlfn.SWITCH(A511,201706,780,201707,783,201708,775)</f>
        <v>783</v>
      </c>
      <c r="R511" s="5" cm="1">
        <f t="array" ref="R511">_xlfn.SWITCH(A511,201706,0.08,201707,0.081,201708,0.075)</f>
        <v>8.1000000000000003E-2</v>
      </c>
      <c r="S511" s="2">
        <f>Call_Data!$M511/Call_Data!$G511*100</f>
        <v>10.344827586206897</v>
      </c>
      <c r="T511" s="2">
        <f>Call_Data!$S511/Call_Data!$R511</f>
        <v>127.71392081736909</v>
      </c>
      <c r="U511" s="7">
        <f t="shared" si="14"/>
        <v>250</v>
      </c>
      <c r="V511" s="6">
        <f t="shared" si="15"/>
        <v>0.86206896551724133</v>
      </c>
      <c r="W511" s="6">
        <f>Call_Data!$K511/Call_Data!$J511</f>
        <v>0.64</v>
      </c>
      <c r="X511" s="6">
        <f>Call_Data!$L511/Call_Data!$K511</f>
        <v>0.5625</v>
      </c>
      <c r="Y511" s="6" cm="1">
        <f t="array" ref="Y511">_xlfn.SWITCH(A511,201706,0.51,201707,0.509,201708,0.511)</f>
        <v>0.50900000000000001</v>
      </c>
      <c r="Z511" s="6">
        <f>Call_Data!$L511/Call_Data!$G511</f>
        <v>0.31034482758620691</v>
      </c>
      <c r="AA511" s="6" cm="1">
        <f t="array" ref="AA511">_xlfn.SWITCH(A511,201706,0.2,201707,0.199,201708,0.198)</f>
        <v>0.19900000000000001</v>
      </c>
      <c r="AB511" s="6">
        <f>Call_Data!$K511-Call_Data!$L511/Call_Data!$K511</f>
        <v>15.4375</v>
      </c>
      <c r="AC511" s="6" cm="1">
        <f t="array" ref="AC511">_xlfn.SWITCH(A511,201706,0.17,201707,0.162,201708,0.159)</f>
        <v>0.16200000000000001</v>
      </c>
      <c r="AD511" s="6">
        <f>Call_Data!$I511/Call_Data!$G511</f>
        <v>0.31034482758620691</v>
      </c>
    </row>
    <row r="512" spans="1:30" x14ac:dyDescent="0.2">
      <c r="A512">
        <v>201707</v>
      </c>
      <c r="B512" s="1">
        <v>42917</v>
      </c>
      <c r="C512">
        <v>12488</v>
      </c>
      <c r="D512" t="str">
        <f>VLOOKUP(Call_Data!$C512,Hierarchy!$A$1:$H$27,5,TRUE)</f>
        <v>Zwilowski, Zane</v>
      </c>
      <c r="E512" t="str">
        <f>VLOOKUP(Call_Data!$C512,Hierarchy!$A$2:$H$27,7,TRUE)</f>
        <v>Oferten, Quinton</v>
      </c>
      <c r="F512" t="str">
        <f>VLOOKUP(C512,Hierarchy!$A$2:$H$27,8,TRUE)</f>
        <v>Williamburg</v>
      </c>
      <c r="G512">
        <v>29</v>
      </c>
      <c r="H512">
        <v>25927</v>
      </c>
      <c r="I512">
        <v>8</v>
      </c>
      <c r="J512">
        <v>25</v>
      </c>
      <c r="K512">
        <v>17</v>
      </c>
      <c r="L512">
        <v>10</v>
      </c>
      <c r="M512">
        <v>3</v>
      </c>
      <c r="N512">
        <f>SUMIF(Call_Data!$D$2:$D$1526,Call_Data!$D512,Call_Data!$G$2:$G$1526)</f>
        <v>2000</v>
      </c>
      <c r="O512">
        <f>SUMIFS(Call_Data!$G$2:$G$1526,Call_Data!$D$2:$D$1526,Call_Data!$D512,Call_Data!$A$2:$A$1526,Call_Data!$A512)</f>
        <v>682</v>
      </c>
      <c r="P512" s="3">
        <f>Call_Data!$H512/Call_Data!$G512</f>
        <v>894.0344827586207</v>
      </c>
      <c r="Q512" cm="1">
        <f t="array" ref="Q512">_xlfn.SWITCH(A512,201706,780,201707,783,201708,775)</f>
        <v>783</v>
      </c>
      <c r="R512" s="5" cm="1">
        <f t="array" ref="R512">_xlfn.SWITCH(A512,201706,0.08,201707,0.081,201708,0.075)</f>
        <v>8.1000000000000003E-2</v>
      </c>
      <c r="S512" s="2">
        <f>Call_Data!$M512/Call_Data!$G512*100</f>
        <v>10.344827586206897</v>
      </c>
      <c r="T512" s="2">
        <f>Call_Data!$S512/Call_Data!$R512</f>
        <v>127.71392081736909</v>
      </c>
      <c r="U512" s="7">
        <f t="shared" si="14"/>
        <v>250</v>
      </c>
      <c r="V512" s="6">
        <f t="shared" si="15"/>
        <v>0.86206896551724133</v>
      </c>
      <c r="W512" s="6">
        <f>Call_Data!$K512/Call_Data!$J512</f>
        <v>0.68</v>
      </c>
      <c r="X512" s="6">
        <f>Call_Data!$L512/Call_Data!$K512</f>
        <v>0.58823529411764708</v>
      </c>
      <c r="Y512" s="6" cm="1">
        <f t="array" ref="Y512">_xlfn.SWITCH(A512,201706,0.51,201707,0.509,201708,0.511)</f>
        <v>0.50900000000000001</v>
      </c>
      <c r="Z512" s="6">
        <f>Call_Data!$L512/Call_Data!$G512</f>
        <v>0.34482758620689657</v>
      </c>
      <c r="AA512" s="6" cm="1">
        <f t="array" ref="AA512">_xlfn.SWITCH(A512,201706,0.2,201707,0.199,201708,0.198)</f>
        <v>0.19900000000000001</v>
      </c>
      <c r="AB512" s="6">
        <f>Call_Data!$K512-Call_Data!$L512/Call_Data!$K512</f>
        <v>16.411764705882351</v>
      </c>
      <c r="AC512" s="6" cm="1">
        <f t="array" ref="AC512">_xlfn.SWITCH(A512,201706,0.17,201707,0.162,201708,0.159)</f>
        <v>0.16200000000000001</v>
      </c>
      <c r="AD512" s="6">
        <f>Call_Data!$I512/Call_Data!$G512</f>
        <v>0.27586206896551724</v>
      </c>
    </row>
    <row r="513" spans="1:30" x14ac:dyDescent="0.2">
      <c r="A513">
        <v>201707</v>
      </c>
      <c r="B513" s="1">
        <v>42917</v>
      </c>
      <c r="C513">
        <v>12489</v>
      </c>
      <c r="D513" t="str">
        <f>VLOOKUP(Call_Data!$C513,Hierarchy!$A$1:$H$27,5,TRUE)</f>
        <v>Abacus, Aaron</v>
      </c>
      <c r="E513" t="str">
        <f>VLOOKUP(Call_Data!$C513,Hierarchy!$A$2:$H$27,7,TRUE)</f>
        <v>Oferten, Quinton</v>
      </c>
      <c r="F513" t="str">
        <f>VLOOKUP(C513,Hierarchy!$A$2:$H$27,8,TRUE)</f>
        <v>Williamburg</v>
      </c>
      <c r="G513">
        <v>29</v>
      </c>
      <c r="H513">
        <v>24832</v>
      </c>
      <c r="I513">
        <v>7</v>
      </c>
      <c r="J513">
        <v>28</v>
      </c>
      <c r="K513">
        <v>20</v>
      </c>
      <c r="L513">
        <v>12</v>
      </c>
      <c r="M513">
        <v>3</v>
      </c>
      <c r="N513">
        <f>SUMIF(Call_Data!$D$2:$D$1526,Call_Data!$D513,Call_Data!$G$2:$G$1526)</f>
        <v>1858</v>
      </c>
      <c r="O513">
        <f>SUMIFS(Call_Data!$G$2:$G$1526,Call_Data!$D$2:$D$1526,Call_Data!$D513,Call_Data!$A$2:$A$1526,Call_Data!$A513)</f>
        <v>671</v>
      </c>
      <c r="P513" s="3">
        <f>Call_Data!$H513/Call_Data!$G513</f>
        <v>856.27586206896547</v>
      </c>
      <c r="Q513" cm="1">
        <f t="array" ref="Q513">_xlfn.SWITCH(A513,201706,780,201707,783,201708,775)</f>
        <v>783</v>
      </c>
      <c r="R513" s="5" cm="1">
        <f t="array" ref="R513">_xlfn.SWITCH(A513,201706,0.08,201707,0.081,201708,0.075)</f>
        <v>8.1000000000000003E-2</v>
      </c>
      <c r="S513" s="2">
        <f>Call_Data!$M513/Call_Data!$G513*100</f>
        <v>10.344827586206897</v>
      </c>
      <c r="T513" s="2">
        <f>Call_Data!$S513/Call_Data!$R513</f>
        <v>127.71392081736909</v>
      </c>
      <c r="U513" s="7">
        <f t="shared" si="14"/>
        <v>250</v>
      </c>
      <c r="V513" s="6">
        <f t="shared" si="15"/>
        <v>0.96551724137931039</v>
      </c>
      <c r="W513" s="6">
        <f>Call_Data!$K513/Call_Data!$J513</f>
        <v>0.7142857142857143</v>
      </c>
      <c r="X513" s="6">
        <f>Call_Data!$L513/Call_Data!$K513</f>
        <v>0.6</v>
      </c>
      <c r="Y513" s="6" cm="1">
        <f t="array" ref="Y513">_xlfn.SWITCH(A513,201706,0.51,201707,0.509,201708,0.511)</f>
        <v>0.50900000000000001</v>
      </c>
      <c r="Z513" s="6">
        <f>Call_Data!$L513/Call_Data!$G513</f>
        <v>0.41379310344827586</v>
      </c>
      <c r="AA513" s="6" cm="1">
        <f t="array" ref="AA513">_xlfn.SWITCH(A513,201706,0.2,201707,0.199,201708,0.198)</f>
        <v>0.19900000000000001</v>
      </c>
      <c r="AB513" s="6">
        <f>Call_Data!$K513-Call_Data!$L513/Call_Data!$K513</f>
        <v>19.399999999999999</v>
      </c>
      <c r="AC513" s="6" cm="1">
        <f t="array" ref="AC513">_xlfn.SWITCH(A513,201706,0.17,201707,0.162,201708,0.159)</f>
        <v>0.16200000000000001</v>
      </c>
      <c r="AD513" s="6">
        <f>Call_Data!$I513/Call_Data!$G513</f>
        <v>0.2413793103448276</v>
      </c>
    </row>
    <row r="514" spans="1:30" x14ac:dyDescent="0.2">
      <c r="A514">
        <v>201707</v>
      </c>
      <c r="B514" s="1">
        <v>42918</v>
      </c>
      <c r="C514">
        <v>12466</v>
      </c>
      <c r="D514" t="str">
        <f>VLOOKUP(Call_Data!$C514,Hierarchy!$A$1:$H$27,5,TRUE)</f>
        <v>Binning, Bart</v>
      </c>
      <c r="E514" t="str">
        <f>VLOOKUP(Call_Data!$C514,Hierarchy!$A$2:$H$27,7,TRUE)</f>
        <v>Winnerson, Aceona</v>
      </c>
      <c r="F514" t="str">
        <f>VLOOKUP(C514,Hierarchy!$A$2:$H$27,8,TRUE)</f>
        <v>Williamburg</v>
      </c>
      <c r="G514">
        <v>33</v>
      </c>
      <c r="H514">
        <v>24550</v>
      </c>
      <c r="I514">
        <v>4</v>
      </c>
      <c r="J514">
        <v>32</v>
      </c>
      <c r="K514">
        <v>26</v>
      </c>
      <c r="L514">
        <v>22</v>
      </c>
      <c r="M514">
        <v>1</v>
      </c>
      <c r="N514">
        <f>SUMIF(Call_Data!$D$2:$D$1526,Call_Data!$D514,Call_Data!$G$2:$G$1526)</f>
        <v>2347</v>
      </c>
      <c r="O514">
        <f>SUMIFS(Call_Data!$G$2:$G$1526,Call_Data!$D$2:$D$1526,Call_Data!$D514,Call_Data!$A$2:$A$1526,Call_Data!$A514)</f>
        <v>761</v>
      </c>
      <c r="P514" s="3">
        <f>Call_Data!$H514/Call_Data!$G514</f>
        <v>743.93939393939399</v>
      </c>
      <c r="Q514" cm="1">
        <f t="array" ref="Q514">_xlfn.SWITCH(A514,201706,780,201707,783,201708,775)</f>
        <v>783</v>
      </c>
      <c r="R514" s="5" cm="1">
        <f t="array" ref="R514">_xlfn.SWITCH(A514,201706,0.08,201707,0.081,201708,0.075)</f>
        <v>8.1000000000000003E-2</v>
      </c>
      <c r="S514" s="2">
        <f>Call_Data!$M514/Call_Data!$G514*100</f>
        <v>3.0303030303030303</v>
      </c>
      <c r="T514" s="2">
        <f>Call_Data!$S514/Call_Data!$R514</f>
        <v>37.41114852225963</v>
      </c>
      <c r="U514" s="7">
        <f t="shared" ref="U514:U577" si="16">IF(T514&gt;120,250,IF(T514&gt;110,150,IF(T514&gt;100,100,IF(T514&gt;90,50,0))))</f>
        <v>0</v>
      </c>
      <c r="V514" s="6">
        <f t="shared" ref="V514:V577" si="17">J514/G514</f>
        <v>0.96969696969696972</v>
      </c>
      <c r="W514" s="6">
        <f>Call_Data!$K514/Call_Data!$J514</f>
        <v>0.8125</v>
      </c>
      <c r="X514" s="6">
        <f>Call_Data!$L514/Call_Data!$K514</f>
        <v>0.84615384615384615</v>
      </c>
      <c r="Y514" s="6" cm="1">
        <f t="array" ref="Y514">_xlfn.SWITCH(A514,201706,0.51,201707,0.509,201708,0.511)</f>
        <v>0.50900000000000001</v>
      </c>
      <c r="Z514" s="6">
        <f>Call_Data!$L514/Call_Data!$G514</f>
        <v>0.66666666666666663</v>
      </c>
      <c r="AA514" s="6" cm="1">
        <f t="array" ref="AA514">_xlfn.SWITCH(A514,201706,0.2,201707,0.199,201708,0.198)</f>
        <v>0.19900000000000001</v>
      </c>
      <c r="AB514" s="6">
        <f>Call_Data!$K514-Call_Data!$L514/Call_Data!$K514</f>
        <v>25.153846153846153</v>
      </c>
      <c r="AC514" s="6" cm="1">
        <f t="array" ref="AC514">_xlfn.SWITCH(A514,201706,0.17,201707,0.162,201708,0.159)</f>
        <v>0.16200000000000001</v>
      </c>
      <c r="AD514" s="6">
        <f>Call_Data!$I514/Call_Data!$G514</f>
        <v>0.12121212121212122</v>
      </c>
    </row>
    <row r="515" spans="1:30" x14ac:dyDescent="0.2">
      <c r="A515">
        <v>201707</v>
      </c>
      <c r="B515" s="1">
        <v>42918</v>
      </c>
      <c r="C515">
        <v>12467</v>
      </c>
      <c r="D515" t="str">
        <f>VLOOKUP(Call_Data!$C515,Hierarchy!$A$1:$H$27,5,TRUE)</f>
        <v>Centerville, Cece</v>
      </c>
      <c r="E515" t="str">
        <f>VLOOKUP(Call_Data!$C515,Hierarchy!$A$2:$H$27,7,TRUE)</f>
        <v>Winnerson, Aceona</v>
      </c>
      <c r="F515" t="str">
        <f>VLOOKUP(C515,Hierarchy!$A$2:$H$27,8,TRUE)</f>
        <v>Williamburg</v>
      </c>
      <c r="G515">
        <v>39</v>
      </c>
      <c r="H515">
        <v>25341</v>
      </c>
      <c r="I515">
        <v>4</v>
      </c>
      <c r="J515">
        <v>35</v>
      </c>
      <c r="K515">
        <v>26</v>
      </c>
      <c r="L515">
        <v>19</v>
      </c>
      <c r="M515">
        <v>2</v>
      </c>
      <c r="N515">
        <f>SUMIF(Call_Data!$D$2:$D$1526,Call_Data!$D515,Call_Data!$G$2:$G$1526)</f>
        <v>2319</v>
      </c>
      <c r="O515">
        <f>SUMIFS(Call_Data!$G$2:$G$1526,Call_Data!$D$2:$D$1526,Call_Data!$D515,Call_Data!$A$2:$A$1526,Call_Data!$A515)</f>
        <v>735</v>
      </c>
      <c r="P515" s="3">
        <f>Call_Data!$H515/Call_Data!$G515</f>
        <v>649.76923076923072</v>
      </c>
      <c r="Q515" cm="1">
        <f t="array" ref="Q515">_xlfn.SWITCH(A515,201706,780,201707,783,201708,775)</f>
        <v>783</v>
      </c>
      <c r="R515" s="5" cm="1">
        <f t="array" ref="R515">_xlfn.SWITCH(A515,201706,0.08,201707,0.081,201708,0.075)</f>
        <v>8.1000000000000003E-2</v>
      </c>
      <c r="S515" s="2">
        <f>Call_Data!$M515/Call_Data!$G515*100</f>
        <v>5.1282051282051277</v>
      </c>
      <c r="T515" s="2">
        <f>Call_Data!$S515/Call_Data!$R515</f>
        <v>63.311174422285525</v>
      </c>
      <c r="U515" s="7">
        <f t="shared" si="16"/>
        <v>0</v>
      </c>
      <c r="V515" s="6">
        <f t="shared" si="17"/>
        <v>0.89743589743589747</v>
      </c>
      <c r="W515" s="6">
        <f>Call_Data!$K515/Call_Data!$J515</f>
        <v>0.74285714285714288</v>
      </c>
      <c r="X515" s="6">
        <f>Call_Data!$L515/Call_Data!$K515</f>
        <v>0.73076923076923073</v>
      </c>
      <c r="Y515" s="6" cm="1">
        <f t="array" ref="Y515">_xlfn.SWITCH(A515,201706,0.51,201707,0.509,201708,0.511)</f>
        <v>0.50900000000000001</v>
      </c>
      <c r="Z515" s="6">
        <f>Call_Data!$L515/Call_Data!$G515</f>
        <v>0.48717948717948717</v>
      </c>
      <c r="AA515" s="6" cm="1">
        <f t="array" ref="AA515">_xlfn.SWITCH(A515,201706,0.2,201707,0.199,201708,0.198)</f>
        <v>0.19900000000000001</v>
      </c>
      <c r="AB515" s="6">
        <f>Call_Data!$K515-Call_Data!$L515/Call_Data!$K515</f>
        <v>25.26923076923077</v>
      </c>
      <c r="AC515" s="6" cm="1">
        <f t="array" ref="AC515">_xlfn.SWITCH(A515,201706,0.17,201707,0.162,201708,0.159)</f>
        <v>0.16200000000000001</v>
      </c>
      <c r="AD515" s="6">
        <f>Call_Data!$I515/Call_Data!$G515</f>
        <v>0.10256410256410256</v>
      </c>
    </row>
    <row r="516" spans="1:30" x14ac:dyDescent="0.2">
      <c r="A516">
        <v>201707</v>
      </c>
      <c r="B516" s="1">
        <v>42918</v>
      </c>
      <c r="C516">
        <v>12468</v>
      </c>
      <c r="D516" t="str">
        <f>VLOOKUP(Call_Data!$C516,Hierarchy!$A$1:$H$27,5,TRUE)</f>
        <v>Davenport, Davina</v>
      </c>
      <c r="E516" t="str">
        <f>VLOOKUP(Call_Data!$C516,Hierarchy!$A$2:$H$27,7,TRUE)</f>
        <v>Winnerson, Aceona</v>
      </c>
      <c r="F516" t="str">
        <f>VLOOKUP(C516,Hierarchy!$A$2:$H$27,8,TRUE)</f>
        <v>Williamburg</v>
      </c>
      <c r="G516">
        <v>40</v>
      </c>
      <c r="H516">
        <v>25426</v>
      </c>
      <c r="I516">
        <v>4</v>
      </c>
      <c r="J516">
        <v>36</v>
      </c>
      <c r="K516">
        <v>27</v>
      </c>
      <c r="L516">
        <v>24</v>
      </c>
      <c r="M516">
        <v>2</v>
      </c>
      <c r="N516">
        <f>SUMIF(Call_Data!$D$2:$D$1526,Call_Data!$D516,Call_Data!$G$2:$G$1526)</f>
        <v>2282</v>
      </c>
      <c r="O516">
        <f>SUMIFS(Call_Data!$G$2:$G$1526,Call_Data!$D$2:$D$1526,Call_Data!$D516,Call_Data!$A$2:$A$1526,Call_Data!$A516)</f>
        <v>762</v>
      </c>
      <c r="P516" s="3">
        <f>Call_Data!$H516/Call_Data!$G516</f>
        <v>635.65</v>
      </c>
      <c r="Q516" cm="1">
        <f t="array" ref="Q516">_xlfn.SWITCH(A516,201706,780,201707,783,201708,775)</f>
        <v>783</v>
      </c>
      <c r="R516" s="5" cm="1">
        <f t="array" ref="R516">_xlfn.SWITCH(A516,201706,0.08,201707,0.081,201708,0.075)</f>
        <v>8.1000000000000003E-2</v>
      </c>
      <c r="S516" s="2">
        <f>Call_Data!$M516/Call_Data!$G516*100</f>
        <v>5</v>
      </c>
      <c r="T516" s="2">
        <f>Call_Data!$S516/Call_Data!$R516</f>
        <v>61.728395061728392</v>
      </c>
      <c r="U516" s="7">
        <f t="shared" si="16"/>
        <v>0</v>
      </c>
      <c r="V516" s="6">
        <f t="shared" si="17"/>
        <v>0.9</v>
      </c>
      <c r="W516" s="6">
        <f>Call_Data!$K516/Call_Data!$J516</f>
        <v>0.75</v>
      </c>
      <c r="X516" s="6">
        <f>Call_Data!$L516/Call_Data!$K516</f>
        <v>0.88888888888888884</v>
      </c>
      <c r="Y516" s="6" cm="1">
        <f t="array" ref="Y516">_xlfn.SWITCH(A516,201706,0.51,201707,0.509,201708,0.511)</f>
        <v>0.50900000000000001</v>
      </c>
      <c r="Z516" s="6">
        <f>Call_Data!$L516/Call_Data!$G516</f>
        <v>0.6</v>
      </c>
      <c r="AA516" s="6" cm="1">
        <f t="array" ref="AA516">_xlfn.SWITCH(A516,201706,0.2,201707,0.199,201708,0.198)</f>
        <v>0.19900000000000001</v>
      </c>
      <c r="AB516" s="6">
        <f>Call_Data!$K516-Call_Data!$L516/Call_Data!$K516</f>
        <v>26.111111111111111</v>
      </c>
      <c r="AC516" s="6" cm="1">
        <f t="array" ref="AC516">_xlfn.SWITCH(A516,201706,0.17,201707,0.162,201708,0.159)</f>
        <v>0.16200000000000001</v>
      </c>
      <c r="AD516" s="6">
        <f>Call_Data!$I516/Call_Data!$G516</f>
        <v>0.1</v>
      </c>
    </row>
    <row r="517" spans="1:30" x14ac:dyDescent="0.2">
      <c r="A517">
        <v>201707</v>
      </c>
      <c r="B517" s="1">
        <v>42918</v>
      </c>
      <c r="C517">
        <v>12469</v>
      </c>
      <c r="D517" t="str">
        <f>VLOOKUP(Call_Data!$C517,Hierarchy!$A$1:$H$27,5,TRUE)</f>
        <v>Edgerton, Ethan</v>
      </c>
      <c r="E517" t="str">
        <f>VLOOKUP(Call_Data!$C517,Hierarchy!$A$2:$H$27,7,TRUE)</f>
        <v>Winnerson, Aceona</v>
      </c>
      <c r="F517" t="str">
        <f>VLOOKUP(C517,Hierarchy!$A$2:$H$27,8,TRUE)</f>
        <v>Williamburg</v>
      </c>
      <c r="G517">
        <v>40</v>
      </c>
      <c r="H517">
        <v>25506</v>
      </c>
      <c r="I517">
        <v>5</v>
      </c>
      <c r="J517">
        <v>39</v>
      </c>
      <c r="K517">
        <v>32</v>
      </c>
      <c r="L517">
        <v>28</v>
      </c>
      <c r="M517">
        <v>2</v>
      </c>
      <c r="N517">
        <f>SUMIF(Call_Data!$D$2:$D$1526,Call_Data!$D517,Call_Data!$G$2:$G$1526)</f>
        <v>2288</v>
      </c>
      <c r="O517">
        <f>SUMIFS(Call_Data!$G$2:$G$1526,Call_Data!$D$2:$D$1526,Call_Data!$D517,Call_Data!$A$2:$A$1526,Call_Data!$A517)</f>
        <v>796</v>
      </c>
      <c r="P517" s="3">
        <f>Call_Data!$H517/Call_Data!$G517</f>
        <v>637.65</v>
      </c>
      <c r="Q517" cm="1">
        <f t="array" ref="Q517">_xlfn.SWITCH(A517,201706,780,201707,783,201708,775)</f>
        <v>783</v>
      </c>
      <c r="R517" s="5" cm="1">
        <f t="array" ref="R517">_xlfn.SWITCH(A517,201706,0.08,201707,0.081,201708,0.075)</f>
        <v>8.1000000000000003E-2</v>
      </c>
      <c r="S517" s="2">
        <f>Call_Data!$M517/Call_Data!$G517*100</f>
        <v>5</v>
      </c>
      <c r="T517" s="2">
        <f>Call_Data!$S517/Call_Data!$R517</f>
        <v>61.728395061728392</v>
      </c>
      <c r="U517" s="7">
        <f t="shared" si="16"/>
        <v>0</v>
      </c>
      <c r="V517" s="6">
        <f t="shared" si="17"/>
        <v>0.97499999999999998</v>
      </c>
      <c r="W517" s="6">
        <f>Call_Data!$K517/Call_Data!$J517</f>
        <v>0.82051282051282048</v>
      </c>
      <c r="X517" s="6">
        <f>Call_Data!$L517/Call_Data!$K517</f>
        <v>0.875</v>
      </c>
      <c r="Y517" s="6" cm="1">
        <f t="array" ref="Y517">_xlfn.SWITCH(A517,201706,0.51,201707,0.509,201708,0.511)</f>
        <v>0.50900000000000001</v>
      </c>
      <c r="Z517" s="6">
        <f>Call_Data!$L517/Call_Data!$G517</f>
        <v>0.7</v>
      </c>
      <c r="AA517" s="6" cm="1">
        <f t="array" ref="AA517">_xlfn.SWITCH(A517,201706,0.2,201707,0.199,201708,0.198)</f>
        <v>0.19900000000000001</v>
      </c>
      <c r="AB517" s="6">
        <f>Call_Data!$K517-Call_Data!$L517/Call_Data!$K517</f>
        <v>31.125</v>
      </c>
      <c r="AC517" s="6" cm="1">
        <f t="array" ref="AC517">_xlfn.SWITCH(A517,201706,0.17,201707,0.162,201708,0.159)</f>
        <v>0.16200000000000001</v>
      </c>
      <c r="AD517" s="6">
        <f>Call_Data!$I517/Call_Data!$G517</f>
        <v>0.125</v>
      </c>
    </row>
    <row r="518" spans="1:30" x14ac:dyDescent="0.2">
      <c r="A518">
        <v>201707</v>
      </c>
      <c r="B518" s="1">
        <v>42918</v>
      </c>
      <c r="C518">
        <v>12470</v>
      </c>
      <c r="D518" t="str">
        <f>VLOOKUP(Call_Data!$C518,Hierarchy!$A$1:$H$27,5,TRUE)</f>
        <v>Filipsano, Fiona</v>
      </c>
      <c r="E518" t="str">
        <f>VLOOKUP(Call_Data!$C518,Hierarchy!$A$2:$H$27,7,TRUE)</f>
        <v>Winnerson, Aceona</v>
      </c>
      <c r="F518" t="str">
        <f>VLOOKUP(C518,Hierarchy!$A$2:$H$27,8,TRUE)</f>
        <v>Williamburg</v>
      </c>
      <c r="G518">
        <v>37</v>
      </c>
      <c r="H518">
        <v>25644</v>
      </c>
      <c r="I518">
        <v>4</v>
      </c>
      <c r="J518">
        <v>35</v>
      </c>
      <c r="K518">
        <v>30</v>
      </c>
      <c r="L518">
        <v>24</v>
      </c>
      <c r="M518">
        <v>1</v>
      </c>
      <c r="N518">
        <f>SUMIF(Call_Data!$D$2:$D$1526,Call_Data!$D518,Call_Data!$G$2:$G$1526)</f>
        <v>2312</v>
      </c>
      <c r="O518">
        <f>SUMIFS(Call_Data!$G$2:$G$1526,Call_Data!$D$2:$D$1526,Call_Data!$D518,Call_Data!$A$2:$A$1526,Call_Data!$A518)</f>
        <v>780</v>
      </c>
      <c r="P518" s="3">
        <f>Call_Data!$H518/Call_Data!$G518</f>
        <v>693.08108108108104</v>
      </c>
      <c r="Q518" cm="1">
        <f t="array" ref="Q518">_xlfn.SWITCH(A518,201706,780,201707,783,201708,775)</f>
        <v>783</v>
      </c>
      <c r="R518" s="5" cm="1">
        <f t="array" ref="R518">_xlfn.SWITCH(A518,201706,0.08,201707,0.081,201708,0.075)</f>
        <v>8.1000000000000003E-2</v>
      </c>
      <c r="S518" s="2">
        <f>Call_Data!$M518/Call_Data!$G518*100</f>
        <v>2.7027027027027026</v>
      </c>
      <c r="T518" s="2">
        <f>Call_Data!$S518/Call_Data!$R518</f>
        <v>33.366700033366698</v>
      </c>
      <c r="U518" s="7">
        <f t="shared" si="16"/>
        <v>0</v>
      </c>
      <c r="V518" s="6">
        <f t="shared" si="17"/>
        <v>0.94594594594594594</v>
      </c>
      <c r="W518" s="6">
        <f>Call_Data!$K518/Call_Data!$J518</f>
        <v>0.8571428571428571</v>
      </c>
      <c r="X518" s="6">
        <f>Call_Data!$L518/Call_Data!$K518</f>
        <v>0.8</v>
      </c>
      <c r="Y518" s="6" cm="1">
        <f t="array" ref="Y518">_xlfn.SWITCH(A518,201706,0.51,201707,0.509,201708,0.511)</f>
        <v>0.50900000000000001</v>
      </c>
      <c r="Z518" s="6">
        <f>Call_Data!$L518/Call_Data!$G518</f>
        <v>0.64864864864864868</v>
      </c>
      <c r="AA518" s="6" cm="1">
        <f t="array" ref="AA518">_xlfn.SWITCH(A518,201706,0.2,201707,0.199,201708,0.198)</f>
        <v>0.19900000000000001</v>
      </c>
      <c r="AB518" s="6">
        <f>Call_Data!$K518-Call_Data!$L518/Call_Data!$K518</f>
        <v>29.2</v>
      </c>
      <c r="AC518" s="6" cm="1">
        <f t="array" ref="AC518">_xlfn.SWITCH(A518,201706,0.17,201707,0.162,201708,0.159)</f>
        <v>0.16200000000000001</v>
      </c>
      <c r="AD518" s="6">
        <f>Call_Data!$I518/Call_Data!$G518</f>
        <v>0.10810810810810811</v>
      </c>
    </row>
    <row r="519" spans="1:30" x14ac:dyDescent="0.2">
      <c r="A519">
        <v>201707</v>
      </c>
      <c r="B519" s="1">
        <v>42918</v>
      </c>
      <c r="C519">
        <v>12471</v>
      </c>
      <c r="D519" t="str">
        <f>VLOOKUP(Call_Data!$C519,Hierarchy!$A$1:$H$27,5,TRUE)</f>
        <v>Gee, Garry</v>
      </c>
      <c r="E519" t="str">
        <f>VLOOKUP(Call_Data!$C519,Hierarchy!$A$2:$H$27,7,TRUE)</f>
        <v>Winnerson, Aceona</v>
      </c>
      <c r="F519" t="str">
        <f>VLOOKUP(C519,Hierarchy!$A$2:$H$27,8,TRUE)</f>
        <v>Williamburg</v>
      </c>
      <c r="G519">
        <v>40</v>
      </c>
      <c r="H519">
        <v>25280</v>
      </c>
      <c r="I519">
        <v>5</v>
      </c>
      <c r="J519">
        <v>39</v>
      </c>
      <c r="K519">
        <v>31</v>
      </c>
      <c r="L519">
        <v>23</v>
      </c>
      <c r="M519">
        <v>1</v>
      </c>
      <c r="N519">
        <f>SUMIF(Call_Data!$D$2:$D$1526,Call_Data!$D519,Call_Data!$G$2:$G$1526)</f>
        <v>2402</v>
      </c>
      <c r="O519">
        <f>SUMIFS(Call_Data!$G$2:$G$1526,Call_Data!$D$2:$D$1526,Call_Data!$D519,Call_Data!$A$2:$A$1526,Call_Data!$A519)</f>
        <v>811</v>
      </c>
      <c r="P519" s="3">
        <f>Call_Data!$H519/Call_Data!$G519</f>
        <v>632</v>
      </c>
      <c r="Q519" cm="1">
        <f t="array" ref="Q519">_xlfn.SWITCH(A519,201706,780,201707,783,201708,775)</f>
        <v>783</v>
      </c>
      <c r="R519" s="5" cm="1">
        <f t="array" ref="R519">_xlfn.SWITCH(A519,201706,0.08,201707,0.081,201708,0.075)</f>
        <v>8.1000000000000003E-2</v>
      </c>
      <c r="S519" s="2">
        <f>Call_Data!$M519/Call_Data!$G519*100</f>
        <v>2.5</v>
      </c>
      <c r="T519" s="2">
        <f>Call_Data!$S519/Call_Data!$R519</f>
        <v>30.864197530864196</v>
      </c>
      <c r="U519" s="7">
        <f t="shared" si="16"/>
        <v>0</v>
      </c>
      <c r="V519" s="6">
        <f t="shared" si="17"/>
        <v>0.97499999999999998</v>
      </c>
      <c r="W519" s="6">
        <f>Call_Data!$K519/Call_Data!$J519</f>
        <v>0.79487179487179482</v>
      </c>
      <c r="X519" s="6">
        <f>Call_Data!$L519/Call_Data!$K519</f>
        <v>0.74193548387096775</v>
      </c>
      <c r="Y519" s="6" cm="1">
        <f t="array" ref="Y519">_xlfn.SWITCH(A519,201706,0.51,201707,0.509,201708,0.511)</f>
        <v>0.50900000000000001</v>
      </c>
      <c r="Z519" s="6">
        <f>Call_Data!$L519/Call_Data!$G519</f>
        <v>0.57499999999999996</v>
      </c>
      <c r="AA519" s="6" cm="1">
        <f t="array" ref="AA519">_xlfn.SWITCH(A519,201706,0.2,201707,0.199,201708,0.198)</f>
        <v>0.19900000000000001</v>
      </c>
      <c r="AB519" s="6">
        <f>Call_Data!$K519-Call_Data!$L519/Call_Data!$K519</f>
        <v>30.258064516129032</v>
      </c>
      <c r="AC519" s="6" cm="1">
        <f t="array" ref="AC519">_xlfn.SWITCH(A519,201706,0.17,201707,0.162,201708,0.159)</f>
        <v>0.16200000000000001</v>
      </c>
      <c r="AD519" s="6">
        <f>Call_Data!$I519/Call_Data!$G519</f>
        <v>0.125</v>
      </c>
    </row>
    <row r="520" spans="1:30" x14ac:dyDescent="0.2">
      <c r="A520">
        <v>201707</v>
      </c>
      <c r="B520" s="1">
        <v>42918</v>
      </c>
      <c r="C520">
        <v>12472</v>
      </c>
      <c r="D520" t="str">
        <f>VLOOKUP(Call_Data!$C520,Hierarchy!$A$1:$H$27,5,TRUE)</f>
        <v>Harrison, Harold</v>
      </c>
      <c r="E520" t="str">
        <f>VLOOKUP(Call_Data!$C520,Hierarchy!$A$2:$H$27,7,TRUE)</f>
        <v>Winnerson, Aceona</v>
      </c>
      <c r="F520" t="str">
        <f>VLOOKUP(C520,Hierarchy!$A$2:$H$27,8,TRUE)</f>
        <v>Williamburg</v>
      </c>
      <c r="G520">
        <v>37</v>
      </c>
      <c r="H520">
        <v>25660</v>
      </c>
      <c r="I520">
        <v>4</v>
      </c>
      <c r="J520">
        <v>36</v>
      </c>
      <c r="K520">
        <v>32</v>
      </c>
      <c r="L520">
        <v>26</v>
      </c>
      <c r="M520">
        <v>1</v>
      </c>
      <c r="N520">
        <f>SUMIF(Call_Data!$D$2:$D$1526,Call_Data!$D520,Call_Data!$G$2:$G$1526)</f>
        <v>2134</v>
      </c>
      <c r="O520">
        <f>SUMIFS(Call_Data!$G$2:$G$1526,Call_Data!$D$2:$D$1526,Call_Data!$D520,Call_Data!$A$2:$A$1526,Call_Data!$A520)</f>
        <v>650</v>
      </c>
      <c r="P520" s="3">
        <f>Call_Data!$H520/Call_Data!$G520</f>
        <v>693.51351351351354</v>
      </c>
      <c r="Q520" cm="1">
        <f t="array" ref="Q520">_xlfn.SWITCH(A520,201706,780,201707,783,201708,775)</f>
        <v>783</v>
      </c>
      <c r="R520" s="5" cm="1">
        <f t="array" ref="R520">_xlfn.SWITCH(A520,201706,0.08,201707,0.081,201708,0.075)</f>
        <v>8.1000000000000003E-2</v>
      </c>
      <c r="S520" s="2">
        <f>Call_Data!$M520/Call_Data!$G520*100</f>
        <v>2.7027027027027026</v>
      </c>
      <c r="T520" s="2">
        <f>Call_Data!$S520/Call_Data!$R520</f>
        <v>33.366700033366698</v>
      </c>
      <c r="U520" s="7">
        <f t="shared" si="16"/>
        <v>0</v>
      </c>
      <c r="V520" s="6">
        <f t="shared" si="17"/>
        <v>0.97297297297297303</v>
      </c>
      <c r="W520" s="6">
        <f>Call_Data!$K520/Call_Data!$J520</f>
        <v>0.88888888888888884</v>
      </c>
      <c r="X520" s="6">
        <f>Call_Data!$L520/Call_Data!$K520</f>
        <v>0.8125</v>
      </c>
      <c r="Y520" s="6" cm="1">
        <f t="array" ref="Y520">_xlfn.SWITCH(A520,201706,0.51,201707,0.509,201708,0.511)</f>
        <v>0.50900000000000001</v>
      </c>
      <c r="Z520" s="6">
        <f>Call_Data!$L520/Call_Data!$G520</f>
        <v>0.70270270270270274</v>
      </c>
      <c r="AA520" s="6" cm="1">
        <f t="array" ref="AA520">_xlfn.SWITCH(A520,201706,0.2,201707,0.199,201708,0.198)</f>
        <v>0.19900000000000001</v>
      </c>
      <c r="AB520" s="6">
        <f>Call_Data!$K520-Call_Data!$L520/Call_Data!$K520</f>
        <v>31.1875</v>
      </c>
      <c r="AC520" s="6" cm="1">
        <f t="array" ref="AC520">_xlfn.SWITCH(A520,201706,0.17,201707,0.162,201708,0.159)</f>
        <v>0.16200000000000001</v>
      </c>
      <c r="AD520" s="6">
        <f>Call_Data!$I520/Call_Data!$G520</f>
        <v>0.10810810810810811</v>
      </c>
    </row>
    <row r="521" spans="1:30" x14ac:dyDescent="0.2">
      <c r="A521">
        <v>201707</v>
      </c>
      <c r="B521" s="1">
        <v>42919</v>
      </c>
      <c r="C521">
        <v>12466</v>
      </c>
      <c r="D521" t="str">
        <f>VLOOKUP(Call_Data!$C521,Hierarchy!$A$1:$H$27,5,TRUE)</f>
        <v>Binning, Bart</v>
      </c>
      <c r="E521" t="str">
        <f>VLOOKUP(Call_Data!$C521,Hierarchy!$A$2:$H$27,7,TRUE)</f>
        <v>Winnerson, Aceona</v>
      </c>
      <c r="F521" t="str">
        <f>VLOOKUP(C521,Hierarchy!$A$2:$H$27,8,TRUE)</f>
        <v>Williamburg</v>
      </c>
      <c r="G521">
        <v>36</v>
      </c>
      <c r="H521">
        <v>24078</v>
      </c>
      <c r="I521">
        <v>4</v>
      </c>
      <c r="J521">
        <v>33</v>
      </c>
      <c r="K521">
        <v>24</v>
      </c>
      <c r="L521">
        <v>20</v>
      </c>
      <c r="M521">
        <v>2</v>
      </c>
      <c r="N521">
        <f>SUMIF(Call_Data!$D$2:$D$1526,Call_Data!$D521,Call_Data!$G$2:$G$1526)</f>
        <v>2347</v>
      </c>
      <c r="O521">
        <f>SUMIFS(Call_Data!$G$2:$G$1526,Call_Data!$D$2:$D$1526,Call_Data!$D521,Call_Data!$A$2:$A$1526,Call_Data!$A521)</f>
        <v>761</v>
      </c>
      <c r="P521" s="3">
        <f>Call_Data!$H521/Call_Data!$G521</f>
        <v>668.83333333333337</v>
      </c>
      <c r="Q521" cm="1">
        <f t="array" ref="Q521">_xlfn.SWITCH(A521,201706,780,201707,783,201708,775)</f>
        <v>783</v>
      </c>
      <c r="R521" s="5" cm="1">
        <f t="array" ref="R521">_xlfn.SWITCH(A521,201706,0.08,201707,0.081,201708,0.075)</f>
        <v>8.1000000000000003E-2</v>
      </c>
      <c r="S521" s="2">
        <f>Call_Data!$M521/Call_Data!$G521*100</f>
        <v>5.5555555555555554</v>
      </c>
      <c r="T521" s="2">
        <f>Call_Data!$S521/Call_Data!$R521</f>
        <v>68.587105624142652</v>
      </c>
      <c r="U521" s="7">
        <f t="shared" si="16"/>
        <v>0</v>
      </c>
      <c r="V521" s="6">
        <f t="shared" si="17"/>
        <v>0.91666666666666663</v>
      </c>
      <c r="W521" s="6">
        <f>Call_Data!$K521/Call_Data!$J521</f>
        <v>0.72727272727272729</v>
      </c>
      <c r="X521" s="6">
        <f>Call_Data!$L521/Call_Data!$K521</f>
        <v>0.83333333333333337</v>
      </c>
      <c r="Y521" s="6" cm="1">
        <f t="array" ref="Y521">_xlfn.SWITCH(A521,201706,0.51,201707,0.509,201708,0.511)</f>
        <v>0.50900000000000001</v>
      </c>
      <c r="Z521" s="6">
        <f>Call_Data!$L521/Call_Data!$G521</f>
        <v>0.55555555555555558</v>
      </c>
      <c r="AA521" s="6" cm="1">
        <f t="array" ref="AA521">_xlfn.SWITCH(A521,201706,0.2,201707,0.199,201708,0.198)</f>
        <v>0.19900000000000001</v>
      </c>
      <c r="AB521" s="6">
        <f>Call_Data!$K521-Call_Data!$L521/Call_Data!$K521</f>
        <v>23.166666666666668</v>
      </c>
      <c r="AC521" s="6" cm="1">
        <f t="array" ref="AC521">_xlfn.SWITCH(A521,201706,0.17,201707,0.162,201708,0.159)</f>
        <v>0.16200000000000001</v>
      </c>
      <c r="AD521" s="6">
        <f>Call_Data!$I521/Call_Data!$G521</f>
        <v>0.1111111111111111</v>
      </c>
    </row>
    <row r="522" spans="1:30" x14ac:dyDescent="0.2">
      <c r="A522">
        <v>201707</v>
      </c>
      <c r="B522" s="1">
        <v>42919</v>
      </c>
      <c r="C522">
        <v>12467</v>
      </c>
      <c r="D522" t="str">
        <f>VLOOKUP(Call_Data!$C522,Hierarchy!$A$1:$H$27,5,TRUE)</f>
        <v>Centerville, Cece</v>
      </c>
      <c r="E522" t="str">
        <f>VLOOKUP(Call_Data!$C522,Hierarchy!$A$2:$H$27,7,TRUE)</f>
        <v>Winnerson, Aceona</v>
      </c>
      <c r="F522" t="str">
        <f>VLOOKUP(C522,Hierarchy!$A$2:$H$27,8,TRUE)</f>
        <v>Williamburg</v>
      </c>
      <c r="G522">
        <v>32</v>
      </c>
      <c r="H522">
        <v>25159</v>
      </c>
      <c r="I522">
        <v>4</v>
      </c>
      <c r="J522">
        <v>32</v>
      </c>
      <c r="K522">
        <v>27</v>
      </c>
      <c r="L522">
        <v>22</v>
      </c>
      <c r="M522">
        <v>1</v>
      </c>
      <c r="N522">
        <f>SUMIF(Call_Data!$D$2:$D$1526,Call_Data!$D522,Call_Data!$G$2:$G$1526)</f>
        <v>2319</v>
      </c>
      <c r="O522">
        <f>SUMIFS(Call_Data!$G$2:$G$1526,Call_Data!$D$2:$D$1526,Call_Data!$D522,Call_Data!$A$2:$A$1526,Call_Data!$A522)</f>
        <v>735</v>
      </c>
      <c r="P522" s="3">
        <f>Call_Data!$H522/Call_Data!$G522</f>
        <v>786.21875</v>
      </c>
      <c r="Q522" cm="1">
        <f t="array" ref="Q522">_xlfn.SWITCH(A522,201706,780,201707,783,201708,775)</f>
        <v>783</v>
      </c>
      <c r="R522" s="5" cm="1">
        <f t="array" ref="R522">_xlfn.SWITCH(A522,201706,0.08,201707,0.081,201708,0.075)</f>
        <v>8.1000000000000003E-2</v>
      </c>
      <c r="S522" s="2">
        <f>Call_Data!$M522/Call_Data!$G522*100</f>
        <v>3.125</v>
      </c>
      <c r="T522" s="2">
        <f>Call_Data!$S522/Call_Data!$R522</f>
        <v>38.580246913580247</v>
      </c>
      <c r="U522" s="7">
        <f t="shared" si="16"/>
        <v>0</v>
      </c>
      <c r="V522" s="6">
        <f t="shared" si="17"/>
        <v>1</v>
      </c>
      <c r="W522" s="6">
        <f>Call_Data!$K522/Call_Data!$J522</f>
        <v>0.84375</v>
      </c>
      <c r="X522" s="6">
        <f>Call_Data!$L522/Call_Data!$K522</f>
        <v>0.81481481481481477</v>
      </c>
      <c r="Y522" s="6" cm="1">
        <f t="array" ref="Y522">_xlfn.SWITCH(A522,201706,0.51,201707,0.509,201708,0.511)</f>
        <v>0.50900000000000001</v>
      </c>
      <c r="Z522" s="6">
        <f>Call_Data!$L522/Call_Data!$G522</f>
        <v>0.6875</v>
      </c>
      <c r="AA522" s="6" cm="1">
        <f t="array" ref="AA522">_xlfn.SWITCH(A522,201706,0.2,201707,0.199,201708,0.198)</f>
        <v>0.19900000000000001</v>
      </c>
      <c r="AB522" s="6">
        <f>Call_Data!$K522-Call_Data!$L522/Call_Data!$K522</f>
        <v>26.185185185185187</v>
      </c>
      <c r="AC522" s="6" cm="1">
        <f t="array" ref="AC522">_xlfn.SWITCH(A522,201706,0.17,201707,0.162,201708,0.159)</f>
        <v>0.16200000000000001</v>
      </c>
      <c r="AD522" s="6">
        <f>Call_Data!$I522/Call_Data!$G522</f>
        <v>0.125</v>
      </c>
    </row>
    <row r="523" spans="1:30" x14ac:dyDescent="0.2">
      <c r="A523">
        <v>201707</v>
      </c>
      <c r="B523" s="1">
        <v>42919</v>
      </c>
      <c r="C523">
        <v>12468</v>
      </c>
      <c r="D523" t="str">
        <f>VLOOKUP(Call_Data!$C523,Hierarchy!$A$1:$H$27,5,TRUE)</f>
        <v>Davenport, Davina</v>
      </c>
      <c r="E523" t="str">
        <f>VLOOKUP(Call_Data!$C523,Hierarchy!$A$2:$H$27,7,TRUE)</f>
        <v>Winnerson, Aceona</v>
      </c>
      <c r="F523" t="str">
        <f>VLOOKUP(C523,Hierarchy!$A$2:$H$27,8,TRUE)</f>
        <v>Williamburg</v>
      </c>
      <c r="G523">
        <v>34</v>
      </c>
      <c r="H523">
        <v>25191</v>
      </c>
      <c r="I523">
        <v>5</v>
      </c>
      <c r="J523">
        <v>33</v>
      </c>
      <c r="K523">
        <v>30</v>
      </c>
      <c r="L523">
        <v>24</v>
      </c>
      <c r="M523">
        <v>1</v>
      </c>
      <c r="N523">
        <f>SUMIF(Call_Data!$D$2:$D$1526,Call_Data!$D523,Call_Data!$G$2:$G$1526)</f>
        <v>2282</v>
      </c>
      <c r="O523">
        <f>SUMIFS(Call_Data!$G$2:$G$1526,Call_Data!$D$2:$D$1526,Call_Data!$D523,Call_Data!$A$2:$A$1526,Call_Data!$A523)</f>
        <v>762</v>
      </c>
      <c r="P523" s="3">
        <f>Call_Data!$H523/Call_Data!$G523</f>
        <v>740.91176470588232</v>
      </c>
      <c r="Q523" cm="1">
        <f t="array" ref="Q523">_xlfn.SWITCH(A523,201706,780,201707,783,201708,775)</f>
        <v>783</v>
      </c>
      <c r="R523" s="5" cm="1">
        <f t="array" ref="R523">_xlfn.SWITCH(A523,201706,0.08,201707,0.081,201708,0.075)</f>
        <v>8.1000000000000003E-2</v>
      </c>
      <c r="S523" s="2">
        <f>Call_Data!$M523/Call_Data!$G523*100</f>
        <v>2.9411764705882351</v>
      </c>
      <c r="T523" s="2">
        <f>Call_Data!$S523/Call_Data!$R523</f>
        <v>36.31082062454611</v>
      </c>
      <c r="U523" s="7">
        <f t="shared" si="16"/>
        <v>0</v>
      </c>
      <c r="V523" s="6">
        <f t="shared" si="17"/>
        <v>0.97058823529411764</v>
      </c>
      <c r="W523" s="6">
        <f>Call_Data!$K523/Call_Data!$J523</f>
        <v>0.90909090909090906</v>
      </c>
      <c r="X523" s="6">
        <f>Call_Data!$L523/Call_Data!$K523</f>
        <v>0.8</v>
      </c>
      <c r="Y523" s="6" cm="1">
        <f t="array" ref="Y523">_xlfn.SWITCH(A523,201706,0.51,201707,0.509,201708,0.511)</f>
        <v>0.50900000000000001</v>
      </c>
      <c r="Z523" s="6">
        <f>Call_Data!$L523/Call_Data!$G523</f>
        <v>0.70588235294117652</v>
      </c>
      <c r="AA523" s="6" cm="1">
        <f t="array" ref="AA523">_xlfn.SWITCH(A523,201706,0.2,201707,0.199,201708,0.198)</f>
        <v>0.19900000000000001</v>
      </c>
      <c r="AB523" s="6">
        <f>Call_Data!$K523-Call_Data!$L523/Call_Data!$K523</f>
        <v>29.2</v>
      </c>
      <c r="AC523" s="6" cm="1">
        <f t="array" ref="AC523">_xlfn.SWITCH(A523,201706,0.17,201707,0.162,201708,0.159)</f>
        <v>0.16200000000000001</v>
      </c>
      <c r="AD523" s="6">
        <f>Call_Data!$I523/Call_Data!$G523</f>
        <v>0.14705882352941177</v>
      </c>
    </row>
    <row r="524" spans="1:30" x14ac:dyDescent="0.2">
      <c r="A524">
        <v>201707</v>
      </c>
      <c r="B524" s="1">
        <v>42919</v>
      </c>
      <c r="C524">
        <v>12469</v>
      </c>
      <c r="D524" t="str">
        <f>VLOOKUP(Call_Data!$C524,Hierarchy!$A$1:$H$27,5,TRUE)</f>
        <v>Edgerton, Ethan</v>
      </c>
      <c r="E524" t="str">
        <f>VLOOKUP(Call_Data!$C524,Hierarchy!$A$2:$H$27,7,TRUE)</f>
        <v>Winnerson, Aceona</v>
      </c>
      <c r="F524" t="str">
        <f>VLOOKUP(C524,Hierarchy!$A$2:$H$27,8,TRUE)</f>
        <v>Williamburg</v>
      </c>
      <c r="G524">
        <v>36</v>
      </c>
      <c r="H524">
        <v>24151</v>
      </c>
      <c r="I524">
        <v>5</v>
      </c>
      <c r="J524">
        <v>32</v>
      </c>
      <c r="K524">
        <v>28</v>
      </c>
      <c r="L524">
        <v>23</v>
      </c>
      <c r="M524">
        <v>1</v>
      </c>
      <c r="N524">
        <f>SUMIF(Call_Data!$D$2:$D$1526,Call_Data!$D524,Call_Data!$G$2:$G$1526)</f>
        <v>2288</v>
      </c>
      <c r="O524">
        <f>SUMIFS(Call_Data!$G$2:$G$1526,Call_Data!$D$2:$D$1526,Call_Data!$D524,Call_Data!$A$2:$A$1526,Call_Data!$A524)</f>
        <v>796</v>
      </c>
      <c r="P524" s="3">
        <f>Call_Data!$H524/Call_Data!$G524</f>
        <v>670.86111111111109</v>
      </c>
      <c r="Q524" cm="1">
        <f t="array" ref="Q524">_xlfn.SWITCH(A524,201706,780,201707,783,201708,775)</f>
        <v>783</v>
      </c>
      <c r="R524" s="5" cm="1">
        <f t="array" ref="R524">_xlfn.SWITCH(A524,201706,0.08,201707,0.081,201708,0.075)</f>
        <v>8.1000000000000003E-2</v>
      </c>
      <c r="S524" s="2">
        <f>Call_Data!$M524/Call_Data!$G524*100</f>
        <v>2.7777777777777777</v>
      </c>
      <c r="T524" s="2">
        <f>Call_Data!$S524/Call_Data!$R524</f>
        <v>34.293552812071326</v>
      </c>
      <c r="U524" s="7">
        <f t="shared" si="16"/>
        <v>0</v>
      </c>
      <c r="V524" s="6">
        <f t="shared" si="17"/>
        <v>0.88888888888888884</v>
      </c>
      <c r="W524" s="6">
        <f>Call_Data!$K524/Call_Data!$J524</f>
        <v>0.875</v>
      </c>
      <c r="X524" s="6">
        <f>Call_Data!$L524/Call_Data!$K524</f>
        <v>0.8214285714285714</v>
      </c>
      <c r="Y524" s="6" cm="1">
        <f t="array" ref="Y524">_xlfn.SWITCH(A524,201706,0.51,201707,0.509,201708,0.511)</f>
        <v>0.50900000000000001</v>
      </c>
      <c r="Z524" s="6">
        <f>Call_Data!$L524/Call_Data!$G524</f>
        <v>0.63888888888888884</v>
      </c>
      <c r="AA524" s="6" cm="1">
        <f t="array" ref="AA524">_xlfn.SWITCH(A524,201706,0.2,201707,0.199,201708,0.198)</f>
        <v>0.19900000000000001</v>
      </c>
      <c r="AB524" s="6">
        <f>Call_Data!$K524-Call_Data!$L524/Call_Data!$K524</f>
        <v>27.178571428571427</v>
      </c>
      <c r="AC524" s="6" cm="1">
        <f t="array" ref="AC524">_xlfn.SWITCH(A524,201706,0.17,201707,0.162,201708,0.159)</f>
        <v>0.16200000000000001</v>
      </c>
      <c r="AD524" s="6">
        <f>Call_Data!$I524/Call_Data!$G524</f>
        <v>0.1388888888888889</v>
      </c>
    </row>
    <row r="525" spans="1:30" x14ac:dyDescent="0.2">
      <c r="A525">
        <v>201707</v>
      </c>
      <c r="B525" s="1">
        <v>42919</v>
      </c>
      <c r="C525">
        <v>12470</v>
      </c>
      <c r="D525" t="str">
        <f>VLOOKUP(Call_Data!$C525,Hierarchy!$A$1:$H$27,5,TRUE)</f>
        <v>Filipsano, Fiona</v>
      </c>
      <c r="E525" t="str">
        <f>VLOOKUP(Call_Data!$C525,Hierarchy!$A$2:$H$27,7,TRUE)</f>
        <v>Winnerson, Aceona</v>
      </c>
      <c r="F525" t="str">
        <f>VLOOKUP(C525,Hierarchy!$A$2:$H$27,8,TRUE)</f>
        <v>Williamburg</v>
      </c>
      <c r="G525">
        <v>40</v>
      </c>
      <c r="H525">
        <v>24214</v>
      </c>
      <c r="I525">
        <v>4</v>
      </c>
      <c r="J525">
        <v>40</v>
      </c>
      <c r="K525">
        <v>35</v>
      </c>
      <c r="L525">
        <v>27</v>
      </c>
      <c r="M525">
        <v>2</v>
      </c>
      <c r="N525">
        <f>SUMIF(Call_Data!$D$2:$D$1526,Call_Data!$D525,Call_Data!$G$2:$G$1526)</f>
        <v>2312</v>
      </c>
      <c r="O525">
        <f>SUMIFS(Call_Data!$G$2:$G$1526,Call_Data!$D$2:$D$1526,Call_Data!$D525,Call_Data!$A$2:$A$1526,Call_Data!$A525)</f>
        <v>780</v>
      </c>
      <c r="P525" s="3">
        <f>Call_Data!$H525/Call_Data!$G525</f>
        <v>605.35</v>
      </c>
      <c r="Q525" cm="1">
        <f t="array" ref="Q525">_xlfn.SWITCH(A525,201706,780,201707,783,201708,775)</f>
        <v>783</v>
      </c>
      <c r="R525" s="5" cm="1">
        <f t="array" ref="R525">_xlfn.SWITCH(A525,201706,0.08,201707,0.081,201708,0.075)</f>
        <v>8.1000000000000003E-2</v>
      </c>
      <c r="S525" s="2">
        <f>Call_Data!$M525/Call_Data!$G525*100</f>
        <v>5</v>
      </c>
      <c r="T525" s="2">
        <f>Call_Data!$S525/Call_Data!$R525</f>
        <v>61.728395061728392</v>
      </c>
      <c r="U525" s="7">
        <f t="shared" si="16"/>
        <v>0</v>
      </c>
      <c r="V525" s="6">
        <f t="shared" si="17"/>
        <v>1</v>
      </c>
      <c r="W525" s="6">
        <f>Call_Data!$K525/Call_Data!$J525</f>
        <v>0.875</v>
      </c>
      <c r="X525" s="6">
        <f>Call_Data!$L525/Call_Data!$K525</f>
        <v>0.77142857142857146</v>
      </c>
      <c r="Y525" s="6" cm="1">
        <f t="array" ref="Y525">_xlfn.SWITCH(A525,201706,0.51,201707,0.509,201708,0.511)</f>
        <v>0.50900000000000001</v>
      </c>
      <c r="Z525" s="6">
        <f>Call_Data!$L525/Call_Data!$G525</f>
        <v>0.67500000000000004</v>
      </c>
      <c r="AA525" s="6" cm="1">
        <f t="array" ref="AA525">_xlfn.SWITCH(A525,201706,0.2,201707,0.199,201708,0.198)</f>
        <v>0.19900000000000001</v>
      </c>
      <c r="AB525" s="6">
        <f>Call_Data!$K525-Call_Data!$L525/Call_Data!$K525</f>
        <v>34.228571428571428</v>
      </c>
      <c r="AC525" s="6" cm="1">
        <f t="array" ref="AC525">_xlfn.SWITCH(A525,201706,0.17,201707,0.162,201708,0.159)</f>
        <v>0.16200000000000001</v>
      </c>
      <c r="AD525" s="6">
        <f>Call_Data!$I525/Call_Data!$G525</f>
        <v>0.1</v>
      </c>
    </row>
    <row r="526" spans="1:30" x14ac:dyDescent="0.2">
      <c r="A526">
        <v>201707</v>
      </c>
      <c r="B526" s="1">
        <v>42919</v>
      </c>
      <c r="C526">
        <v>12471</v>
      </c>
      <c r="D526" t="str">
        <f>VLOOKUP(Call_Data!$C526,Hierarchy!$A$1:$H$27,5,TRUE)</f>
        <v>Gee, Garry</v>
      </c>
      <c r="E526" t="str">
        <f>VLOOKUP(Call_Data!$C526,Hierarchy!$A$2:$H$27,7,TRUE)</f>
        <v>Winnerson, Aceona</v>
      </c>
      <c r="F526" t="str">
        <f>VLOOKUP(C526,Hierarchy!$A$2:$H$27,8,TRUE)</f>
        <v>Williamburg</v>
      </c>
      <c r="G526">
        <v>36</v>
      </c>
      <c r="H526">
        <v>24200</v>
      </c>
      <c r="I526">
        <v>7</v>
      </c>
      <c r="J526">
        <v>33</v>
      </c>
      <c r="K526">
        <v>29</v>
      </c>
      <c r="L526">
        <v>22</v>
      </c>
      <c r="M526">
        <v>2</v>
      </c>
      <c r="N526">
        <f>SUMIF(Call_Data!$D$2:$D$1526,Call_Data!$D526,Call_Data!$G$2:$G$1526)</f>
        <v>2402</v>
      </c>
      <c r="O526">
        <f>SUMIFS(Call_Data!$G$2:$G$1526,Call_Data!$D$2:$D$1526,Call_Data!$D526,Call_Data!$A$2:$A$1526,Call_Data!$A526)</f>
        <v>811</v>
      </c>
      <c r="P526" s="3">
        <f>Call_Data!$H526/Call_Data!$G526</f>
        <v>672.22222222222217</v>
      </c>
      <c r="Q526" cm="1">
        <f t="array" ref="Q526">_xlfn.SWITCH(A526,201706,780,201707,783,201708,775)</f>
        <v>783</v>
      </c>
      <c r="R526" s="5" cm="1">
        <f t="array" ref="R526">_xlfn.SWITCH(A526,201706,0.08,201707,0.081,201708,0.075)</f>
        <v>8.1000000000000003E-2</v>
      </c>
      <c r="S526" s="2">
        <f>Call_Data!$M526/Call_Data!$G526*100</f>
        <v>5.5555555555555554</v>
      </c>
      <c r="T526" s="2">
        <f>Call_Data!$S526/Call_Data!$R526</f>
        <v>68.587105624142652</v>
      </c>
      <c r="U526" s="7">
        <f t="shared" si="16"/>
        <v>0</v>
      </c>
      <c r="V526" s="6">
        <f t="shared" si="17"/>
        <v>0.91666666666666663</v>
      </c>
      <c r="W526" s="6">
        <f>Call_Data!$K526/Call_Data!$J526</f>
        <v>0.87878787878787878</v>
      </c>
      <c r="X526" s="6">
        <f>Call_Data!$L526/Call_Data!$K526</f>
        <v>0.75862068965517238</v>
      </c>
      <c r="Y526" s="6" cm="1">
        <f t="array" ref="Y526">_xlfn.SWITCH(A526,201706,0.51,201707,0.509,201708,0.511)</f>
        <v>0.50900000000000001</v>
      </c>
      <c r="Z526" s="6">
        <f>Call_Data!$L526/Call_Data!$G526</f>
        <v>0.61111111111111116</v>
      </c>
      <c r="AA526" s="6" cm="1">
        <f t="array" ref="AA526">_xlfn.SWITCH(A526,201706,0.2,201707,0.199,201708,0.198)</f>
        <v>0.19900000000000001</v>
      </c>
      <c r="AB526" s="6">
        <f>Call_Data!$K526-Call_Data!$L526/Call_Data!$K526</f>
        <v>28.241379310344829</v>
      </c>
      <c r="AC526" s="6" cm="1">
        <f t="array" ref="AC526">_xlfn.SWITCH(A526,201706,0.17,201707,0.162,201708,0.159)</f>
        <v>0.16200000000000001</v>
      </c>
      <c r="AD526" s="6">
        <f>Call_Data!$I526/Call_Data!$G526</f>
        <v>0.19444444444444445</v>
      </c>
    </row>
    <row r="527" spans="1:30" x14ac:dyDescent="0.2">
      <c r="A527">
        <v>201707</v>
      </c>
      <c r="B527" s="1">
        <v>42919</v>
      </c>
      <c r="C527">
        <v>12472</v>
      </c>
      <c r="D527" t="str">
        <f>VLOOKUP(Call_Data!$C527,Hierarchy!$A$1:$H$27,5,TRUE)</f>
        <v>Harrison, Harold</v>
      </c>
      <c r="E527" t="str">
        <f>VLOOKUP(Call_Data!$C527,Hierarchy!$A$2:$H$27,7,TRUE)</f>
        <v>Winnerson, Aceona</v>
      </c>
      <c r="F527" t="str">
        <f>VLOOKUP(C527,Hierarchy!$A$2:$H$27,8,TRUE)</f>
        <v>Williamburg</v>
      </c>
      <c r="G527">
        <v>40</v>
      </c>
      <c r="H527">
        <v>25686</v>
      </c>
      <c r="I527">
        <v>6</v>
      </c>
      <c r="J527">
        <v>38</v>
      </c>
      <c r="K527">
        <v>31</v>
      </c>
      <c r="L527">
        <v>23</v>
      </c>
      <c r="M527">
        <v>1</v>
      </c>
      <c r="N527">
        <f>SUMIF(Call_Data!$D$2:$D$1526,Call_Data!$D527,Call_Data!$G$2:$G$1526)</f>
        <v>2134</v>
      </c>
      <c r="O527">
        <f>SUMIFS(Call_Data!$G$2:$G$1526,Call_Data!$D$2:$D$1526,Call_Data!$D527,Call_Data!$A$2:$A$1526,Call_Data!$A527)</f>
        <v>650</v>
      </c>
      <c r="P527" s="3">
        <f>Call_Data!$H527/Call_Data!$G527</f>
        <v>642.15</v>
      </c>
      <c r="Q527" cm="1">
        <f t="array" ref="Q527">_xlfn.SWITCH(A527,201706,780,201707,783,201708,775)</f>
        <v>783</v>
      </c>
      <c r="R527" s="5" cm="1">
        <f t="array" ref="R527">_xlfn.SWITCH(A527,201706,0.08,201707,0.081,201708,0.075)</f>
        <v>8.1000000000000003E-2</v>
      </c>
      <c r="S527" s="2">
        <f>Call_Data!$M527/Call_Data!$G527*100</f>
        <v>2.5</v>
      </c>
      <c r="T527" s="2">
        <f>Call_Data!$S527/Call_Data!$R527</f>
        <v>30.864197530864196</v>
      </c>
      <c r="U527" s="7">
        <f t="shared" si="16"/>
        <v>0</v>
      </c>
      <c r="V527" s="6">
        <f t="shared" si="17"/>
        <v>0.95</v>
      </c>
      <c r="W527" s="6">
        <f>Call_Data!$K527/Call_Data!$J527</f>
        <v>0.81578947368421051</v>
      </c>
      <c r="X527" s="6">
        <f>Call_Data!$L527/Call_Data!$K527</f>
        <v>0.74193548387096775</v>
      </c>
      <c r="Y527" s="6" cm="1">
        <f t="array" ref="Y527">_xlfn.SWITCH(A527,201706,0.51,201707,0.509,201708,0.511)</f>
        <v>0.50900000000000001</v>
      </c>
      <c r="Z527" s="6">
        <f>Call_Data!$L527/Call_Data!$G527</f>
        <v>0.57499999999999996</v>
      </c>
      <c r="AA527" s="6" cm="1">
        <f t="array" ref="AA527">_xlfn.SWITCH(A527,201706,0.2,201707,0.199,201708,0.198)</f>
        <v>0.19900000000000001</v>
      </c>
      <c r="AB527" s="6">
        <f>Call_Data!$K527-Call_Data!$L527/Call_Data!$K527</f>
        <v>30.258064516129032</v>
      </c>
      <c r="AC527" s="6" cm="1">
        <f t="array" ref="AC527">_xlfn.SWITCH(A527,201706,0.17,201707,0.162,201708,0.159)</f>
        <v>0.16200000000000001</v>
      </c>
      <c r="AD527" s="6">
        <f>Call_Data!$I527/Call_Data!$G527</f>
        <v>0.15</v>
      </c>
    </row>
    <row r="528" spans="1:30" x14ac:dyDescent="0.2">
      <c r="A528">
        <v>201707</v>
      </c>
      <c r="B528" s="1">
        <v>42919</v>
      </c>
      <c r="C528">
        <v>12473</v>
      </c>
      <c r="D528" t="str">
        <f>VLOOKUP(Call_Data!$C528,Hierarchy!$A$1:$H$27,5,TRUE)</f>
        <v>Ivanski, Igor</v>
      </c>
      <c r="E528" t="str">
        <f>VLOOKUP(Call_Data!$C528,Hierarchy!$A$2:$H$27,7,TRUE)</f>
        <v>Jimson, Bill</v>
      </c>
      <c r="F528" t="str">
        <f>VLOOKUP(C528,Hierarchy!$A$2:$H$27,8,TRUE)</f>
        <v>Williamburg</v>
      </c>
      <c r="G528">
        <v>34</v>
      </c>
      <c r="H528">
        <v>24025</v>
      </c>
      <c r="I528">
        <v>7</v>
      </c>
      <c r="J528">
        <v>31</v>
      </c>
      <c r="K528">
        <v>26</v>
      </c>
      <c r="L528">
        <v>19</v>
      </c>
      <c r="M528">
        <v>2</v>
      </c>
      <c r="N528">
        <f>SUMIF(Call_Data!$D$2:$D$1526,Call_Data!$D528,Call_Data!$G$2:$G$1526)</f>
        <v>2093</v>
      </c>
      <c r="O528">
        <f>SUMIFS(Call_Data!$G$2:$G$1526,Call_Data!$D$2:$D$1526,Call_Data!$D528,Call_Data!$A$2:$A$1526,Call_Data!$A528)</f>
        <v>666</v>
      </c>
      <c r="P528" s="3">
        <f>Call_Data!$H528/Call_Data!$G528</f>
        <v>706.61764705882354</v>
      </c>
      <c r="Q528" cm="1">
        <f t="array" ref="Q528">_xlfn.SWITCH(A528,201706,780,201707,783,201708,775)</f>
        <v>783</v>
      </c>
      <c r="R528" s="5" cm="1">
        <f t="array" ref="R528">_xlfn.SWITCH(A528,201706,0.08,201707,0.081,201708,0.075)</f>
        <v>8.1000000000000003E-2</v>
      </c>
      <c r="S528" s="2">
        <f>Call_Data!$M528/Call_Data!$G528*100</f>
        <v>5.8823529411764701</v>
      </c>
      <c r="T528" s="2">
        <f>Call_Data!$S528/Call_Data!$R528</f>
        <v>72.621641249092221</v>
      </c>
      <c r="U528" s="7">
        <f t="shared" si="16"/>
        <v>0</v>
      </c>
      <c r="V528" s="6">
        <f t="shared" si="17"/>
        <v>0.91176470588235292</v>
      </c>
      <c r="W528" s="6">
        <f>Call_Data!$K528/Call_Data!$J528</f>
        <v>0.83870967741935487</v>
      </c>
      <c r="X528" s="6">
        <f>Call_Data!$L528/Call_Data!$K528</f>
        <v>0.73076923076923073</v>
      </c>
      <c r="Y528" s="6" cm="1">
        <f t="array" ref="Y528">_xlfn.SWITCH(A528,201706,0.51,201707,0.509,201708,0.511)</f>
        <v>0.50900000000000001</v>
      </c>
      <c r="Z528" s="6">
        <f>Call_Data!$L528/Call_Data!$G528</f>
        <v>0.55882352941176472</v>
      </c>
      <c r="AA528" s="6" cm="1">
        <f t="array" ref="AA528">_xlfn.SWITCH(A528,201706,0.2,201707,0.199,201708,0.198)</f>
        <v>0.19900000000000001</v>
      </c>
      <c r="AB528" s="6">
        <f>Call_Data!$K528-Call_Data!$L528/Call_Data!$K528</f>
        <v>25.26923076923077</v>
      </c>
      <c r="AC528" s="6" cm="1">
        <f t="array" ref="AC528">_xlfn.SWITCH(A528,201706,0.17,201707,0.162,201708,0.159)</f>
        <v>0.16200000000000001</v>
      </c>
      <c r="AD528" s="6">
        <f>Call_Data!$I528/Call_Data!$G528</f>
        <v>0.20588235294117646</v>
      </c>
    </row>
    <row r="529" spans="1:30" x14ac:dyDescent="0.2">
      <c r="A529">
        <v>201707</v>
      </c>
      <c r="B529" s="1">
        <v>42919</v>
      </c>
      <c r="C529">
        <v>12474</v>
      </c>
      <c r="D529" t="str">
        <f>VLOOKUP(Call_Data!$C529,Hierarchy!$A$1:$H$27,5,TRUE)</f>
        <v>Jeffries, Johnna</v>
      </c>
      <c r="E529" t="str">
        <f>VLOOKUP(Call_Data!$C529,Hierarchy!$A$2:$H$27,7,TRUE)</f>
        <v>Jimson, Bill</v>
      </c>
      <c r="F529" t="str">
        <f>VLOOKUP(C529,Hierarchy!$A$2:$H$27,8,TRUE)</f>
        <v>Williamburg</v>
      </c>
      <c r="G529">
        <v>30</v>
      </c>
      <c r="H529">
        <v>25649</v>
      </c>
      <c r="I529">
        <v>6</v>
      </c>
      <c r="J529">
        <v>27</v>
      </c>
      <c r="K529">
        <v>20</v>
      </c>
      <c r="L529">
        <v>13</v>
      </c>
      <c r="M529">
        <v>2</v>
      </c>
      <c r="N529">
        <f>SUMIF(Call_Data!$D$2:$D$1526,Call_Data!$D529,Call_Data!$G$2:$G$1526)</f>
        <v>2135</v>
      </c>
      <c r="O529">
        <f>SUMIFS(Call_Data!$G$2:$G$1526,Call_Data!$D$2:$D$1526,Call_Data!$D529,Call_Data!$A$2:$A$1526,Call_Data!$A529)</f>
        <v>708</v>
      </c>
      <c r="P529" s="3">
        <f>Call_Data!$H529/Call_Data!$G529</f>
        <v>854.9666666666667</v>
      </c>
      <c r="Q529" cm="1">
        <f t="array" ref="Q529">_xlfn.SWITCH(A529,201706,780,201707,783,201708,775)</f>
        <v>783</v>
      </c>
      <c r="R529" s="5" cm="1">
        <f t="array" ref="R529">_xlfn.SWITCH(A529,201706,0.08,201707,0.081,201708,0.075)</f>
        <v>8.1000000000000003E-2</v>
      </c>
      <c r="S529" s="2">
        <f>Call_Data!$M529/Call_Data!$G529*100</f>
        <v>6.666666666666667</v>
      </c>
      <c r="T529" s="2">
        <f>Call_Data!$S529/Call_Data!$R529</f>
        <v>82.304526748971199</v>
      </c>
      <c r="U529" s="7">
        <f t="shared" si="16"/>
        <v>0</v>
      </c>
      <c r="V529" s="6">
        <f t="shared" si="17"/>
        <v>0.9</v>
      </c>
      <c r="W529" s="6">
        <f>Call_Data!$K529/Call_Data!$J529</f>
        <v>0.7407407407407407</v>
      </c>
      <c r="X529" s="6">
        <f>Call_Data!$L529/Call_Data!$K529</f>
        <v>0.65</v>
      </c>
      <c r="Y529" s="6" cm="1">
        <f t="array" ref="Y529">_xlfn.SWITCH(A529,201706,0.51,201707,0.509,201708,0.511)</f>
        <v>0.50900000000000001</v>
      </c>
      <c r="Z529" s="6">
        <f>Call_Data!$L529/Call_Data!$G529</f>
        <v>0.43333333333333335</v>
      </c>
      <c r="AA529" s="6" cm="1">
        <f t="array" ref="AA529">_xlfn.SWITCH(A529,201706,0.2,201707,0.199,201708,0.198)</f>
        <v>0.19900000000000001</v>
      </c>
      <c r="AB529" s="6">
        <f>Call_Data!$K529-Call_Data!$L529/Call_Data!$K529</f>
        <v>19.350000000000001</v>
      </c>
      <c r="AC529" s="6" cm="1">
        <f t="array" ref="AC529">_xlfn.SWITCH(A529,201706,0.17,201707,0.162,201708,0.159)</f>
        <v>0.16200000000000001</v>
      </c>
      <c r="AD529" s="6">
        <f>Call_Data!$I529/Call_Data!$G529</f>
        <v>0.2</v>
      </c>
    </row>
    <row r="530" spans="1:30" x14ac:dyDescent="0.2">
      <c r="A530">
        <v>201707</v>
      </c>
      <c r="B530" s="1">
        <v>42919</v>
      </c>
      <c r="C530">
        <v>12475</v>
      </c>
      <c r="D530" t="str">
        <f>VLOOKUP(Call_Data!$C530,Hierarchy!$A$1:$H$27,5,TRUE)</f>
        <v>Kippers, Kat</v>
      </c>
      <c r="E530" t="str">
        <f>VLOOKUP(Call_Data!$C530,Hierarchy!$A$2:$H$27,7,TRUE)</f>
        <v>Jimson, Bill</v>
      </c>
      <c r="F530" t="str">
        <f>VLOOKUP(C530,Hierarchy!$A$2:$H$27,8,TRUE)</f>
        <v>Williamburg</v>
      </c>
      <c r="G530">
        <v>33</v>
      </c>
      <c r="H530">
        <v>25829</v>
      </c>
      <c r="I530">
        <v>7</v>
      </c>
      <c r="J530">
        <v>28</v>
      </c>
      <c r="K530">
        <v>20</v>
      </c>
      <c r="L530">
        <v>15</v>
      </c>
      <c r="M530">
        <v>2</v>
      </c>
      <c r="N530">
        <f>SUMIF(Call_Data!$D$2:$D$1526,Call_Data!$D530,Call_Data!$G$2:$G$1526)</f>
        <v>2135</v>
      </c>
      <c r="O530">
        <f>SUMIFS(Call_Data!$G$2:$G$1526,Call_Data!$D$2:$D$1526,Call_Data!$D530,Call_Data!$A$2:$A$1526,Call_Data!$A530)</f>
        <v>724</v>
      </c>
      <c r="P530" s="3">
        <f>Call_Data!$H530/Call_Data!$G530</f>
        <v>782.69696969696975</v>
      </c>
      <c r="Q530" cm="1">
        <f t="array" ref="Q530">_xlfn.SWITCH(A530,201706,780,201707,783,201708,775)</f>
        <v>783</v>
      </c>
      <c r="R530" s="5" cm="1">
        <f t="array" ref="R530">_xlfn.SWITCH(A530,201706,0.08,201707,0.081,201708,0.075)</f>
        <v>8.1000000000000003E-2</v>
      </c>
      <c r="S530" s="2">
        <f>Call_Data!$M530/Call_Data!$G530*100</f>
        <v>6.0606060606060606</v>
      </c>
      <c r="T530" s="2">
        <f>Call_Data!$S530/Call_Data!$R530</f>
        <v>74.82229704451926</v>
      </c>
      <c r="U530" s="7">
        <f t="shared" si="16"/>
        <v>0</v>
      </c>
      <c r="V530" s="6">
        <f t="shared" si="17"/>
        <v>0.84848484848484851</v>
      </c>
      <c r="W530" s="6">
        <f>Call_Data!$K530/Call_Data!$J530</f>
        <v>0.7142857142857143</v>
      </c>
      <c r="X530" s="6">
        <f>Call_Data!$L530/Call_Data!$K530</f>
        <v>0.75</v>
      </c>
      <c r="Y530" s="6" cm="1">
        <f t="array" ref="Y530">_xlfn.SWITCH(A530,201706,0.51,201707,0.509,201708,0.511)</f>
        <v>0.50900000000000001</v>
      </c>
      <c r="Z530" s="6">
        <f>Call_Data!$L530/Call_Data!$G530</f>
        <v>0.45454545454545453</v>
      </c>
      <c r="AA530" s="6" cm="1">
        <f t="array" ref="AA530">_xlfn.SWITCH(A530,201706,0.2,201707,0.199,201708,0.198)</f>
        <v>0.19900000000000001</v>
      </c>
      <c r="AB530" s="6">
        <f>Call_Data!$K530-Call_Data!$L530/Call_Data!$K530</f>
        <v>19.25</v>
      </c>
      <c r="AC530" s="6" cm="1">
        <f t="array" ref="AC530">_xlfn.SWITCH(A530,201706,0.17,201707,0.162,201708,0.159)</f>
        <v>0.16200000000000001</v>
      </c>
      <c r="AD530" s="6">
        <f>Call_Data!$I530/Call_Data!$G530</f>
        <v>0.21212121212121213</v>
      </c>
    </row>
    <row r="531" spans="1:30" x14ac:dyDescent="0.2">
      <c r="A531">
        <v>201707</v>
      </c>
      <c r="B531" s="1">
        <v>42919</v>
      </c>
      <c r="C531">
        <v>12486</v>
      </c>
      <c r="D531" t="str">
        <f>VLOOKUP(Call_Data!$C531,Hierarchy!$A$1:$H$27,5,TRUE)</f>
        <v>Williamson, Wilma</v>
      </c>
      <c r="E531" t="str">
        <f>VLOOKUP(Call_Data!$C531,Hierarchy!$A$2:$H$27,7,TRUE)</f>
        <v>Oferten, Quinton</v>
      </c>
      <c r="F531" t="str">
        <f>VLOOKUP(C531,Hierarchy!$A$2:$H$27,8,TRUE)</f>
        <v>Williamburg</v>
      </c>
      <c r="G531">
        <v>31</v>
      </c>
      <c r="H531">
        <v>25266</v>
      </c>
      <c r="I531">
        <v>7</v>
      </c>
      <c r="J531">
        <v>28</v>
      </c>
      <c r="K531">
        <v>20</v>
      </c>
      <c r="L531">
        <v>12</v>
      </c>
      <c r="M531">
        <v>3</v>
      </c>
      <c r="N531">
        <f>SUMIF(Call_Data!$D$2:$D$1526,Call_Data!$D531,Call_Data!$G$2:$G$1526)</f>
        <v>1992</v>
      </c>
      <c r="O531">
        <f>SUMIFS(Call_Data!$G$2:$G$1526,Call_Data!$D$2:$D$1526,Call_Data!$D531,Call_Data!$A$2:$A$1526,Call_Data!$A531)</f>
        <v>678</v>
      </c>
      <c r="P531" s="3">
        <f>Call_Data!$H531/Call_Data!$G531</f>
        <v>815.0322580645161</v>
      </c>
      <c r="Q531" cm="1">
        <f t="array" ref="Q531">_xlfn.SWITCH(A531,201706,780,201707,783,201708,775)</f>
        <v>783</v>
      </c>
      <c r="R531" s="5" cm="1">
        <f t="array" ref="R531">_xlfn.SWITCH(A531,201706,0.08,201707,0.081,201708,0.075)</f>
        <v>8.1000000000000003E-2</v>
      </c>
      <c r="S531" s="2">
        <f>Call_Data!$M531/Call_Data!$G531*100</f>
        <v>9.67741935483871</v>
      </c>
      <c r="T531" s="2">
        <f>Call_Data!$S531/Call_Data!$R531</f>
        <v>119.47431302270012</v>
      </c>
      <c r="U531" s="7">
        <f t="shared" si="16"/>
        <v>150</v>
      </c>
      <c r="V531" s="6">
        <f t="shared" si="17"/>
        <v>0.90322580645161288</v>
      </c>
      <c r="W531" s="6">
        <f>Call_Data!$K531/Call_Data!$J531</f>
        <v>0.7142857142857143</v>
      </c>
      <c r="X531" s="6">
        <f>Call_Data!$L531/Call_Data!$K531</f>
        <v>0.6</v>
      </c>
      <c r="Y531" s="6" cm="1">
        <f t="array" ref="Y531">_xlfn.SWITCH(A531,201706,0.51,201707,0.509,201708,0.511)</f>
        <v>0.50900000000000001</v>
      </c>
      <c r="Z531" s="6">
        <f>Call_Data!$L531/Call_Data!$G531</f>
        <v>0.38709677419354838</v>
      </c>
      <c r="AA531" s="6" cm="1">
        <f t="array" ref="AA531">_xlfn.SWITCH(A531,201706,0.2,201707,0.199,201708,0.198)</f>
        <v>0.19900000000000001</v>
      </c>
      <c r="AB531" s="6">
        <f>Call_Data!$K531-Call_Data!$L531/Call_Data!$K531</f>
        <v>19.399999999999999</v>
      </c>
      <c r="AC531" s="6" cm="1">
        <f t="array" ref="AC531">_xlfn.SWITCH(A531,201706,0.17,201707,0.162,201708,0.159)</f>
        <v>0.16200000000000001</v>
      </c>
      <c r="AD531" s="6">
        <f>Call_Data!$I531/Call_Data!$G531</f>
        <v>0.22580645161290322</v>
      </c>
    </row>
    <row r="532" spans="1:30" x14ac:dyDescent="0.2">
      <c r="A532">
        <v>201707</v>
      </c>
      <c r="B532" s="1">
        <v>42919</v>
      </c>
      <c r="C532">
        <v>12487</v>
      </c>
      <c r="D532" t="str">
        <f>VLOOKUP(Call_Data!$C532,Hierarchy!$A$1:$H$27,5,TRUE)</f>
        <v>Younger, Yeti</v>
      </c>
      <c r="E532" t="str">
        <f>VLOOKUP(Call_Data!$C532,Hierarchy!$A$2:$H$27,7,TRUE)</f>
        <v>Oferten, Quinton</v>
      </c>
      <c r="F532" t="str">
        <f>VLOOKUP(C532,Hierarchy!$A$2:$H$27,8,TRUE)</f>
        <v>Williamburg</v>
      </c>
      <c r="G532">
        <v>33</v>
      </c>
      <c r="H532">
        <v>24735</v>
      </c>
      <c r="I532">
        <v>9</v>
      </c>
      <c r="J532">
        <v>31</v>
      </c>
      <c r="K532">
        <v>24</v>
      </c>
      <c r="L532">
        <v>17</v>
      </c>
      <c r="M532">
        <v>3</v>
      </c>
      <c r="N532">
        <f>SUMIF(Call_Data!$D$2:$D$1526,Call_Data!$D532,Call_Data!$G$2:$G$1526)</f>
        <v>1939</v>
      </c>
      <c r="O532">
        <f>SUMIFS(Call_Data!$G$2:$G$1526,Call_Data!$D$2:$D$1526,Call_Data!$D532,Call_Data!$A$2:$A$1526,Call_Data!$A532)</f>
        <v>662</v>
      </c>
      <c r="P532" s="3">
        <f>Call_Data!$H532/Call_Data!$G532</f>
        <v>749.5454545454545</v>
      </c>
      <c r="Q532" cm="1">
        <f t="array" ref="Q532">_xlfn.SWITCH(A532,201706,780,201707,783,201708,775)</f>
        <v>783</v>
      </c>
      <c r="R532" s="5" cm="1">
        <f t="array" ref="R532">_xlfn.SWITCH(A532,201706,0.08,201707,0.081,201708,0.075)</f>
        <v>8.1000000000000003E-2</v>
      </c>
      <c r="S532" s="2">
        <f>Call_Data!$M532/Call_Data!$G532*100</f>
        <v>9.0909090909090917</v>
      </c>
      <c r="T532" s="2">
        <f>Call_Data!$S532/Call_Data!$R532</f>
        <v>112.23344556677891</v>
      </c>
      <c r="U532" s="7">
        <f t="shared" si="16"/>
        <v>150</v>
      </c>
      <c r="V532" s="6">
        <f t="shared" si="17"/>
        <v>0.93939393939393945</v>
      </c>
      <c r="W532" s="6">
        <f>Call_Data!$K532/Call_Data!$J532</f>
        <v>0.77419354838709675</v>
      </c>
      <c r="X532" s="6">
        <f>Call_Data!$L532/Call_Data!$K532</f>
        <v>0.70833333333333337</v>
      </c>
      <c r="Y532" s="6" cm="1">
        <f t="array" ref="Y532">_xlfn.SWITCH(A532,201706,0.51,201707,0.509,201708,0.511)</f>
        <v>0.50900000000000001</v>
      </c>
      <c r="Z532" s="6">
        <f>Call_Data!$L532/Call_Data!$G532</f>
        <v>0.51515151515151514</v>
      </c>
      <c r="AA532" s="6" cm="1">
        <f t="array" ref="AA532">_xlfn.SWITCH(A532,201706,0.2,201707,0.199,201708,0.198)</f>
        <v>0.19900000000000001</v>
      </c>
      <c r="AB532" s="6">
        <f>Call_Data!$K532-Call_Data!$L532/Call_Data!$K532</f>
        <v>23.291666666666668</v>
      </c>
      <c r="AC532" s="6" cm="1">
        <f t="array" ref="AC532">_xlfn.SWITCH(A532,201706,0.17,201707,0.162,201708,0.159)</f>
        <v>0.16200000000000001</v>
      </c>
      <c r="AD532" s="6">
        <f>Call_Data!$I532/Call_Data!$G532</f>
        <v>0.27272727272727271</v>
      </c>
    </row>
    <row r="533" spans="1:30" x14ac:dyDescent="0.2">
      <c r="A533">
        <v>201707</v>
      </c>
      <c r="B533" s="1">
        <v>42919</v>
      </c>
      <c r="C533">
        <v>12488</v>
      </c>
      <c r="D533" t="str">
        <f>VLOOKUP(Call_Data!$C533,Hierarchy!$A$1:$H$27,5,TRUE)</f>
        <v>Zwilowski, Zane</v>
      </c>
      <c r="E533" t="str">
        <f>VLOOKUP(Call_Data!$C533,Hierarchy!$A$2:$H$27,7,TRUE)</f>
        <v>Oferten, Quinton</v>
      </c>
      <c r="F533" t="str">
        <f>VLOOKUP(C533,Hierarchy!$A$2:$H$27,8,TRUE)</f>
        <v>Williamburg</v>
      </c>
      <c r="G533">
        <v>32</v>
      </c>
      <c r="H533">
        <v>25418</v>
      </c>
      <c r="I533">
        <v>6</v>
      </c>
      <c r="J533">
        <v>27</v>
      </c>
      <c r="K533">
        <v>17</v>
      </c>
      <c r="L533">
        <v>9</v>
      </c>
      <c r="M533">
        <v>4</v>
      </c>
      <c r="N533">
        <f>SUMIF(Call_Data!$D$2:$D$1526,Call_Data!$D533,Call_Data!$G$2:$G$1526)</f>
        <v>2000</v>
      </c>
      <c r="O533">
        <f>SUMIFS(Call_Data!$G$2:$G$1526,Call_Data!$D$2:$D$1526,Call_Data!$D533,Call_Data!$A$2:$A$1526,Call_Data!$A533)</f>
        <v>682</v>
      </c>
      <c r="P533" s="3">
        <f>Call_Data!$H533/Call_Data!$G533</f>
        <v>794.3125</v>
      </c>
      <c r="Q533" cm="1">
        <f t="array" ref="Q533">_xlfn.SWITCH(A533,201706,780,201707,783,201708,775)</f>
        <v>783</v>
      </c>
      <c r="R533" s="5" cm="1">
        <f t="array" ref="R533">_xlfn.SWITCH(A533,201706,0.08,201707,0.081,201708,0.075)</f>
        <v>8.1000000000000003E-2</v>
      </c>
      <c r="S533" s="2">
        <f>Call_Data!$M533/Call_Data!$G533*100</f>
        <v>12.5</v>
      </c>
      <c r="T533" s="2">
        <f>Call_Data!$S533/Call_Data!$R533</f>
        <v>154.32098765432099</v>
      </c>
      <c r="U533" s="7">
        <f t="shared" si="16"/>
        <v>250</v>
      </c>
      <c r="V533" s="6">
        <f t="shared" si="17"/>
        <v>0.84375</v>
      </c>
      <c r="W533" s="6">
        <f>Call_Data!$K533/Call_Data!$J533</f>
        <v>0.62962962962962965</v>
      </c>
      <c r="X533" s="6">
        <f>Call_Data!$L533/Call_Data!$K533</f>
        <v>0.52941176470588236</v>
      </c>
      <c r="Y533" s="6" cm="1">
        <f t="array" ref="Y533">_xlfn.SWITCH(A533,201706,0.51,201707,0.509,201708,0.511)</f>
        <v>0.50900000000000001</v>
      </c>
      <c r="Z533" s="6">
        <f>Call_Data!$L533/Call_Data!$G533</f>
        <v>0.28125</v>
      </c>
      <c r="AA533" s="6" cm="1">
        <f t="array" ref="AA533">_xlfn.SWITCH(A533,201706,0.2,201707,0.199,201708,0.198)</f>
        <v>0.19900000000000001</v>
      </c>
      <c r="AB533" s="6">
        <f>Call_Data!$K533-Call_Data!$L533/Call_Data!$K533</f>
        <v>16.470588235294116</v>
      </c>
      <c r="AC533" s="6" cm="1">
        <f t="array" ref="AC533">_xlfn.SWITCH(A533,201706,0.17,201707,0.162,201708,0.159)</f>
        <v>0.16200000000000001</v>
      </c>
      <c r="AD533" s="6">
        <f>Call_Data!$I533/Call_Data!$G533</f>
        <v>0.1875</v>
      </c>
    </row>
    <row r="534" spans="1:30" x14ac:dyDescent="0.2">
      <c r="A534">
        <v>201707</v>
      </c>
      <c r="B534" s="1">
        <v>42919</v>
      </c>
      <c r="C534">
        <v>12489</v>
      </c>
      <c r="D534" t="str">
        <f>VLOOKUP(Call_Data!$C534,Hierarchy!$A$1:$H$27,5,TRUE)</f>
        <v>Abacus, Aaron</v>
      </c>
      <c r="E534" t="str">
        <f>VLOOKUP(Call_Data!$C534,Hierarchy!$A$2:$H$27,7,TRUE)</f>
        <v>Oferten, Quinton</v>
      </c>
      <c r="F534" t="str">
        <f>VLOOKUP(C534,Hierarchy!$A$2:$H$27,8,TRUE)</f>
        <v>Williamburg</v>
      </c>
      <c r="G534">
        <v>32</v>
      </c>
      <c r="H534">
        <v>24669</v>
      </c>
      <c r="I534">
        <v>7</v>
      </c>
      <c r="J534">
        <v>28</v>
      </c>
      <c r="K534">
        <v>19</v>
      </c>
      <c r="L534">
        <v>11</v>
      </c>
      <c r="M534">
        <v>4</v>
      </c>
      <c r="N534">
        <f>SUMIF(Call_Data!$D$2:$D$1526,Call_Data!$D534,Call_Data!$G$2:$G$1526)</f>
        <v>1858</v>
      </c>
      <c r="O534">
        <f>SUMIFS(Call_Data!$G$2:$G$1526,Call_Data!$D$2:$D$1526,Call_Data!$D534,Call_Data!$A$2:$A$1526,Call_Data!$A534)</f>
        <v>671</v>
      </c>
      <c r="P534" s="3">
        <f>Call_Data!$H534/Call_Data!$G534</f>
        <v>770.90625</v>
      </c>
      <c r="Q534" cm="1">
        <f t="array" ref="Q534">_xlfn.SWITCH(A534,201706,780,201707,783,201708,775)</f>
        <v>783</v>
      </c>
      <c r="R534" s="5" cm="1">
        <f t="array" ref="R534">_xlfn.SWITCH(A534,201706,0.08,201707,0.081,201708,0.075)</f>
        <v>8.1000000000000003E-2</v>
      </c>
      <c r="S534" s="2">
        <f>Call_Data!$M534/Call_Data!$G534*100</f>
        <v>12.5</v>
      </c>
      <c r="T534" s="2">
        <f>Call_Data!$S534/Call_Data!$R534</f>
        <v>154.32098765432099</v>
      </c>
      <c r="U534" s="7">
        <f t="shared" si="16"/>
        <v>250</v>
      </c>
      <c r="V534" s="6">
        <f t="shared" si="17"/>
        <v>0.875</v>
      </c>
      <c r="W534" s="6">
        <f>Call_Data!$K534/Call_Data!$J534</f>
        <v>0.6785714285714286</v>
      </c>
      <c r="X534" s="6">
        <f>Call_Data!$L534/Call_Data!$K534</f>
        <v>0.57894736842105265</v>
      </c>
      <c r="Y534" s="6" cm="1">
        <f t="array" ref="Y534">_xlfn.SWITCH(A534,201706,0.51,201707,0.509,201708,0.511)</f>
        <v>0.50900000000000001</v>
      </c>
      <c r="Z534" s="6">
        <f>Call_Data!$L534/Call_Data!$G534</f>
        <v>0.34375</v>
      </c>
      <c r="AA534" s="6" cm="1">
        <f t="array" ref="AA534">_xlfn.SWITCH(A534,201706,0.2,201707,0.199,201708,0.198)</f>
        <v>0.19900000000000001</v>
      </c>
      <c r="AB534" s="6">
        <f>Call_Data!$K534-Call_Data!$L534/Call_Data!$K534</f>
        <v>18.421052631578949</v>
      </c>
      <c r="AC534" s="6" cm="1">
        <f t="array" ref="AC534">_xlfn.SWITCH(A534,201706,0.17,201707,0.162,201708,0.159)</f>
        <v>0.16200000000000001</v>
      </c>
      <c r="AD534" s="6">
        <f>Call_Data!$I534/Call_Data!$G534</f>
        <v>0.21875</v>
      </c>
    </row>
    <row r="535" spans="1:30" x14ac:dyDescent="0.2">
      <c r="A535">
        <v>201707</v>
      </c>
      <c r="B535" s="1">
        <v>42920</v>
      </c>
      <c r="C535">
        <v>12469</v>
      </c>
      <c r="D535" t="str">
        <f>VLOOKUP(Call_Data!$C535,Hierarchy!$A$1:$H$27,5,TRUE)</f>
        <v>Edgerton, Ethan</v>
      </c>
      <c r="E535" t="str">
        <f>VLOOKUP(Call_Data!$C535,Hierarchy!$A$2:$H$27,7,TRUE)</f>
        <v>Winnerson, Aceona</v>
      </c>
      <c r="F535" t="str">
        <f>VLOOKUP(C535,Hierarchy!$A$2:$H$27,8,TRUE)</f>
        <v>Williamburg</v>
      </c>
      <c r="G535">
        <v>32</v>
      </c>
      <c r="H535">
        <v>24186</v>
      </c>
      <c r="I535">
        <v>6</v>
      </c>
      <c r="J535">
        <v>29</v>
      </c>
      <c r="K535">
        <v>25</v>
      </c>
      <c r="L535">
        <v>22</v>
      </c>
      <c r="M535">
        <v>1</v>
      </c>
      <c r="N535">
        <f>SUMIF(Call_Data!$D$2:$D$1526,Call_Data!$D535,Call_Data!$G$2:$G$1526)</f>
        <v>2288</v>
      </c>
      <c r="O535">
        <f>SUMIFS(Call_Data!$G$2:$G$1526,Call_Data!$D$2:$D$1526,Call_Data!$D535,Call_Data!$A$2:$A$1526,Call_Data!$A535)</f>
        <v>796</v>
      </c>
      <c r="P535" s="3">
        <f>Call_Data!$H535/Call_Data!$G535</f>
        <v>755.8125</v>
      </c>
      <c r="Q535" cm="1">
        <f t="array" ref="Q535">_xlfn.SWITCH(A535,201706,780,201707,783,201708,775)</f>
        <v>783</v>
      </c>
      <c r="R535" s="5" cm="1">
        <f t="array" ref="R535">_xlfn.SWITCH(A535,201706,0.08,201707,0.081,201708,0.075)</f>
        <v>8.1000000000000003E-2</v>
      </c>
      <c r="S535" s="2">
        <f>Call_Data!$M535/Call_Data!$G535*100</f>
        <v>3.125</v>
      </c>
      <c r="T535" s="2">
        <f>Call_Data!$S535/Call_Data!$R535</f>
        <v>38.580246913580247</v>
      </c>
      <c r="U535" s="7">
        <f t="shared" si="16"/>
        <v>0</v>
      </c>
      <c r="V535" s="6">
        <f t="shared" si="17"/>
        <v>0.90625</v>
      </c>
      <c r="W535" s="6">
        <f>Call_Data!$K535/Call_Data!$J535</f>
        <v>0.86206896551724133</v>
      </c>
      <c r="X535" s="6">
        <f>Call_Data!$L535/Call_Data!$K535</f>
        <v>0.88</v>
      </c>
      <c r="Y535" s="6" cm="1">
        <f t="array" ref="Y535">_xlfn.SWITCH(A535,201706,0.51,201707,0.509,201708,0.511)</f>
        <v>0.50900000000000001</v>
      </c>
      <c r="Z535" s="6">
        <f>Call_Data!$L535/Call_Data!$G535</f>
        <v>0.6875</v>
      </c>
      <c r="AA535" s="6" cm="1">
        <f t="array" ref="AA535">_xlfn.SWITCH(A535,201706,0.2,201707,0.199,201708,0.198)</f>
        <v>0.19900000000000001</v>
      </c>
      <c r="AB535" s="6">
        <f>Call_Data!$K535-Call_Data!$L535/Call_Data!$K535</f>
        <v>24.12</v>
      </c>
      <c r="AC535" s="6" cm="1">
        <f t="array" ref="AC535">_xlfn.SWITCH(A535,201706,0.17,201707,0.162,201708,0.159)</f>
        <v>0.16200000000000001</v>
      </c>
      <c r="AD535" s="6">
        <f>Call_Data!$I535/Call_Data!$G535</f>
        <v>0.1875</v>
      </c>
    </row>
    <row r="536" spans="1:30" x14ac:dyDescent="0.2">
      <c r="A536">
        <v>201707</v>
      </c>
      <c r="B536" s="1">
        <v>42920</v>
      </c>
      <c r="C536">
        <v>12470</v>
      </c>
      <c r="D536" t="str">
        <f>VLOOKUP(Call_Data!$C536,Hierarchy!$A$1:$H$27,5,TRUE)</f>
        <v>Filipsano, Fiona</v>
      </c>
      <c r="E536" t="str">
        <f>VLOOKUP(Call_Data!$C536,Hierarchy!$A$2:$H$27,7,TRUE)</f>
        <v>Winnerson, Aceona</v>
      </c>
      <c r="F536" t="str">
        <f>VLOOKUP(C536,Hierarchy!$A$2:$H$27,8,TRUE)</f>
        <v>Williamburg</v>
      </c>
      <c r="G536">
        <v>33</v>
      </c>
      <c r="H536">
        <v>25746</v>
      </c>
      <c r="I536">
        <v>5</v>
      </c>
      <c r="J536">
        <v>30</v>
      </c>
      <c r="K536">
        <v>22</v>
      </c>
      <c r="L536">
        <v>20</v>
      </c>
      <c r="M536">
        <v>1</v>
      </c>
      <c r="N536">
        <f>SUMIF(Call_Data!$D$2:$D$1526,Call_Data!$D536,Call_Data!$G$2:$G$1526)</f>
        <v>2312</v>
      </c>
      <c r="O536">
        <f>SUMIFS(Call_Data!$G$2:$G$1526,Call_Data!$D$2:$D$1526,Call_Data!$D536,Call_Data!$A$2:$A$1526,Call_Data!$A536)</f>
        <v>780</v>
      </c>
      <c r="P536" s="3">
        <f>Call_Data!$H536/Call_Data!$G536</f>
        <v>780.18181818181813</v>
      </c>
      <c r="Q536" cm="1">
        <f t="array" ref="Q536">_xlfn.SWITCH(A536,201706,780,201707,783,201708,775)</f>
        <v>783</v>
      </c>
      <c r="R536" s="5" cm="1">
        <f t="array" ref="R536">_xlfn.SWITCH(A536,201706,0.08,201707,0.081,201708,0.075)</f>
        <v>8.1000000000000003E-2</v>
      </c>
      <c r="S536" s="2">
        <f>Call_Data!$M536/Call_Data!$G536*100</f>
        <v>3.0303030303030303</v>
      </c>
      <c r="T536" s="2">
        <f>Call_Data!$S536/Call_Data!$R536</f>
        <v>37.41114852225963</v>
      </c>
      <c r="U536" s="7">
        <f t="shared" si="16"/>
        <v>0</v>
      </c>
      <c r="V536" s="6">
        <f t="shared" si="17"/>
        <v>0.90909090909090906</v>
      </c>
      <c r="W536" s="6">
        <f>Call_Data!$K536/Call_Data!$J536</f>
        <v>0.73333333333333328</v>
      </c>
      <c r="X536" s="6">
        <f>Call_Data!$L536/Call_Data!$K536</f>
        <v>0.90909090909090906</v>
      </c>
      <c r="Y536" s="6" cm="1">
        <f t="array" ref="Y536">_xlfn.SWITCH(A536,201706,0.51,201707,0.509,201708,0.511)</f>
        <v>0.50900000000000001</v>
      </c>
      <c r="Z536" s="6">
        <f>Call_Data!$L536/Call_Data!$G536</f>
        <v>0.60606060606060608</v>
      </c>
      <c r="AA536" s="6" cm="1">
        <f t="array" ref="AA536">_xlfn.SWITCH(A536,201706,0.2,201707,0.199,201708,0.198)</f>
        <v>0.19900000000000001</v>
      </c>
      <c r="AB536" s="6">
        <f>Call_Data!$K536-Call_Data!$L536/Call_Data!$K536</f>
        <v>21.09090909090909</v>
      </c>
      <c r="AC536" s="6" cm="1">
        <f t="array" ref="AC536">_xlfn.SWITCH(A536,201706,0.17,201707,0.162,201708,0.159)</f>
        <v>0.16200000000000001</v>
      </c>
      <c r="AD536" s="6">
        <f>Call_Data!$I536/Call_Data!$G536</f>
        <v>0.15151515151515152</v>
      </c>
    </row>
    <row r="537" spans="1:30" x14ac:dyDescent="0.2">
      <c r="A537">
        <v>201707</v>
      </c>
      <c r="B537" s="1">
        <v>42920</v>
      </c>
      <c r="C537">
        <v>12471</v>
      </c>
      <c r="D537" t="str">
        <f>VLOOKUP(Call_Data!$C537,Hierarchy!$A$1:$H$27,5,TRUE)</f>
        <v>Gee, Garry</v>
      </c>
      <c r="E537" t="str">
        <f>VLOOKUP(Call_Data!$C537,Hierarchy!$A$2:$H$27,7,TRUE)</f>
        <v>Winnerson, Aceona</v>
      </c>
      <c r="F537" t="str">
        <f>VLOOKUP(C537,Hierarchy!$A$2:$H$27,8,TRUE)</f>
        <v>Williamburg</v>
      </c>
      <c r="G537">
        <v>35</v>
      </c>
      <c r="H537">
        <v>25921</v>
      </c>
      <c r="I537">
        <v>7</v>
      </c>
      <c r="J537">
        <v>33</v>
      </c>
      <c r="K537">
        <v>27</v>
      </c>
      <c r="L537">
        <v>21</v>
      </c>
      <c r="M537">
        <v>2</v>
      </c>
      <c r="N537">
        <f>SUMIF(Call_Data!$D$2:$D$1526,Call_Data!$D537,Call_Data!$G$2:$G$1526)</f>
        <v>2402</v>
      </c>
      <c r="O537">
        <f>SUMIFS(Call_Data!$G$2:$G$1526,Call_Data!$D$2:$D$1526,Call_Data!$D537,Call_Data!$A$2:$A$1526,Call_Data!$A537)</f>
        <v>811</v>
      </c>
      <c r="P537" s="3">
        <f>Call_Data!$H537/Call_Data!$G537</f>
        <v>740.6</v>
      </c>
      <c r="Q537" cm="1">
        <f t="array" ref="Q537">_xlfn.SWITCH(A537,201706,780,201707,783,201708,775)</f>
        <v>783</v>
      </c>
      <c r="R537" s="5" cm="1">
        <f t="array" ref="R537">_xlfn.SWITCH(A537,201706,0.08,201707,0.081,201708,0.075)</f>
        <v>8.1000000000000003E-2</v>
      </c>
      <c r="S537" s="2">
        <f>Call_Data!$M537/Call_Data!$G537*100</f>
        <v>5.7142857142857144</v>
      </c>
      <c r="T537" s="2">
        <f>Call_Data!$S537/Call_Data!$R537</f>
        <v>70.546737213403873</v>
      </c>
      <c r="U537" s="7">
        <f t="shared" si="16"/>
        <v>0</v>
      </c>
      <c r="V537" s="6">
        <f t="shared" si="17"/>
        <v>0.94285714285714284</v>
      </c>
      <c r="W537" s="6">
        <f>Call_Data!$K537/Call_Data!$J537</f>
        <v>0.81818181818181823</v>
      </c>
      <c r="X537" s="6">
        <f>Call_Data!$L537/Call_Data!$K537</f>
        <v>0.77777777777777779</v>
      </c>
      <c r="Y537" s="6" cm="1">
        <f t="array" ref="Y537">_xlfn.SWITCH(A537,201706,0.51,201707,0.509,201708,0.511)</f>
        <v>0.50900000000000001</v>
      </c>
      <c r="Z537" s="6">
        <f>Call_Data!$L537/Call_Data!$G537</f>
        <v>0.6</v>
      </c>
      <c r="AA537" s="6" cm="1">
        <f t="array" ref="AA537">_xlfn.SWITCH(A537,201706,0.2,201707,0.199,201708,0.198)</f>
        <v>0.19900000000000001</v>
      </c>
      <c r="AB537" s="6">
        <f>Call_Data!$K537-Call_Data!$L537/Call_Data!$K537</f>
        <v>26.222222222222221</v>
      </c>
      <c r="AC537" s="6" cm="1">
        <f t="array" ref="AC537">_xlfn.SWITCH(A537,201706,0.17,201707,0.162,201708,0.159)</f>
        <v>0.16200000000000001</v>
      </c>
      <c r="AD537" s="6">
        <f>Call_Data!$I537/Call_Data!$G537</f>
        <v>0.2</v>
      </c>
    </row>
    <row r="538" spans="1:30" x14ac:dyDescent="0.2">
      <c r="A538">
        <v>201707</v>
      </c>
      <c r="B538" s="1">
        <v>42920</v>
      </c>
      <c r="C538">
        <v>12472</v>
      </c>
      <c r="D538" t="str">
        <f>VLOOKUP(Call_Data!$C538,Hierarchy!$A$1:$H$27,5,TRUE)</f>
        <v>Harrison, Harold</v>
      </c>
      <c r="E538" t="str">
        <f>VLOOKUP(Call_Data!$C538,Hierarchy!$A$2:$H$27,7,TRUE)</f>
        <v>Winnerson, Aceona</v>
      </c>
      <c r="F538" t="str">
        <f>VLOOKUP(C538,Hierarchy!$A$2:$H$27,8,TRUE)</f>
        <v>Williamburg</v>
      </c>
      <c r="G538">
        <v>32</v>
      </c>
      <c r="H538">
        <v>25477</v>
      </c>
      <c r="I538">
        <v>5</v>
      </c>
      <c r="J538">
        <v>30</v>
      </c>
      <c r="K538">
        <v>25</v>
      </c>
      <c r="L538">
        <v>21</v>
      </c>
      <c r="M538">
        <v>1</v>
      </c>
      <c r="N538">
        <f>SUMIF(Call_Data!$D$2:$D$1526,Call_Data!$D538,Call_Data!$G$2:$G$1526)</f>
        <v>2134</v>
      </c>
      <c r="O538">
        <f>SUMIFS(Call_Data!$G$2:$G$1526,Call_Data!$D$2:$D$1526,Call_Data!$D538,Call_Data!$A$2:$A$1526,Call_Data!$A538)</f>
        <v>650</v>
      </c>
      <c r="P538" s="3">
        <f>Call_Data!$H538/Call_Data!$G538</f>
        <v>796.15625</v>
      </c>
      <c r="Q538" cm="1">
        <f t="array" ref="Q538">_xlfn.SWITCH(A538,201706,780,201707,783,201708,775)</f>
        <v>783</v>
      </c>
      <c r="R538" s="5" cm="1">
        <f t="array" ref="R538">_xlfn.SWITCH(A538,201706,0.08,201707,0.081,201708,0.075)</f>
        <v>8.1000000000000003E-2</v>
      </c>
      <c r="S538" s="2">
        <f>Call_Data!$M538/Call_Data!$G538*100</f>
        <v>3.125</v>
      </c>
      <c r="T538" s="2">
        <f>Call_Data!$S538/Call_Data!$R538</f>
        <v>38.580246913580247</v>
      </c>
      <c r="U538" s="7">
        <f t="shared" si="16"/>
        <v>0</v>
      </c>
      <c r="V538" s="6">
        <f t="shared" si="17"/>
        <v>0.9375</v>
      </c>
      <c r="W538" s="6">
        <f>Call_Data!$K538/Call_Data!$J538</f>
        <v>0.83333333333333337</v>
      </c>
      <c r="X538" s="6">
        <f>Call_Data!$L538/Call_Data!$K538</f>
        <v>0.84</v>
      </c>
      <c r="Y538" s="6" cm="1">
        <f t="array" ref="Y538">_xlfn.SWITCH(A538,201706,0.51,201707,0.509,201708,0.511)</f>
        <v>0.50900000000000001</v>
      </c>
      <c r="Z538" s="6">
        <f>Call_Data!$L538/Call_Data!$G538</f>
        <v>0.65625</v>
      </c>
      <c r="AA538" s="6" cm="1">
        <f t="array" ref="AA538">_xlfn.SWITCH(A538,201706,0.2,201707,0.199,201708,0.198)</f>
        <v>0.19900000000000001</v>
      </c>
      <c r="AB538" s="6">
        <f>Call_Data!$K538-Call_Data!$L538/Call_Data!$K538</f>
        <v>24.16</v>
      </c>
      <c r="AC538" s="6" cm="1">
        <f t="array" ref="AC538">_xlfn.SWITCH(A538,201706,0.17,201707,0.162,201708,0.159)</f>
        <v>0.16200000000000001</v>
      </c>
      <c r="AD538" s="6">
        <f>Call_Data!$I538/Call_Data!$G538</f>
        <v>0.15625</v>
      </c>
    </row>
    <row r="539" spans="1:30" x14ac:dyDescent="0.2">
      <c r="A539">
        <v>201707</v>
      </c>
      <c r="B539" s="1">
        <v>42920</v>
      </c>
      <c r="C539">
        <v>12473</v>
      </c>
      <c r="D539" t="str">
        <f>VLOOKUP(Call_Data!$C539,Hierarchy!$A$1:$H$27,5,TRUE)</f>
        <v>Ivanski, Igor</v>
      </c>
      <c r="E539" t="str">
        <f>VLOOKUP(Call_Data!$C539,Hierarchy!$A$2:$H$27,7,TRUE)</f>
        <v>Jimson, Bill</v>
      </c>
      <c r="F539" t="str">
        <f>VLOOKUP(C539,Hierarchy!$A$2:$H$27,8,TRUE)</f>
        <v>Williamburg</v>
      </c>
      <c r="G539">
        <v>32</v>
      </c>
      <c r="H539">
        <v>24676</v>
      </c>
      <c r="I539">
        <v>8</v>
      </c>
      <c r="J539">
        <v>30</v>
      </c>
      <c r="K539">
        <v>20</v>
      </c>
      <c r="L539">
        <v>16</v>
      </c>
      <c r="M539">
        <v>2</v>
      </c>
      <c r="N539">
        <f>SUMIF(Call_Data!$D$2:$D$1526,Call_Data!$D539,Call_Data!$G$2:$G$1526)</f>
        <v>2093</v>
      </c>
      <c r="O539">
        <f>SUMIFS(Call_Data!$G$2:$G$1526,Call_Data!$D$2:$D$1526,Call_Data!$D539,Call_Data!$A$2:$A$1526,Call_Data!$A539)</f>
        <v>666</v>
      </c>
      <c r="P539" s="3">
        <f>Call_Data!$H539/Call_Data!$G539</f>
        <v>771.125</v>
      </c>
      <c r="Q539" cm="1">
        <f t="array" ref="Q539">_xlfn.SWITCH(A539,201706,780,201707,783,201708,775)</f>
        <v>783</v>
      </c>
      <c r="R539" s="5" cm="1">
        <f t="array" ref="R539">_xlfn.SWITCH(A539,201706,0.08,201707,0.081,201708,0.075)</f>
        <v>8.1000000000000003E-2</v>
      </c>
      <c r="S539" s="2">
        <f>Call_Data!$M539/Call_Data!$G539*100</f>
        <v>6.25</v>
      </c>
      <c r="T539" s="2">
        <f>Call_Data!$S539/Call_Data!$R539</f>
        <v>77.160493827160494</v>
      </c>
      <c r="U539" s="7">
        <f t="shared" si="16"/>
        <v>0</v>
      </c>
      <c r="V539" s="6">
        <f t="shared" si="17"/>
        <v>0.9375</v>
      </c>
      <c r="W539" s="6">
        <f>Call_Data!$K539/Call_Data!$J539</f>
        <v>0.66666666666666663</v>
      </c>
      <c r="X539" s="6">
        <f>Call_Data!$L539/Call_Data!$K539</f>
        <v>0.8</v>
      </c>
      <c r="Y539" s="6" cm="1">
        <f t="array" ref="Y539">_xlfn.SWITCH(A539,201706,0.51,201707,0.509,201708,0.511)</f>
        <v>0.50900000000000001</v>
      </c>
      <c r="Z539" s="6">
        <f>Call_Data!$L539/Call_Data!$G539</f>
        <v>0.5</v>
      </c>
      <c r="AA539" s="6" cm="1">
        <f t="array" ref="AA539">_xlfn.SWITCH(A539,201706,0.2,201707,0.199,201708,0.198)</f>
        <v>0.19900000000000001</v>
      </c>
      <c r="AB539" s="6">
        <f>Call_Data!$K539-Call_Data!$L539/Call_Data!$K539</f>
        <v>19.2</v>
      </c>
      <c r="AC539" s="6" cm="1">
        <f t="array" ref="AC539">_xlfn.SWITCH(A539,201706,0.17,201707,0.162,201708,0.159)</f>
        <v>0.16200000000000001</v>
      </c>
      <c r="AD539" s="6">
        <f>Call_Data!$I539/Call_Data!$G539</f>
        <v>0.25</v>
      </c>
    </row>
    <row r="540" spans="1:30" x14ac:dyDescent="0.2">
      <c r="A540">
        <v>201707</v>
      </c>
      <c r="B540" s="1">
        <v>42920</v>
      </c>
      <c r="C540">
        <v>12474</v>
      </c>
      <c r="D540" t="str">
        <f>VLOOKUP(Call_Data!$C540,Hierarchy!$A$1:$H$27,5,TRUE)</f>
        <v>Jeffries, Johnna</v>
      </c>
      <c r="E540" t="str">
        <f>VLOOKUP(Call_Data!$C540,Hierarchy!$A$2:$H$27,7,TRUE)</f>
        <v>Jimson, Bill</v>
      </c>
      <c r="F540" t="str">
        <f>VLOOKUP(C540,Hierarchy!$A$2:$H$27,8,TRUE)</f>
        <v>Williamburg</v>
      </c>
      <c r="G540">
        <v>30</v>
      </c>
      <c r="H540">
        <v>25815</v>
      </c>
      <c r="I540">
        <v>7</v>
      </c>
      <c r="J540">
        <v>26</v>
      </c>
      <c r="K540">
        <v>17</v>
      </c>
      <c r="L540">
        <v>11</v>
      </c>
      <c r="M540">
        <v>2</v>
      </c>
      <c r="N540">
        <f>SUMIF(Call_Data!$D$2:$D$1526,Call_Data!$D540,Call_Data!$G$2:$G$1526)</f>
        <v>2135</v>
      </c>
      <c r="O540">
        <f>SUMIFS(Call_Data!$G$2:$G$1526,Call_Data!$D$2:$D$1526,Call_Data!$D540,Call_Data!$A$2:$A$1526,Call_Data!$A540)</f>
        <v>708</v>
      </c>
      <c r="P540" s="3">
        <f>Call_Data!$H540/Call_Data!$G540</f>
        <v>860.5</v>
      </c>
      <c r="Q540" cm="1">
        <f t="array" ref="Q540">_xlfn.SWITCH(A540,201706,780,201707,783,201708,775)</f>
        <v>783</v>
      </c>
      <c r="R540" s="5" cm="1">
        <f t="array" ref="R540">_xlfn.SWITCH(A540,201706,0.08,201707,0.081,201708,0.075)</f>
        <v>8.1000000000000003E-2</v>
      </c>
      <c r="S540" s="2">
        <f>Call_Data!$M540/Call_Data!$G540*100</f>
        <v>6.666666666666667</v>
      </c>
      <c r="T540" s="2">
        <f>Call_Data!$S540/Call_Data!$R540</f>
        <v>82.304526748971199</v>
      </c>
      <c r="U540" s="7">
        <f t="shared" si="16"/>
        <v>0</v>
      </c>
      <c r="V540" s="6">
        <f t="shared" si="17"/>
        <v>0.8666666666666667</v>
      </c>
      <c r="W540" s="6">
        <f>Call_Data!$K540/Call_Data!$J540</f>
        <v>0.65384615384615385</v>
      </c>
      <c r="X540" s="6">
        <f>Call_Data!$L540/Call_Data!$K540</f>
        <v>0.6470588235294118</v>
      </c>
      <c r="Y540" s="6" cm="1">
        <f t="array" ref="Y540">_xlfn.SWITCH(A540,201706,0.51,201707,0.509,201708,0.511)</f>
        <v>0.50900000000000001</v>
      </c>
      <c r="Z540" s="6">
        <f>Call_Data!$L540/Call_Data!$G540</f>
        <v>0.36666666666666664</v>
      </c>
      <c r="AA540" s="6" cm="1">
        <f t="array" ref="AA540">_xlfn.SWITCH(A540,201706,0.2,201707,0.199,201708,0.198)</f>
        <v>0.19900000000000001</v>
      </c>
      <c r="AB540" s="6">
        <f>Call_Data!$K540-Call_Data!$L540/Call_Data!$K540</f>
        <v>16.352941176470587</v>
      </c>
      <c r="AC540" s="6" cm="1">
        <f t="array" ref="AC540">_xlfn.SWITCH(A540,201706,0.17,201707,0.162,201708,0.159)</f>
        <v>0.16200000000000001</v>
      </c>
      <c r="AD540" s="6">
        <f>Call_Data!$I540/Call_Data!$G540</f>
        <v>0.23333333333333334</v>
      </c>
    </row>
    <row r="541" spans="1:30" x14ac:dyDescent="0.2">
      <c r="A541">
        <v>201707</v>
      </c>
      <c r="B541" s="1">
        <v>42920</v>
      </c>
      <c r="C541">
        <v>12475</v>
      </c>
      <c r="D541" t="str">
        <f>VLOOKUP(Call_Data!$C541,Hierarchy!$A$1:$H$27,5,TRUE)</f>
        <v>Kippers, Kat</v>
      </c>
      <c r="E541" t="str">
        <f>VLOOKUP(Call_Data!$C541,Hierarchy!$A$2:$H$27,7,TRUE)</f>
        <v>Jimson, Bill</v>
      </c>
      <c r="F541" t="str">
        <f>VLOOKUP(C541,Hierarchy!$A$2:$H$27,8,TRUE)</f>
        <v>Williamburg</v>
      </c>
      <c r="G541">
        <v>33</v>
      </c>
      <c r="H541">
        <v>25884</v>
      </c>
      <c r="I541">
        <v>8</v>
      </c>
      <c r="J541">
        <v>33</v>
      </c>
      <c r="K541">
        <v>23</v>
      </c>
      <c r="L541">
        <v>17</v>
      </c>
      <c r="M541">
        <v>2</v>
      </c>
      <c r="N541">
        <f>SUMIF(Call_Data!$D$2:$D$1526,Call_Data!$D541,Call_Data!$G$2:$G$1526)</f>
        <v>2135</v>
      </c>
      <c r="O541">
        <f>SUMIFS(Call_Data!$G$2:$G$1526,Call_Data!$D$2:$D$1526,Call_Data!$D541,Call_Data!$A$2:$A$1526,Call_Data!$A541)</f>
        <v>724</v>
      </c>
      <c r="P541" s="3">
        <f>Call_Data!$H541/Call_Data!$G541</f>
        <v>784.36363636363637</v>
      </c>
      <c r="Q541" cm="1">
        <f t="array" ref="Q541">_xlfn.SWITCH(A541,201706,780,201707,783,201708,775)</f>
        <v>783</v>
      </c>
      <c r="R541" s="5" cm="1">
        <f t="array" ref="R541">_xlfn.SWITCH(A541,201706,0.08,201707,0.081,201708,0.075)</f>
        <v>8.1000000000000003E-2</v>
      </c>
      <c r="S541" s="2">
        <f>Call_Data!$M541/Call_Data!$G541*100</f>
        <v>6.0606060606060606</v>
      </c>
      <c r="T541" s="2">
        <f>Call_Data!$S541/Call_Data!$R541</f>
        <v>74.82229704451926</v>
      </c>
      <c r="U541" s="7">
        <f t="shared" si="16"/>
        <v>0</v>
      </c>
      <c r="V541" s="6">
        <f t="shared" si="17"/>
        <v>1</v>
      </c>
      <c r="W541" s="6">
        <f>Call_Data!$K541/Call_Data!$J541</f>
        <v>0.69696969696969702</v>
      </c>
      <c r="X541" s="6">
        <f>Call_Data!$L541/Call_Data!$K541</f>
        <v>0.73913043478260865</v>
      </c>
      <c r="Y541" s="6" cm="1">
        <f t="array" ref="Y541">_xlfn.SWITCH(A541,201706,0.51,201707,0.509,201708,0.511)</f>
        <v>0.50900000000000001</v>
      </c>
      <c r="Z541" s="6">
        <f>Call_Data!$L541/Call_Data!$G541</f>
        <v>0.51515151515151514</v>
      </c>
      <c r="AA541" s="6" cm="1">
        <f t="array" ref="AA541">_xlfn.SWITCH(A541,201706,0.2,201707,0.199,201708,0.198)</f>
        <v>0.19900000000000001</v>
      </c>
      <c r="AB541" s="6">
        <f>Call_Data!$K541-Call_Data!$L541/Call_Data!$K541</f>
        <v>22.260869565217391</v>
      </c>
      <c r="AC541" s="6" cm="1">
        <f t="array" ref="AC541">_xlfn.SWITCH(A541,201706,0.17,201707,0.162,201708,0.159)</f>
        <v>0.16200000000000001</v>
      </c>
      <c r="AD541" s="6">
        <f>Call_Data!$I541/Call_Data!$G541</f>
        <v>0.24242424242424243</v>
      </c>
    </row>
    <row r="542" spans="1:30" x14ac:dyDescent="0.2">
      <c r="A542">
        <v>201707</v>
      </c>
      <c r="B542" s="1">
        <v>42920</v>
      </c>
      <c r="C542">
        <v>12486</v>
      </c>
      <c r="D542" t="str">
        <f>VLOOKUP(Call_Data!$C542,Hierarchy!$A$1:$H$27,5,TRUE)</f>
        <v>Williamson, Wilma</v>
      </c>
      <c r="E542" t="str">
        <f>VLOOKUP(Call_Data!$C542,Hierarchy!$A$2:$H$27,7,TRUE)</f>
        <v>Oferten, Quinton</v>
      </c>
      <c r="F542" t="str">
        <f>VLOOKUP(C542,Hierarchy!$A$2:$H$27,8,TRUE)</f>
        <v>Williamburg</v>
      </c>
      <c r="G542">
        <v>31</v>
      </c>
      <c r="H542">
        <v>25165</v>
      </c>
      <c r="I542">
        <v>9</v>
      </c>
      <c r="J542">
        <v>27</v>
      </c>
      <c r="K542">
        <v>19</v>
      </c>
      <c r="L542">
        <v>13</v>
      </c>
      <c r="M542">
        <v>4</v>
      </c>
      <c r="N542">
        <f>SUMIF(Call_Data!$D$2:$D$1526,Call_Data!$D542,Call_Data!$G$2:$G$1526)</f>
        <v>1992</v>
      </c>
      <c r="O542">
        <f>SUMIFS(Call_Data!$G$2:$G$1526,Call_Data!$D$2:$D$1526,Call_Data!$D542,Call_Data!$A$2:$A$1526,Call_Data!$A542)</f>
        <v>678</v>
      </c>
      <c r="P542" s="3">
        <f>Call_Data!$H542/Call_Data!$G542</f>
        <v>811.77419354838707</v>
      </c>
      <c r="Q542" cm="1">
        <f t="array" ref="Q542">_xlfn.SWITCH(A542,201706,780,201707,783,201708,775)</f>
        <v>783</v>
      </c>
      <c r="R542" s="5" cm="1">
        <f t="array" ref="R542">_xlfn.SWITCH(A542,201706,0.08,201707,0.081,201708,0.075)</f>
        <v>8.1000000000000003E-2</v>
      </c>
      <c r="S542" s="2">
        <f>Call_Data!$M542/Call_Data!$G542*100</f>
        <v>12.903225806451612</v>
      </c>
      <c r="T542" s="2">
        <f>Call_Data!$S542/Call_Data!$R542</f>
        <v>159.29908403026681</v>
      </c>
      <c r="U542" s="7">
        <f t="shared" si="16"/>
        <v>250</v>
      </c>
      <c r="V542" s="6">
        <f t="shared" si="17"/>
        <v>0.87096774193548387</v>
      </c>
      <c r="W542" s="6">
        <f>Call_Data!$K542/Call_Data!$J542</f>
        <v>0.70370370370370372</v>
      </c>
      <c r="X542" s="6">
        <f>Call_Data!$L542/Call_Data!$K542</f>
        <v>0.68421052631578949</v>
      </c>
      <c r="Y542" s="6" cm="1">
        <f t="array" ref="Y542">_xlfn.SWITCH(A542,201706,0.51,201707,0.509,201708,0.511)</f>
        <v>0.50900000000000001</v>
      </c>
      <c r="Z542" s="6">
        <f>Call_Data!$L542/Call_Data!$G542</f>
        <v>0.41935483870967744</v>
      </c>
      <c r="AA542" s="6" cm="1">
        <f t="array" ref="AA542">_xlfn.SWITCH(A542,201706,0.2,201707,0.199,201708,0.198)</f>
        <v>0.19900000000000001</v>
      </c>
      <c r="AB542" s="6">
        <f>Call_Data!$K542-Call_Data!$L542/Call_Data!$K542</f>
        <v>18.315789473684209</v>
      </c>
      <c r="AC542" s="6" cm="1">
        <f t="array" ref="AC542">_xlfn.SWITCH(A542,201706,0.17,201707,0.162,201708,0.159)</f>
        <v>0.16200000000000001</v>
      </c>
      <c r="AD542" s="6">
        <f>Call_Data!$I542/Call_Data!$G542</f>
        <v>0.29032258064516131</v>
      </c>
    </row>
    <row r="543" spans="1:30" x14ac:dyDescent="0.2">
      <c r="A543">
        <v>201707</v>
      </c>
      <c r="B543" s="1">
        <v>42920</v>
      </c>
      <c r="C543">
        <v>12487</v>
      </c>
      <c r="D543" t="str">
        <f>VLOOKUP(Call_Data!$C543,Hierarchy!$A$1:$H$27,5,TRUE)</f>
        <v>Younger, Yeti</v>
      </c>
      <c r="E543" t="str">
        <f>VLOOKUP(Call_Data!$C543,Hierarchy!$A$2:$H$27,7,TRUE)</f>
        <v>Oferten, Quinton</v>
      </c>
      <c r="F543" t="str">
        <f>VLOOKUP(C543,Hierarchy!$A$2:$H$27,8,TRUE)</f>
        <v>Williamburg</v>
      </c>
      <c r="G543">
        <v>28</v>
      </c>
      <c r="H543">
        <v>25419</v>
      </c>
      <c r="I543">
        <v>8</v>
      </c>
      <c r="J543">
        <v>24</v>
      </c>
      <c r="K543">
        <v>15</v>
      </c>
      <c r="L543">
        <v>8</v>
      </c>
      <c r="M543">
        <v>3</v>
      </c>
      <c r="N543">
        <f>SUMIF(Call_Data!$D$2:$D$1526,Call_Data!$D543,Call_Data!$G$2:$G$1526)</f>
        <v>1939</v>
      </c>
      <c r="O543">
        <f>SUMIFS(Call_Data!$G$2:$G$1526,Call_Data!$D$2:$D$1526,Call_Data!$D543,Call_Data!$A$2:$A$1526,Call_Data!$A543)</f>
        <v>662</v>
      </c>
      <c r="P543" s="3">
        <f>Call_Data!$H543/Call_Data!$G543</f>
        <v>907.82142857142856</v>
      </c>
      <c r="Q543" cm="1">
        <f t="array" ref="Q543">_xlfn.SWITCH(A543,201706,780,201707,783,201708,775)</f>
        <v>783</v>
      </c>
      <c r="R543" s="5" cm="1">
        <f t="array" ref="R543">_xlfn.SWITCH(A543,201706,0.08,201707,0.081,201708,0.075)</f>
        <v>8.1000000000000003E-2</v>
      </c>
      <c r="S543" s="2">
        <f>Call_Data!$M543/Call_Data!$G543*100</f>
        <v>10.714285714285714</v>
      </c>
      <c r="T543" s="2">
        <f>Call_Data!$S543/Call_Data!$R543</f>
        <v>132.27513227513225</v>
      </c>
      <c r="U543" s="7">
        <f t="shared" si="16"/>
        <v>250</v>
      </c>
      <c r="V543" s="6">
        <f t="shared" si="17"/>
        <v>0.8571428571428571</v>
      </c>
      <c r="W543" s="6">
        <f>Call_Data!$K543/Call_Data!$J543</f>
        <v>0.625</v>
      </c>
      <c r="X543" s="6">
        <f>Call_Data!$L543/Call_Data!$K543</f>
        <v>0.53333333333333333</v>
      </c>
      <c r="Y543" s="6" cm="1">
        <f t="array" ref="Y543">_xlfn.SWITCH(A543,201706,0.51,201707,0.509,201708,0.511)</f>
        <v>0.50900000000000001</v>
      </c>
      <c r="Z543" s="6">
        <f>Call_Data!$L543/Call_Data!$G543</f>
        <v>0.2857142857142857</v>
      </c>
      <c r="AA543" s="6" cm="1">
        <f t="array" ref="AA543">_xlfn.SWITCH(A543,201706,0.2,201707,0.199,201708,0.198)</f>
        <v>0.19900000000000001</v>
      </c>
      <c r="AB543" s="6">
        <f>Call_Data!$K543-Call_Data!$L543/Call_Data!$K543</f>
        <v>14.466666666666667</v>
      </c>
      <c r="AC543" s="6" cm="1">
        <f t="array" ref="AC543">_xlfn.SWITCH(A543,201706,0.17,201707,0.162,201708,0.159)</f>
        <v>0.16200000000000001</v>
      </c>
      <c r="AD543" s="6">
        <f>Call_Data!$I543/Call_Data!$G543</f>
        <v>0.2857142857142857</v>
      </c>
    </row>
    <row r="544" spans="1:30" x14ac:dyDescent="0.2">
      <c r="A544">
        <v>201707</v>
      </c>
      <c r="B544" s="1">
        <v>42920</v>
      </c>
      <c r="C544">
        <v>12488</v>
      </c>
      <c r="D544" t="str">
        <f>VLOOKUP(Call_Data!$C544,Hierarchy!$A$1:$H$27,5,TRUE)</f>
        <v>Zwilowski, Zane</v>
      </c>
      <c r="E544" t="str">
        <f>VLOOKUP(Call_Data!$C544,Hierarchy!$A$2:$H$27,7,TRUE)</f>
        <v>Oferten, Quinton</v>
      </c>
      <c r="F544" t="str">
        <f>VLOOKUP(C544,Hierarchy!$A$2:$H$27,8,TRUE)</f>
        <v>Williamburg</v>
      </c>
      <c r="G544">
        <v>30</v>
      </c>
      <c r="H544">
        <v>25849</v>
      </c>
      <c r="I544">
        <v>7</v>
      </c>
      <c r="J544">
        <v>27</v>
      </c>
      <c r="K544">
        <v>20</v>
      </c>
      <c r="L544">
        <v>14</v>
      </c>
      <c r="M544">
        <v>4</v>
      </c>
      <c r="N544">
        <f>SUMIF(Call_Data!$D$2:$D$1526,Call_Data!$D544,Call_Data!$G$2:$G$1526)</f>
        <v>2000</v>
      </c>
      <c r="O544">
        <f>SUMIFS(Call_Data!$G$2:$G$1526,Call_Data!$D$2:$D$1526,Call_Data!$D544,Call_Data!$A$2:$A$1526,Call_Data!$A544)</f>
        <v>682</v>
      </c>
      <c r="P544" s="3">
        <f>Call_Data!$H544/Call_Data!$G544</f>
        <v>861.63333333333333</v>
      </c>
      <c r="Q544" cm="1">
        <f t="array" ref="Q544">_xlfn.SWITCH(A544,201706,780,201707,783,201708,775)</f>
        <v>783</v>
      </c>
      <c r="R544" s="5" cm="1">
        <f t="array" ref="R544">_xlfn.SWITCH(A544,201706,0.08,201707,0.081,201708,0.075)</f>
        <v>8.1000000000000003E-2</v>
      </c>
      <c r="S544" s="2">
        <f>Call_Data!$M544/Call_Data!$G544*100</f>
        <v>13.333333333333334</v>
      </c>
      <c r="T544" s="2">
        <f>Call_Data!$S544/Call_Data!$R544</f>
        <v>164.6090534979424</v>
      </c>
      <c r="U544" s="7">
        <f t="shared" si="16"/>
        <v>250</v>
      </c>
      <c r="V544" s="6">
        <f t="shared" si="17"/>
        <v>0.9</v>
      </c>
      <c r="W544" s="6">
        <f>Call_Data!$K544/Call_Data!$J544</f>
        <v>0.7407407407407407</v>
      </c>
      <c r="X544" s="6">
        <f>Call_Data!$L544/Call_Data!$K544</f>
        <v>0.7</v>
      </c>
      <c r="Y544" s="6" cm="1">
        <f t="array" ref="Y544">_xlfn.SWITCH(A544,201706,0.51,201707,0.509,201708,0.511)</f>
        <v>0.50900000000000001</v>
      </c>
      <c r="Z544" s="6">
        <f>Call_Data!$L544/Call_Data!$G544</f>
        <v>0.46666666666666667</v>
      </c>
      <c r="AA544" s="6" cm="1">
        <f t="array" ref="AA544">_xlfn.SWITCH(A544,201706,0.2,201707,0.199,201708,0.198)</f>
        <v>0.19900000000000001</v>
      </c>
      <c r="AB544" s="6">
        <f>Call_Data!$K544-Call_Data!$L544/Call_Data!$K544</f>
        <v>19.3</v>
      </c>
      <c r="AC544" s="6" cm="1">
        <f t="array" ref="AC544">_xlfn.SWITCH(A544,201706,0.17,201707,0.162,201708,0.159)</f>
        <v>0.16200000000000001</v>
      </c>
      <c r="AD544" s="6">
        <f>Call_Data!$I544/Call_Data!$G544</f>
        <v>0.23333333333333334</v>
      </c>
    </row>
    <row r="545" spans="1:30" x14ac:dyDescent="0.2">
      <c r="A545">
        <v>201707</v>
      </c>
      <c r="B545" s="1">
        <v>42920</v>
      </c>
      <c r="C545">
        <v>12489</v>
      </c>
      <c r="D545" t="str">
        <f>VLOOKUP(Call_Data!$C545,Hierarchy!$A$1:$H$27,5,TRUE)</f>
        <v>Abacus, Aaron</v>
      </c>
      <c r="E545" t="str">
        <f>VLOOKUP(Call_Data!$C545,Hierarchy!$A$2:$H$27,7,TRUE)</f>
        <v>Oferten, Quinton</v>
      </c>
      <c r="F545" t="str">
        <f>VLOOKUP(C545,Hierarchy!$A$2:$H$27,8,TRUE)</f>
        <v>Williamburg</v>
      </c>
      <c r="G545">
        <v>29</v>
      </c>
      <c r="H545">
        <v>24674</v>
      </c>
      <c r="I545">
        <v>6</v>
      </c>
      <c r="J545">
        <v>27</v>
      </c>
      <c r="K545">
        <v>20</v>
      </c>
      <c r="L545">
        <v>13</v>
      </c>
      <c r="M545">
        <v>3</v>
      </c>
      <c r="N545">
        <f>SUMIF(Call_Data!$D$2:$D$1526,Call_Data!$D545,Call_Data!$G$2:$G$1526)</f>
        <v>1858</v>
      </c>
      <c r="O545">
        <f>SUMIFS(Call_Data!$G$2:$G$1526,Call_Data!$D$2:$D$1526,Call_Data!$D545,Call_Data!$A$2:$A$1526,Call_Data!$A545)</f>
        <v>671</v>
      </c>
      <c r="P545" s="3">
        <f>Call_Data!$H545/Call_Data!$G545</f>
        <v>850.82758620689651</v>
      </c>
      <c r="Q545" cm="1">
        <f t="array" ref="Q545">_xlfn.SWITCH(A545,201706,780,201707,783,201708,775)</f>
        <v>783</v>
      </c>
      <c r="R545" s="5" cm="1">
        <f t="array" ref="R545">_xlfn.SWITCH(A545,201706,0.08,201707,0.081,201708,0.075)</f>
        <v>8.1000000000000003E-2</v>
      </c>
      <c r="S545" s="2">
        <f>Call_Data!$M545/Call_Data!$G545*100</f>
        <v>10.344827586206897</v>
      </c>
      <c r="T545" s="2">
        <f>Call_Data!$S545/Call_Data!$R545</f>
        <v>127.71392081736909</v>
      </c>
      <c r="U545" s="7">
        <f t="shared" si="16"/>
        <v>250</v>
      </c>
      <c r="V545" s="6">
        <f t="shared" si="17"/>
        <v>0.93103448275862066</v>
      </c>
      <c r="W545" s="6">
        <f>Call_Data!$K545/Call_Data!$J545</f>
        <v>0.7407407407407407</v>
      </c>
      <c r="X545" s="6">
        <f>Call_Data!$L545/Call_Data!$K545</f>
        <v>0.65</v>
      </c>
      <c r="Y545" s="6" cm="1">
        <f t="array" ref="Y545">_xlfn.SWITCH(A545,201706,0.51,201707,0.509,201708,0.511)</f>
        <v>0.50900000000000001</v>
      </c>
      <c r="Z545" s="6">
        <f>Call_Data!$L545/Call_Data!$G545</f>
        <v>0.44827586206896552</v>
      </c>
      <c r="AA545" s="6" cm="1">
        <f t="array" ref="AA545">_xlfn.SWITCH(A545,201706,0.2,201707,0.199,201708,0.198)</f>
        <v>0.19900000000000001</v>
      </c>
      <c r="AB545" s="6">
        <f>Call_Data!$K545-Call_Data!$L545/Call_Data!$K545</f>
        <v>19.350000000000001</v>
      </c>
      <c r="AC545" s="6" cm="1">
        <f t="array" ref="AC545">_xlfn.SWITCH(A545,201706,0.17,201707,0.162,201708,0.159)</f>
        <v>0.16200000000000001</v>
      </c>
      <c r="AD545" s="6">
        <f>Call_Data!$I545/Call_Data!$G545</f>
        <v>0.20689655172413793</v>
      </c>
    </row>
    <row r="546" spans="1:30" x14ac:dyDescent="0.2">
      <c r="A546">
        <v>201707</v>
      </c>
      <c r="B546" s="1">
        <v>42921</v>
      </c>
      <c r="C546">
        <v>12473</v>
      </c>
      <c r="D546" t="str">
        <f>VLOOKUP(Call_Data!$C546,Hierarchy!$A$1:$H$27,5,TRUE)</f>
        <v>Ivanski, Igor</v>
      </c>
      <c r="E546" t="str">
        <f>VLOOKUP(Call_Data!$C546,Hierarchy!$A$2:$H$27,7,TRUE)</f>
        <v>Jimson, Bill</v>
      </c>
      <c r="F546" t="str">
        <f>VLOOKUP(C546,Hierarchy!$A$2:$H$27,8,TRUE)</f>
        <v>Williamburg</v>
      </c>
      <c r="G546">
        <v>32</v>
      </c>
      <c r="H546">
        <v>25196</v>
      </c>
      <c r="I546">
        <v>5</v>
      </c>
      <c r="J546">
        <v>32</v>
      </c>
      <c r="K546">
        <v>25</v>
      </c>
      <c r="L546">
        <v>19</v>
      </c>
      <c r="M546">
        <v>2</v>
      </c>
      <c r="N546">
        <f>SUMIF(Call_Data!$D$2:$D$1526,Call_Data!$D546,Call_Data!$G$2:$G$1526)</f>
        <v>2093</v>
      </c>
      <c r="O546">
        <f>SUMIFS(Call_Data!$G$2:$G$1526,Call_Data!$D$2:$D$1526,Call_Data!$D546,Call_Data!$A$2:$A$1526,Call_Data!$A546)</f>
        <v>666</v>
      </c>
      <c r="P546" s="3">
        <f>Call_Data!$H546/Call_Data!$G546</f>
        <v>787.375</v>
      </c>
      <c r="Q546" cm="1">
        <f t="array" ref="Q546">_xlfn.SWITCH(A546,201706,780,201707,783,201708,775)</f>
        <v>783</v>
      </c>
      <c r="R546" s="5" cm="1">
        <f t="array" ref="R546">_xlfn.SWITCH(A546,201706,0.08,201707,0.081,201708,0.075)</f>
        <v>8.1000000000000003E-2</v>
      </c>
      <c r="S546" s="2">
        <f>Call_Data!$M546/Call_Data!$G546*100</f>
        <v>6.25</v>
      </c>
      <c r="T546" s="2">
        <f>Call_Data!$S546/Call_Data!$R546</f>
        <v>77.160493827160494</v>
      </c>
      <c r="U546" s="7">
        <f t="shared" si="16"/>
        <v>0</v>
      </c>
      <c r="V546" s="6">
        <f t="shared" si="17"/>
        <v>1</v>
      </c>
      <c r="W546" s="6">
        <f>Call_Data!$K546/Call_Data!$J546</f>
        <v>0.78125</v>
      </c>
      <c r="X546" s="6">
        <f>Call_Data!$L546/Call_Data!$K546</f>
        <v>0.76</v>
      </c>
      <c r="Y546" s="6" cm="1">
        <f t="array" ref="Y546">_xlfn.SWITCH(A546,201706,0.51,201707,0.509,201708,0.511)</f>
        <v>0.50900000000000001</v>
      </c>
      <c r="Z546" s="6">
        <f>Call_Data!$L546/Call_Data!$G546</f>
        <v>0.59375</v>
      </c>
      <c r="AA546" s="6" cm="1">
        <f t="array" ref="AA546">_xlfn.SWITCH(A546,201706,0.2,201707,0.199,201708,0.198)</f>
        <v>0.19900000000000001</v>
      </c>
      <c r="AB546" s="6">
        <f>Call_Data!$K546-Call_Data!$L546/Call_Data!$K546</f>
        <v>24.24</v>
      </c>
      <c r="AC546" s="6" cm="1">
        <f t="array" ref="AC546">_xlfn.SWITCH(A546,201706,0.17,201707,0.162,201708,0.159)</f>
        <v>0.16200000000000001</v>
      </c>
      <c r="AD546" s="6">
        <f>Call_Data!$I546/Call_Data!$G546</f>
        <v>0.15625</v>
      </c>
    </row>
    <row r="547" spans="1:30" x14ac:dyDescent="0.2">
      <c r="A547">
        <v>201707</v>
      </c>
      <c r="B547" s="1">
        <v>42921</v>
      </c>
      <c r="C547">
        <v>12474</v>
      </c>
      <c r="D547" t="str">
        <f>VLOOKUP(Call_Data!$C547,Hierarchy!$A$1:$H$27,5,TRUE)</f>
        <v>Jeffries, Johnna</v>
      </c>
      <c r="E547" t="str">
        <f>VLOOKUP(Call_Data!$C547,Hierarchy!$A$2:$H$27,7,TRUE)</f>
        <v>Jimson, Bill</v>
      </c>
      <c r="F547" t="str">
        <f>VLOOKUP(C547,Hierarchy!$A$2:$H$27,8,TRUE)</f>
        <v>Williamburg</v>
      </c>
      <c r="G547">
        <v>31</v>
      </c>
      <c r="H547">
        <v>24278</v>
      </c>
      <c r="I547">
        <v>7</v>
      </c>
      <c r="J547">
        <v>27</v>
      </c>
      <c r="K547">
        <v>18</v>
      </c>
      <c r="L547">
        <v>13</v>
      </c>
      <c r="M547">
        <v>2</v>
      </c>
      <c r="N547">
        <f>SUMIF(Call_Data!$D$2:$D$1526,Call_Data!$D547,Call_Data!$G$2:$G$1526)</f>
        <v>2135</v>
      </c>
      <c r="O547">
        <f>SUMIFS(Call_Data!$G$2:$G$1526,Call_Data!$D$2:$D$1526,Call_Data!$D547,Call_Data!$A$2:$A$1526,Call_Data!$A547)</f>
        <v>708</v>
      </c>
      <c r="P547" s="3">
        <f>Call_Data!$H547/Call_Data!$G547</f>
        <v>783.16129032258061</v>
      </c>
      <c r="Q547" cm="1">
        <f t="array" ref="Q547">_xlfn.SWITCH(A547,201706,780,201707,783,201708,775)</f>
        <v>783</v>
      </c>
      <c r="R547" s="5" cm="1">
        <f t="array" ref="R547">_xlfn.SWITCH(A547,201706,0.08,201707,0.081,201708,0.075)</f>
        <v>8.1000000000000003E-2</v>
      </c>
      <c r="S547" s="2">
        <f>Call_Data!$M547/Call_Data!$G547*100</f>
        <v>6.4516129032258061</v>
      </c>
      <c r="T547" s="2">
        <f>Call_Data!$S547/Call_Data!$R547</f>
        <v>79.649542015133406</v>
      </c>
      <c r="U547" s="7">
        <f t="shared" si="16"/>
        <v>0</v>
      </c>
      <c r="V547" s="6">
        <f t="shared" si="17"/>
        <v>0.87096774193548387</v>
      </c>
      <c r="W547" s="6">
        <f>Call_Data!$K547/Call_Data!$J547</f>
        <v>0.66666666666666663</v>
      </c>
      <c r="X547" s="6">
        <f>Call_Data!$L547/Call_Data!$K547</f>
        <v>0.72222222222222221</v>
      </c>
      <c r="Y547" s="6" cm="1">
        <f t="array" ref="Y547">_xlfn.SWITCH(A547,201706,0.51,201707,0.509,201708,0.511)</f>
        <v>0.50900000000000001</v>
      </c>
      <c r="Z547" s="6">
        <f>Call_Data!$L547/Call_Data!$G547</f>
        <v>0.41935483870967744</v>
      </c>
      <c r="AA547" s="6" cm="1">
        <f t="array" ref="AA547">_xlfn.SWITCH(A547,201706,0.2,201707,0.199,201708,0.198)</f>
        <v>0.19900000000000001</v>
      </c>
      <c r="AB547" s="6">
        <f>Call_Data!$K547-Call_Data!$L547/Call_Data!$K547</f>
        <v>17.277777777777779</v>
      </c>
      <c r="AC547" s="6" cm="1">
        <f t="array" ref="AC547">_xlfn.SWITCH(A547,201706,0.17,201707,0.162,201708,0.159)</f>
        <v>0.16200000000000001</v>
      </c>
      <c r="AD547" s="6">
        <f>Call_Data!$I547/Call_Data!$G547</f>
        <v>0.22580645161290322</v>
      </c>
    </row>
    <row r="548" spans="1:30" x14ac:dyDescent="0.2">
      <c r="A548">
        <v>201707</v>
      </c>
      <c r="B548" s="1">
        <v>42921</v>
      </c>
      <c r="C548">
        <v>12475</v>
      </c>
      <c r="D548" t="str">
        <f>VLOOKUP(Call_Data!$C548,Hierarchy!$A$1:$H$27,5,TRUE)</f>
        <v>Kippers, Kat</v>
      </c>
      <c r="E548" t="str">
        <f>VLOOKUP(Call_Data!$C548,Hierarchy!$A$2:$H$27,7,TRUE)</f>
        <v>Jimson, Bill</v>
      </c>
      <c r="F548" t="str">
        <f>VLOOKUP(C548,Hierarchy!$A$2:$H$27,8,TRUE)</f>
        <v>Williamburg</v>
      </c>
      <c r="G548">
        <v>30</v>
      </c>
      <c r="H548">
        <v>25068</v>
      </c>
      <c r="I548">
        <v>7</v>
      </c>
      <c r="J548">
        <v>26</v>
      </c>
      <c r="K548">
        <v>21</v>
      </c>
      <c r="L548">
        <v>16</v>
      </c>
      <c r="M548">
        <v>2</v>
      </c>
      <c r="N548">
        <f>SUMIF(Call_Data!$D$2:$D$1526,Call_Data!$D548,Call_Data!$G$2:$G$1526)</f>
        <v>2135</v>
      </c>
      <c r="O548">
        <f>SUMIFS(Call_Data!$G$2:$G$1526,Call_Data!$D$2:$D$1526,Call_Data!$D548,Call_Data!$A$2:$A$1526,Call_Data!$A548)</f>
        <v>724</v>
      </c>
      <c r="P548" s="3">
        <f>Call_Data!$H548/Call_Data!$G548</f>
        <v>835.6</v>
      </c>
      <c r="Q548" cm="1">
        <f t="array" ref="Q548">_xlfn.SWITCH(A548,201706,780,201707,783,201708,775)</f>
        <v>783</v>
      </c>
      <c r="R548" s="5" cm="1">
        <f t="array" ref="R548">_xlfn.SWITCH(A548,201706,0.08,201707,0.081,201708,0.075)</f>
        <v>8.1000000000000003E-2</v>
      </c>
      <c r="S548" s="2">
        <f>Call_Data!$M548/Call_Data!$G548*100</f>
        <v>6.666666666666667</v>
      </c>
      <c r="T548" s="2">
        <f>Call_Data!$S548/Call_Data!$R548</f>
        <v>82.304526748971199</v>
      </c>
      <c r="U548" s="7">
        <f t="shared" si="16"/>
        <v>0</v>
      </c>
      <c r="V548" s="6">
        <f t="shared" si="17"/>
        <v>0.8666666666666667</v>
      </c>
      <c r="W548" s="6">
        <f>Call_Data!$K548/Call_Data!$J548</f>
        <v>0.80769230769230771</v>
      </c>
      <c r="X548" s="6">
        <f>Call_Data!$L548/Call_Data!$K548</f>
        <v>0.76190476190476186</v>
      </c>
      <c r="Y548" s="6" cm="1">
        <f t="array" ref="Y548">_xlfn.SWITCH(A548,201706,0.51,201707,0.509,201708,0.511)</f>
        <v>0.50900000000000001</v>
      </c>
      <c r="Z548" s="6">
        <f>Call_Data!$L548/Call_Data!$G548</f>
        <v>0.53333333333333333</v>
      </c>
      <c r="AA548" s="6" cm="1">
        <f t="array" ref="AA548">_xlfn.SWITCH(A548,201706,0.2,201707,0.199,201708,0.198)</f>
        <v>0.19900000000000001</v>
      </c>
      <c r="AB548" s="6">
        <f>Call_Data!$K548-Call_Data!$L548/Call_Data!$K548</f>
        <v>20.238095238095237</v>
      </c>
      <c r="AC548" s="6" cm="1">
        <f t="array" ref="AC548">_xlfn.SWITCH(A548,201706,0.17,201707,0.162,201708,0.159)</f>
        <v>0.16200000000000001</v>
      </c>
      <c r="AD548" s="6">
        <f>Call_Data!$I548/Call_Data!$G548</f>
        <v>0.23333333333333334</v>
      </c>
    </row>
    <row r="549" spans="1:30" x14ac:dyDescent="0.2">
      <c r="A549">
        <v>201707</v>
      </c>
      <c r="B549" s="1">
        <v>42921</v>
      </c>
      <c r="C549">
        <v>12476</v>
      </c>
      <c r="D549" t="str">
        <f>VLOOKUP(Call_Data!$C549,Hierarchy!$A$1:$H$27,5,TRUE)</f>
        <v>Lipp, Larry</v>
      </c>
      <c r="E549" t="str">
        <f>VLOOKUP(Call_Data!$C549,Hierarchy!$A$2:$H$27,7,TRUE)</f>
        <v>Jimson, Bill</v>
      </c>
      <c r="F549" t="str">
        <f>VLOOKUP(C549,Hierarchy!$A$2:$H$27,8,TRUE)</f>
        <v>Williamburg</v>
      </c>
      <c r="G549">
        <v>33</v>
      </c>
      <c r="H549">
        <v>25995</v>
      </c>
      <c r="I549">
        <v>5</v>
      </c>
      <c r="J549">
        <v>31</v>
      </c>
      <c r="K549">
        <v>26</v>
      </c>
      <c r="L549">
        <v>17</v>
      </c>
      <c r="M549">
        <v>2</v>
      </c>
      <c r="N549">
        <f>SUMIF(Call_Data!$D$2:$D$1526,Call_Data!$D549,Call_Data!$G$2:$G$1526)</f>
        <v>2065</v>
      </c>
      <c r="O549">
        <f>SUMIFS(Call_Data!$G$2:$G$1526,Call_Data!$D$2:$D$1526,Call_Data!$D549,Call_Data!$A$2:$A$1526,Call_Data!$A549)</f>
        <v>651</v>
      </c>
      <c r="P549" s="3">
        <f>Call_Data!$H549/Call_Data!$G549</f>
        <v>787.72727272727275</v>
      </c>
      <c r="Q549" cm="1">
        <f t="array" ref="Q549">_xlfn.SWITCH(A549,201706,780,201707,783,201708,775)</f>
        <v>783</v>
      </c>
      <c r="R549" s="5" cm="1">
        <f t="array" ref="R549">_xlfn.SWITCH(A549,201706,0.08,201707,0.081,201708,0.075)</f>
        <v>8.1000000000000003E-2</v>
      </c>
      <c r="S549" s="2">
        <f>Call_Data!$M549/Call_Data!$G549*100</f>
        <v>6.0606060606060606</v>
      </c>
      <c r="T549" s="2">
        <f>Call_Data!$S549/Call_Data!$R549</f>
        <v>74.82229704451926</v>
      </c>
      <c r="U549" s="7">
        <f t="shared" si="16"/>
        <v>0</v>
      </c>
      <c r="V549" s="6">
        <f t="shared" si="17"/>
        <v>0.93939393939393945</v>
      </c>
      <c r="W549" s="6">
        <f>Call_Data!$K549/Call_Data!$J549</f>
        <v>0.83870967741935487</v>
      </c>
      <c r="X549" s="6">
        <f>Call_Data!$L549/Call_Data!$K549</f>
        <v>0.65384615384615385</v>
      </c>
      <c r="Y549" s="6" cm="1">
        <f t="array" ref="Y549">_xlfn.SWITCH(A549,201706,0.51,201707,0.509,201708,0.511)</f>
        <v>0.50900000000000001</v>
      </c>
      <c r="Z549" s="6">
        <f>Call_Data!$L549/Call_Data!$G549</f>
        <v>0.51515151515151514</v>
      </c>
      <c r="AA549" s="6" cm="1">
        <f t="array" ref="AA549">_xlfn.SWITCH(A549,201706,0.2,201707,0.199,201708,0.198)</f>
        <v>0.19900000000000001</v>
      </c>
      <c r="AB549" s="6">
        <f>Call_Data!$K549-Call_Data!$L549/Call_Data!$K549</f>
        <v>25.346153846153847</v>
      </c>
      <c r="AC549" s="6" cm="1">
        <f t="array" ref="AC549">_xlfn.SWITCH(A549,201706,0.17,201707,0.162,201708,0.159)</f>
        <v>0.16200000000000001</v>
      </c>
      <c r="AD549" s="6">
        <f>Call_Data!$I549/Call_Data!$G549</f>
        <v>0.15151515151515152</v>
      </c>
    </row>
    <row r="550" spans="1:30" x14ac:dyDescent="0.2">
      <c r="A550">
        <v>201707</v>
      </c>
      <c r="B550" s="1">
        <v>42921</v>
      </c>
      <c r="C550">
        <v>12477</v>
      </c>
      <c r="D550" t="str">
        <f>VLOOKUP(Call_Data!$C550,Hierarchy!$A$1:$H$27,5,TRUE)</f>
        <v>Myers, Matt</v>
      </c>
      <c r="E550" t="str">
        <f>VLOOKUP(Call_Data!$C550,Hierarchy!$A$2:$H$27,7,TRUE)</f>
        <v>Jimson, Bill</v>
      </c>
      <c r="F550" t="str">
        <f>VLOOKUP(C550,Hierarchy!$A$2:$H$27,8,TRUE)</f>
        <v>Williamburg</v>
      </c>
      <c r="G550">
        <v>33</v>
      </c>
      <c r="H550">
        <v>25754</v>
      </c>
      <c r="I550">
        <v>6</v>
      </c>
      <c r="J550">
        <v>31</v>
      </c>
      <c r="K550">
        <v>20</v>
      </c>
      <c r="L550">
        <v>13</v>
      </c>
      <c r="M550">
        <v>2</v>
      </c>
      <c r="N550">
        <f>SUMIF(Call_Data!$D$2:$D$1526,Call_Data!$D550,Call_Data!$G$2:$G$1526)</f>
        <v>1978</v>
      </c>
      <c r="O550">
        <f>SUMIFS(Call_Data!$G$2:$G$1526,Call_Data!$D$2:$D$1526,Call_Data!$D550,Call_Data!$A$2:$A$1526,Call_Data!$A550)</f>
        <v>656</v>
      </c>
      <c r="P550" s="3">
        <f>Call_Data!$H550/Call_Data!$G550</f>
        <v>780.42424242424238</v>
      </c>
      <c r="Q550" cm="1">
        <f t="array" ref="Q550">_xlfn.SWITCH(A550,201706,780,201707,783,201708,775)</f>
        <v>783</v>
      </c>
      <c r="R550" s="5" cm="1">
        <f t="array" ref="R550">_xlfn.SWITCH(A550,201706,0.08,201707,0.081,201708,0.075)</f>
        <v>8.1000000000000003E-2</v>
      </c>
      <c r="S550" s="2">
        <f>Call_Data!$M550/Call_Data!$G550*100</f>
        <v>6.0606060606060606</v>
      </c>
      <c r="T550" s="2">
        <f>Call_Data!$S550/Call_Data!$R550</f>
        <v>74.82229704451926</v>
      </c>
      <c r="U550" s="7">
        <f t="shared" si="16"/>
        <v>0</v>
      </c>
      <c r="V550" s="6">
        <f t="shared" si="17"/>
        <v>0.93939393939393945</v>
      </c>
      <c r="W550" s="6">
        <f>Call_Data!$K550/Call_Data!$J550</f>
        <v>0.64516129032258063</v>
      </c>
      <c r="X550" s="6">
        <f>Call_Data!$L550/Call_Data!$K550</f>
        <v>0.65</v>
      </c>
      <c r="Y550" s="6" cm="1">
        <f t="array" ref="Y550">_xlfn.SWITCH(A550,201706,0.51,201707,0.509,201708,0.511)</f>
        <v>0.50900000000000001</v>
      </c>
      <c r="Z550" s="6">
        <f>Call_Data!$L550/Call_Data!$G550</f>
        <v>0.39393939393939392</v>
      </c>
      <c r="AA550" s="6" cm="1">
        <f t="array" ref="AA550">_xlfn.SWITCH(A550,201706,0.2,201707,0.199,201708,0.198)</f>
        <v>0.19900000000000001</v>
      </c>
      <c r="AB550" s="6">
        <f>Call_Data!$K550-Call_Data!$L550/Call_Data!$K550</f>
        <v>19.350000000000001</v>
      </c>
      <c r="AC550" s="6" cm="1">
        <f t="array" ref="AC550">_xlfn.SWITCH(A550,201706,0.17,201707,0.162,201708,0.159)</f>
        <v>0.16200000000000001</v>
      </c>
      <c r="AD550" s="6">
        <f>Call_Data!$I550/Call_Data!$G550</f>
        <v>0.18181818181818182</v>
      </c>
    </row>
    <row r="551" spans="1:30" x14ac:dyDescent="0.2">
      <c r="A551">
        <v>201707</v>
      </c>
      <c r="B551" s="1">
        <v>42921</v>
      </c>
      <c r="C551">
        <v>12478</v>
      </c>
      <c r="D551" t="str">
        <f>VLOOKUP(Call_Data!$C551,Hierarchy!$A$1:$H$27,5,TRUE)</f>
        <v>Nichols, Nana</v>
      </c>
      <c r="E551" t="str">
        <f>VLOOKUP(Call_Data!$C551,Hierarchy!$A$2:$H$27,7,TRUE)</f>
        <v>Jimson, Bill</v>
      </c>
      <c r="F551" t="str">
        <f>VLOOKUP(C551,Hierarchy!$A$2:$H$27,8,TRUE)</f>
        <v>Williamburg</v>
      </c>
      <c r="G551">
        <v>31</v>
      </c>
      <c r="H551">
        <v>25854</v>
      </c>
      <c r="I551">
        <v>7</v>
      </c>
      <c r="J551">
        <v>28</v>
      </c>
      <c r="K551">
        <v>23</v>
      </c>
      <c r="L551">
        <v>18</v>
      </c>
      <c r="M551">
        <v>2</v>
      </c>
      <c r="N551">
        <f>SUMIF(Call_Data!$D$2:$D$1526,Call_Data!$D551,Call_Data!$G$2:$G$1526)</f>
        <v>1999</v>
      </c>
      <c r="O551">
        <f>SUMIFS(Call_Data!$G$2:$G$1526,Call_Data!$D$2:$D$1526,Call_Data!$D551,Call_Data!$A$2:$A$1526,Call_Data!$A551)</f>
        <v>674</v>
      </c>
      <c r="P551" s="3">
        <f>Call_Data!$H551/Call_Data!$G551</f>
        <v>834</v>
      </c>
      <c r="Q551" cm="1">
        <f t="array" ref="Q551">_xlfn.SWITCH(A551,201706,780,201707,783,201708,775)</f>
        <v>783</v>
      </c>
      <c r="R551" s="5" cm="1">
        <f t="array" ref="R551">_xlfn.SWITCH(A551,201706,0.08,201707,0.081,201708,0.075)</f>
        <v>8.1000000000000003E-2</v>
      </c>
      <c r="S551" s="2">
        <f>Call_Data!$M551/Call_Data!$G551*100</f>
        <v>6.4516129032258061</v>
      </c>
      <c r="T551" s="2">
        <f>Call_Data!$S551/Call_Data!$R551</f>
        <v>79.649542015133406</v>
      </c>
      <c r="U551" s="7">
        <f t="shared" si="16"/>
        <v>0</v>
      </c>
      <c r="V551" s="6">
        <f t="shared" si="17"/>
        <v>0.90322580645161288</v>
      </c>
      <c r="W551" s="6">
        <f>Call_Data!$K551/Call_Data!$J551</f>
        <v>0.8214285714285714</v>
      </c>
      <c r="X551" s="6">
        <f>Call_Data!$L551/Call_Data!$K551</f>
        <v>0.78260869565217395</v>
      </c>
      <c r="Y551" s="6" cm="1">
        <f t="array" ref="Y551">_xlfn.SWITCH(A551,201706,0.51,201707,0.509,201708,0.511)</f>
        <v>0.50900000000000001</v>
      </c>
      <c r="Z551" s="6">
        <f>Call_Data!$L551/Call_Data!$G551</f>
        <v>0.58064516129032262</v>
      </c>
      <c r="AA551" s="6" cm="1">
        <f t="array" ref="AA551">_xlfn.SWITCH(A551,201706,0.2,201707,0.199,201708,0.198)</f>
        <v>0.19900000000000001</v>
      </c>
      <c r="AB551" s="6">
        <f>Call_Data!$K551-Call_Data!$L551/Call_Data!$K551</f>
        <v>22.217391304347824</v>
      </c>
      <c r="AC551" s="6" cm="1">
        <f t="array" ref="AC551">_xlfn.SWITCH(A551,201706,0.17,201707,0.162,201708,0.159)</f>
        <v>0.16200000000000001</v>
      </c>
      <c r="AD551" s="6">
        <f>Call_Data!$I551/Call_Data!$G551</f>
        <v>0.22580645161290322</v>
      </c>
    </row>
    <row r="552" spans="1:30" x14ac:dyDescent="0.2">
      <c r="A552">
        <v>201707</v>
      </c>
      <c r="B552" s="1">
        <v>42921</v>
      </c>
      <c r="C552">
        <v>12479</v>
      </c>
      <c r="D552" t="str">
        <f>VLOOKUP(Call_Data!$C552,Hierarchy!$A$1:$H$27,5,TRUE)</f>
        <v>Ohlson, Octavius</v>
      </c>
      <c r="E552" t="str">
        <f>VLOOKUP(Call_Data!$C552,Hierarchy!$A$2:$H$27,7,TRUE)</f>
        <v>Jimson, Bill</v>
      </c>
      <c r="F552" t="str">
        <f>VLOOKUP(C552,Hierarchy!$A$2:$H$27,8,TRUE)</f>
        <v>Williamburg</v>
      </c>
      <c r="G552">
        <v>34</v>
      </c>
      <c r="H552">
        <v>24856</v>
      </c>
      <c r="I552">
        <v>7</v>
      </c>
      <c r="J552">
        <v>31</v>
      </c>
      <c r="K552">
        <v>26</v>
      </c>
      <c r="L552">
        <v>16</v>
      </c>
      <c r="M552">
        <v>2</v>
      </c>
      <c r="N552">
        <f>SUMIF(Call_Data!$D$2:$D$1526,Call_Data!$D552,Call_Data!$G$2:$G$1526)</f>
        <v>1969</v>
      </c>
      <c r="O552">
        <f>SUMIFS(Call_Data!$G$2:$G$1526,Call_Data!$D$2:$D$1526,Call_Data!$D552,Call_Data!$A$2:$A$1526,Call_Data!$A552)</f>
        <v>562</v>
      </c>
      <c r="P552" s="3">
        <f>Call_Data!$H552/Call_Data!$G552</f>
        <v>731.05882352941171</v>
      </c>
      <c r="Q552" cm="1">
        <f t="array" ref="Q552">_xlfn.SWITCH(A552,201706,780,201707,783,201708,775)</f>
        <v>783</v>
      </c>
      <c r="R552" s="5" cm="1">
        <f t="array" ref="R552">_xlfn.SWITCH(A552,201706,0.08,201707,0.081,201708,0.075)</f>
        <v>8.1000000000000003E-2</v>
      </c>
      <c r="S552" s="2">
        <f>Call_Data!$M552/Call_Data!$G552*100</f>
        <v>5.8823529411764701</v>
      </c>
      <c r="T552" s="2">
        <f>Call_Data!$S552/Call_Data!$R552</f>
        <v>72.621641249092221</v>
      </c>
      <c r="U552" s="7">
        <f t="shared" si="16"/>
        <v>0</v>
      </c>
      <c r="V552" s="6">
        <f t="shared" si="17"/>
        <v>0.91176470588235292</v>
      </c>
      <c r="W552" s="6">
        <f>Call_Data!$K552/Call_Data!$J552</f>
        <v>0.83870967741935487</v>
      </c>
      <c r="X552" s="6">
        <f>Call_Data!$L552/Call_Data!$K552</f>
        <v>0.61538461538461542</v>
      </c>
      <c r="Y552" s="6" cm="1">
        <f t="array" ref="Y552">_xlfn.SWITCH(A552,201706,0.51,201707,0.509,201708,0.511)</f>
        <v>0.50900000000000001</v>
      </c>
      <c r="Z552" s="6">
        <f>Call_Data!$L552/Call_Data!$G552</f>
        <v>0.47058823529411764</v>
      </c>
      <c r="AA552" s="6" cm="1">
        <f t="array" ref="AA552">_xlfn.SWITCH(A552,201706,0.2,201707,0.199,201708,0.198)</f>
        <v>0.19900000000000001</v>
      </c>
      <c r="AB552" s="6">
        <f>Call_Data!$K552-Call_Data!$L552/Call_Data!$K552</f>
        <v>25.384615384615383</v>
      </c>
      <c r="AC552" s="6" cm="1">
        <f t="array" ref="AC552">_xlfn.SWITCH(A552,201706,0.17,201707,0.162,201708,0.159)</f>
        <v>0.16200000000000001</v>
      </c>
      <c r="AD552" s="6">
        <f>Call_Data!$I552/Call_Data!$G552</f>
        <v>0.20588235294117646</v>
      </c>
    </row>
    <row r="553" spans="1:30" x14ac:dyDescent="0.2">
      <c r="A553">
        <v>201707</v>
      </c>
      <c r="B553" s="1">
        <v>42921</v>
      </c>
      <c r="C553">
        <v>12480</v>
      </c>
      <c r="D553" t="str">
        <f>VLOOKUP(Call_Data!$C553,Hierarchy!$A$1:$H$27,5,TRUE)</f>
        <v>Pulaski, Peter</v>
      </c>
      <c r="E553" t="str">
        <f>VLOOKUP(Call_Data!$C553,Hierarchy!$A$2:$H$27,7,TRUE)</f>
        <v>Jimson, Bill</v>
      </c>
      <c r="F553" t="str">
        <f>VLOOKUP(C553,Hierarchy!$A$2:$H$27,8,TRUE)</f>
        <v>Williamburg</v>
      </c>
      <c r="G553">
        <v>30</v>
      </c>
      <c r="H553">
        <v>24447</v>
      </c>
      <c r="I553">
        <v>5</v>
      </c>
      <c r="J553">
        <v>26</v>
      </c>
      <c r="K553">
        <v>18</v>
      </c>
      <c r="L553">
        <v>11</v>
      </c>
      <c r="M553">
        <v>2</v>
      </c>
      <c r="N553">
        <f>SUMIF(Call_Data!$D$2:$D$1526,Call_Data!$D553,Call_Data!$G$2:$G$1526)</f>
        <v>1507</v>
      </c>
      <c r="O553">
        <f>SUMIFS(Call_Data!$G$2:$G$1526,Call_Data!$D$2:$D$1526,Call_Data!$D553,Call_Data!$A$2:$A$1526,Call_Data!$A553)</f>
        <v>437</v>
      </c>
      <c r="P553" s="3">
        <f>Call_Data!$H553/Call_Data!$G553</f>
        <v>814.9</v>
      </c>
      <c r="Q553" cm="1">
        <f t="array" ref="Q553">_xlfn.SWITCH(A553,201706,780,201707,783,201708,775)</f>
        <v>783</v>
      </c>
      <c r="R553" s="5" cm="1">
        <f t="array" ref="R553">_xlfn.SWITCH(A553,201706,0.08,201707,0.081,201708,0.075)</f>
        <v>8.1000000000000003E-2</v>
      </c>
      <c r="S553" s="2">
        <f>Call_Data!$M553/Call_Data!$G553*100</f>
        <v>6.666666666666667</v>
      </c>
      <c r="T553" s="2">
        <f>Call_Data!$S553/Call_Data!$R553</f>
        <v>82.304526748971199</v>
      </c>
      <c r="U553" s="7">
        <f t="shared" si="16"/>
        <v>0</v>
      </c>
      <c r="V553" s="6">
        <f t="shared" si="17"/>
        <v>0.8666666666666667</v>
      </c>
      <c r="W553" s="6">
        <f>Call_Data!$K553/Call_Data!$J553</f>
        <v>0.69230769230769229</v>
      </c>
      <c r="X553" s="6">
        <f>Call_Data!$L553/Call_Data!$K553</f>
        <v>0.61111111111111116</v>
      </c>
      <c r="Y553" s="6" cm="1">
        <f t="array" ref="Y553">_xlfn.SWITCH(A553,201706,0.51,201707,0.509,201708,0.511)</f>
        <v>0.50900000000000001</v>
      </c>
      <c r="Z553" s="6">
        <f>Call_Data!$L553/Call_Data!$G553</f>
        <v>0.36666666666666664</v>
      </c>
      <c r="AA553" s="6" cm="1">
        <f t="array" ref="AA553">_xlfn.SWITCH(A553,201706,0.2,201707,0.199,201708,0.198)</f>
        <v>0.19900000000000001</v>
      </c>
      <c r="AB553" s="6">
        <f>Call_Data!$K553-Call_Data!$L553/Call_Data!$K553</f>
        <v>17.388888888888889</v>
      </c>
      <c r="AC553" s="6" cm="1">
        <f t="array" ref="AC553">_xlfn.SWITCH(A553,201706,0.17,201707,0.162,201708,0.159)</f>
        <v>0.16200000000000001</v>
      </c>
      <c r="AD553" s="6">
        <f>Call_Data!$I553/Call_Data!$G553</f>
        <v>0.16666666666666666</v>
      </c>
    </row>
    <row r="554" spans="1:30" x14ac:dyDescent="0.2">
      <c r="A554">
        <v>201707</v>
      </c>
      <c r="B554" s="1">
        <v>42921</v>
      </c>
      <c r="C554">
        <v>12482</v>
      </c>
      <c r="D554" t="str">
        <f>VLOOKUP(Call_Data!$C554,Hierarchy!$A$1:$H$27,5,TRUE)</f>
        <v>Sanders, Sammi</v>
      </c>
      <c r="E554" t="str">
        <f>VLOOKUP(Call_Data!$C554,Hierarchy!$A$2:$H$27,7,TRUE)</f>
        <v>Oferten, Quinton</v>
      </c>
      <c r="F554" t="str">
        <f>VLOOKUP(C554,Hierarchy!$A$2:$H$27,8,TRUE)</f>
        <v>Williamburg</v>
      </c>
      <c r="G554">
        <v>29</v>
      </c>
      <c r="H554">
        <v>25071</v>
      </c>
      <c r="I554">
        <v>9</v>
      </c>
      <c r="J554">
        <v>25</v>
      </c>
      <c r="K554">
        <v>18</v>
      </c>
      <c r="L554">
        <v>9</v>
      </c>
      <c r="M554">
        <v>4</v>
      </c>
      <c r="N554">
        <f>SUMIF(Call_Data!$D$2:$D$1526,Call_Data!$D554,Call_Data!$G$2:$G$1526)</f>
        <v>1764</v>
      </c>
      <c r="O554">
        <f>SUMIFS(Call_Data!$G$2:$G$1526,Call_Data!$D$2:$D$1526,Call_Data!$D554,Call_Data!$A$2:$A$1526,Call_Data!$A554)</f>
        <v>524</v>
      </c>
      <c r="P554" s="3">
        <f>Call_Data!$H554/Call_Data!$G554</f>
        <v>864.51724137931035</v>
      </c>
      <c r="Q554" cm="1">
        <f t="array" ref="Q554">_xlfn.SWITCH(A554,201706,780,201707,783,201708,775)</f>
        <v>783</v>
      </c>
      <c r="R554" s="5" cm="1">
        <f t="array" ref="R554">_xlfn.SWITCH(A554,201706,0.08,201707,0.081,201708,0.075)</f>
        <v>8.1000000000000003E-2</v>
      </c>
      <c r="S554" s="2">
        <f>Call_Data!$M554/Call_Data!$G554*100</f>
        <v>13.793103448275861</v>
      </c>
      <c r="T554" s="2">
        <f>Call_Data!$S554/Call_Data!$R554</f>
        <v>170.28522775649211</v>
      </c>
      <c r="U554" s="7">
        <f t="shared" si="16"/>
        <v>250</v>
      </c>
      <c r="V554" s="6">
        <f t="shared" si="17"/>
        <v>0.86206896551724133</v>
      </c>
      <c r="W554" s="6">
        <f>Call_Data!$K554/Call_Data!$J554</f>
        <v>0.72</v>
      </c>
      <c r="X554" s="6">
        <f>Call_Data!$L554/Call_Data!$K554</f>
        <v>0.5</v>
      </c>
      <c r="Y554" s="6" cm="1">
        <f t="array" ref="Y554">_xlfn.SWITCH(A554,201706,0.51,201707,0.509,201708,0.511)</f>
        <v>0.50900000000000001</v>
      </c>
      <c r="Z554" s="6">
        <f>Call_Data!$L554/Call_Data!$G554</f>
        <v>0.31034482758620691</v>
      </c>
      <c r="AA554" s="6" cm="1">
        <f t="array" ref="AA554">_xlfn.SWITCH(A554,201706,0.2,201707,0.199,201708,0.198)</f>
        <v>0.19900000000000001</v>
      </c>
      <c r="AB554" s="6">
        <f>Call_Data!$K554-Call_Data!$L554/Call_Data!$K554</f>
        <v>17.5</v>
      </c>
      <c r="AC554" s="6" cm="1">
        <f t="array" ref="AC554">_xlfn.SWITCH(A554,201706,0.17,201707,0.162,201708,0.159)</f>
        <v>0.16200000000000001</v>
      </c>
      <c r="AD554" s="6">
        <f>Call_Data!$I554/Call_Data!$G554</f>
        <v>0.31034482758620691</v>
      </c>
    </row>
    <row r="555" spans="1:30" x14ac:dyDescent="0.2">
      <c r="A555">
        <v>201707</v>
      </c>
      <c r="B555" s="1">
        <v>42921</v>
      </c>
      <c r="C555">
        <v>12483</v>
      </c>
      <c r="D555" t="str">
        <f>VLOOKUP(Call_Data!$C555,Hierarchy!$A$1:$H$27,5,TRUE)</f>
        <v>Thomas, Ted</v>
      </c>
      <c r="E555" t="str">
        <f>VLOOKUP(Call_Data!$C555,Hierarchy!$A$2:$H$27,7,TRUE)</f>
        <v>Oferten, Quinton</v>
      </c>
      <c r="F555" t="str">
        <f>VLOOKUP(C555,Hierarchy!$A$2:$H$27,8,TRUE)</f>
        <v>Williamburg</v>
      </c>
      <c r="G555">
        <v>32</v>
      </c>
      <c r="H555">
        <v>25795</v>
      </c>
      <c r="I555">
        <v>8</v>
      </c>
      <c r="J555">
        <v>30</v>
      </c>
      <c r="K555">
        <v>19</v>
      </c>
      <c r="L555">
        <v>12</v>
      </c>
      <c r="M555">
        <v>3</v>
      </c>
      <c r="N555">
        <f>SUMIF(Call_Data!$D$2:$D$1526,Call_Data!$D555,Call_Data!$G$2:$G$1526)</f>
        <v>1918</v>
      </c>
      <c r="O555">
        <f>SUMIFS(Call_Data!$G$2:$G$1526,Call_Data!$D$2:$D$1526,Call_Data!$D555,Call_Data!$A$2:$A$1526,Call_Data!$A555)</f>
        <v>606</v>
      </c>
      <c r="P555" s="3">
        <f>Call_Data!$H555/Call_Data!$G555</f>
        <v>806.09375</v>
      </c>
      <c r="Q555" cm="1">
        <f t="array" ref="Q555">_xlfn.SWITCH(A555,201706,780,201707,783,201708,775)</f>
        <v>783</v>
      </c>
      <c r="R555" s="5" cm="1">
        <f t="array" ref="R555">_xlfn.SWITCH(A555,201706,0.08,201707,0.081,201708,0.075)</f>
        <v>8.1000000000000003E-2</v>
      </c>
      <c r="S555" s="2">
        <f>Call_Data!$M555/Call_Data!$G555*100</f>
        <v>9.375</v>
      </c>
      <c r="T555" s="2">
        <f>Call_Data!$S555/Call_Data!$R555</f>
        <v>115.74074074074073</v>
      </c>
      <c r="U555" s="7">
        <f t="shared" si="16"/>
        <v>150</v>
      </c>
      <c r="V555" s="6">
        <f t="shared" si="17"/>
        <v>0.9375</v>
      </c>
      <c r="W555" s="6">
        <f>Call_Data!$K555/Call_Data!$J555</f>
        <v>0.6333333333333333</v>
      </c>
      <c r="X555" s="6">
        <f>Call_Data!$L555/Call_Data!$K555</f>
        <v>0.63157894736842102</v>
      </c>
      <c r="Y555" s="6" cm="1">
        <f t="array" ref="Y555">_xlfn.SWITCH(A555,201706,0.51,201707,0.509,201708,0.511)</f>
        <v>0.50900000000000001</v>
      </c>
      <c r="Z555" s="6">
        <f>Call_Data!$L555/Call_Data!$G555</f>
        <v>0.375</v>
      </c>
      <c r="AA555" s="6" cm="1">
        <f t="array" ref="AA555">_xlfn.SWITCH(A555,201706,0.2,201707,0.199,201708,0.198)</f>
        <v>0.19900000000000001</v>
      </c>
      <c r="AB555" s="6">
        <f>Call_Data!$K555-Call_Data!$L555/Call_Data!$K555</f>
        <v>18.368421052631579</v>
      </c>
      <c r="AC555" s="6" cm="1">
        <f t="array" ref="AC555">_xlfn.SWITCH(A555,201706,0.17,201707,0.162,201708,0.159)</f>
        <v>0.16200000000000001</v>
      </c>
      <c r="AD555" s="6">
        <f>Call_Data!$I555/Call_Data!$G555</f>
        <v>0.25</v>
      </c>
    </row>
    <row r="556" spans="1:30" x14ac:dyDescent="0.2">
      <c r="A556">
        <v>201707</v>
      </c>
      <c r="B556" s="1">
        <v>42921</v>
      </c>
      <c r="C556">
        <v>12484</v>
      </c>
      <c r="D556" t="str">
        <f>VLOOKUP(Call_Data!$C556,Hierarchy!$A$1:$H$27,5,TRUE)</f>
        <v>Uvaldon, Ursala</v>
      </c>
      <c r="E556" t="str">
        <f>VLOOKUP(Call_Data!$C556,Hierarchy!$A$2:$H$27,7,TRUE)</f>
        <v>Oferten, Quinton</v>
      </c>
      <c r="F556" t="str">
        <f>VLOOKUP(C556,Hierarchy!$A$2:$H$27,8,TRUE)</f>
        <v>Williamburg</v>
      </c>
      <c r="G556">
        <v>32</v>
      </c>
      <c r="H556">
        <v>25907</v>
      </c>
      <c r="I556">
        <v>8</v>
      </c>
      <c r="J556">
        <v>30</v>
      </c>
      <c r="K556">
        <v>18</v>
      </c>
      <c r="L556">
        <v>13</v>
      </c>
      <c r="M556">
        <v>4</v>
      </c>
      <c r="N556">
        <f>SUMIF(Call_Data!$D$2:$D$1526,Call_Data!$D556,Call_Data!$G$2:$G$1526)</f>
        <v>1913</v>
      </c>
      <c r="O556">
        <f>SUMIFS(Call_Data!$G$2:$G$1526,Call_Data!$D$2:$D$1526,Call_Data!$D556,Call_Data!$A$2:$A$1526,Call_Data!$A556)</f>
        <v>618</v>
      </c>
      <c r="P556" s="3">
        <f>Call_Data!$H556/Call_Data!$G556</f>
        <v>809.59375</v>
      </c>
      <c r="Q556" cm="1">
        <f t="array" ref="Q556">_xlfn.SWITCH(A556,201706,780,201707,783,201708,775)</f>
        <v>783</v>
      </c>
      <c r="R556" s="5" cm="1">
        <f t="array" ref="R556">_xlfn.SWITCH(A556,201706,0.08,201707,0.081,201708,0.075)</f>
        <v>8.1000000000000003E-2</v>
      </c>
      <c r="S556" s="2">
        <f>Call_Data!$M556/Call_Data!$G556*100</f>
        <v>12.5</v>
      </c>
      <c r="T556" s="2">
        <f>Call_Data!$S556/Call_Data!$R556</f>
        <v>154.32098765432099</v>
      </c>
      <c r="U556" s="7">
        <f t="shared" si="16"/>
        <v>250</v>
      </c>
      <c r="V556" s="6">
        <f t="shared" si="17"/>
        <v>0.9375</v>
      </c>
      <c r="W556" s="6">
        <f>Call_Data!$K556/Call_Data!$J556</f>
        <v>0.6</v>
      </c>
      <c r="X556" s="6">
        <f>Call_Data!$L556/Call_Data!$K556</f>
        <v>0.72222222222222221</v>
      </c>
      <c r="Y556" s="6" cm="1">
        <f t="array" ref="Y556">_xlfn.SWITCH(A556,201706,0.51,201707,0.509,201708,0.511)</f>
        <v>0.50900000000000001</v>
      </c>
      <c r="Z556" s="6">
        <f>Call_Data!$L556/Call_Data!$G556</f>
        <v>0.40625</v>
      </c>
      <c r="AA556" s="6" cm="1">
        <f t="array" ref="AA556">_xlfn.SWITCH(A556,201706,0.2,201707,0.199,201708,0.198)</f>
        <v>0.19900000000000001</v>
      </c>
      <c r="AB556" s="6">
        <f>Call_Data!$K556-Call_Data!$L556/Call_Data!$K556</f>
        <v>17.277777777777779</v>
      </c>
      <c r="AC556" s="6" cm="1">
        <f t="array" ref="AC556">_xlfn.SWITCH(A556,201706,0.17,201707,0.162,201708,0.159)</f>
        <v>0.16200000000000001</v>
      </c>
      <c r="AD556" s="6">
        <f>Call_Data!$I556/Call_Data!$G556</f>
        <v>0.25</v>
      </c>
    </row>
    <row r="557" spans="1:30" x14ac:dyDescent="0.2">
      <c r="A557">
        <v>201707</v>
      </c>
      <c r="B557" s="1">
        <v>42921</v>
      </c>
      <c r="C557">
        <v>12485</v>
      </c>
      <c r="D557" t="str">
        <f>VLOOKUP(Call_Data!$C557,Hierarchy!$A$1:$H$27,5,TRUE)</f>
        <v>Vindictive, Vinny</v>
      </c>
      <c r="E557" t="str">
        <f>VLOOKUP(Call_Data!$C557,Hierarchy!$A$2:$H$27,7,TRUE)</f>
        <v>Oferten, Quinton</v>
      </c>
      <c r="F557" t="str">
        <f>VLOOKUP(C557,Hierarchy!$A$2:$H$27,8,TRUE)</f>
        <v>Williamburg</v>
      </c>
      <c r="G557">
        <v>29</v>
      </c>
      <c r="H557">
        <v>24760</v>
      </c>
      <c r="I557">
        <v>6</v>
      </c>
      <c r="J557">
        <v>26</v>
      </c>
      <c r="K557">
        <v>18</v>
      </c>
      <c r="L557">
        <v>11</v>
      </c>
      <c r="M557">
        <v>3</v>
      </c>
      <c r="N557">
        <f>SUMIF(Call_Data!$D$2:$D$1526,Call_Data!$D557,Call_Data!$G$2:$G$1526)</f>
        <v>1894</v>
      </c>
      <c r="O557">
        <f>SUMIFS(Call_Data!$G$2:$G$1526,Call_Data!$D$2:$D$1526,Call_Data!$D557,Call_Data!$A$2:$A$1526,Call_Data!$A557)</f>
        <v>610</v>
      </c>
      <c r="P557" s="3">
        <f>Call_Data!$H557/Call_Data!$G557</f>
        <v>853.79310344827582</v>
      </c>
      <c r="Q557" cm="1">
        <f t="array" ref="Q557">_xlfn.SWITCH(A557,201706,780,201707,783,201708,775)</f>
        <v>783</v>
      </c>
      <c r="R557" s="5" cm="1">
        <f t="array" ref="R557">_xlfn.SWITCH(A557,201706,0.08,201707,0.081,201708,0.075)</f>
        <v>8.1000000000000003E-2</v>
      </c>
      <c r="S557" s="2">
        <f>Call_Data!$M557/Call_Data!$G557*100</f>
        <v>10.344827586206897</v>
      </c>
      <c r="T557" s="2">
        <f>Call_Data!$S557/Call_Data!$R557</f>
        <v>127.71392081736909</v>
      </c>
      <c r="U557" s="7">
        <f t="shared" si="16"/>
        <v>250</v>
      </c>
      <c r="V557" s="6">
        <f t="shared" si="17"/>
        <v>0.89655172413793105</v>
      </c>
      <c r="W557" s="6">
        <f>Call_Data!$K557/Call_Data!$J557</f>
        <v>0.69230769230769229</v>
      </c>
      <c r="X557" s="6">
        <f>Call_Data!$L557/Call_Data!$K557</f>
        <v>0.61111111111111116</v>
      </c>
      <c r="Y557" s="6" cm="1">
        <f t="array" ref="Y557">_xlfn.SWITCH(A557,201706,0.51,201707,0.509,201708,0.511)</f>
        <v>0.50900000000000001</v>
      </c>
      <c r="Z557" s="6">
        <f>Call_Data!$L557/Call_Data!$G557</f>
        <v>0.37931034482758619</v>
      </c>
      <c r="AA557" s="6" cm="1">
        <f t="array" ref="AA557">_xlfn.SWITCH(A557,201706,0.2,201707,0.199,201708,0.198)</f>
        <v>0.19900000000000001</v>
      </c>
      <c r="AB557" s="6">
        <f>Call_Data!$K557-Call_Data!$L557/Call_Data!$K557</f>
        <v>17.388888888888889</v>
      </c>
      <c r="AC557" s="6" cm="1">
        <f t="array" ref="AC557">_xlfn.SWITCH(A557,201706,0.17,201707,0.162,201708,0.159)</f>
        <v>0.16200000000000001</v>
      </c>
      <c r="AD557" s="6">
        <f>Call_Data!$I557/Call_Data!$G557</f>
        <v>0.20689655172413793</v>
      </c>
    </row>
    <row r="558" spans="1:30" x14ac:dyDescent="0.2">
      <c r="A558">
        <v>201707</v>
      </c>
      <c r="B558" s="1">
        <v>42921</v>
      </c>
      <c r="C558">
        <v>12486</v>
      </c>
      <c r="D558" t="str">
        <f>VLOOKUP(Call_Data!$C558,Hierarchy!$A$1:$H$27,5,TRUE)</f>
        <v>Williamson, Wilma</v>
      </c>
      <c r="E558" t="str">
        <f>VLOOKUP(Call_Data!$C558,Hierarchy!$A$2:$H$27,7,TRUE)</f>
        <v>Oferten, Quinton</v>
      </c>
      <c r="F558" t="str">
        <f>VLOOKUP(C558,Hierarchy!$A$2:$H$27,8,TRUE)</f>
        <v>Williamburg</v>
      </c>
      <c r="G558">
        <v>29</v>
      </c>
      <c r="H558">
        <v>25908</v>
      </c>
      <c r="I558">
        <v>6</v>
      </c>
      <c r="J558">
        <v>26</v>
      </c>
      <c r="K558">
        <v>18</v>
      </c>
      <c r="L558">
        <v>10</v>
      </c>
      <c r="M558">
        <v>3</v>
      </c>
      <c r="N558">
        <f>SUMIF(Call_Data!$D$2:$D$1526,Call_Data!$D558,Call_Data!$G$2:$G$1526)</f>
        <v>1992</v>
      </c>
      <c r="O558">
        <f>SUMIFS(Call_Data!$G$2:$G$1526,Call_Data!$D$2:$D$1526,Call_Data!$D558,Call_Data!$A$2:$A$1526,Call_Data!$A558)</f>
        <v>678</v>
      </c>
      <c r="P558" s="3">
        <f>Call_Data!$H558/Call_Data!$G558</f>
        <v>893.37931034482756</v>
      </c>
      <c r="Q558" cm="1">
        <f t="array" ref="Q558">_xlfn.SWITCH(A558,201706,780,201707,783,201708,775)</f>
        <v>783</v>
      </c>
      <c r="R558" s="5" cm="1">
        <f t="array" ref="R558">_xlfn.SWITCH(A558,201706,0.08,201707,0.081,201708,0.075)</f>
        <v>8.1000000000000003E-2</v>
      </c>
      <c r="S558" s="2">
        <f>Call_Data!$M558/Call_Data!$G558*100</f>
        <v>10.344827586206897</v>
      </c>
      <c r="T558" s="2">
        <f>Call_Data!$S558/Call_Data!$R558</f>
        <v>127.71392081736909</v>
      </c>
      <c r="U558" s="7">
        <f t="shared" si="16"/>
        <v>250</v>
      </c>
      <c r="V558" s="6">
        <f t="shared" si="17"/>
        <v>0.89655172413793105</v>
      </c>
      <c r="W558" s="6">
        <f>Call_Data!$K558/Call_Data!$J558</f>
        <v>0.69230769230769229</v>
      </c>
      <c r="X558" s="6">
        <f>Call_Data!$L558/Call_Data!$K558</f>
        <v>0.55555555555555558</v>
      </c>
      <c r="Y558" s="6" cm="1">
        <f t="array" ref="Y558">_xlfn.SWITCH(A558,201706,0.51,201707,0.509,201708,0.511)</f>
        <v>0.50900000000000001</v>
      </c>
      <c r="Z558" s="6">
        <f>Call_Data!$L558/Call_Data!$G558</f>
        <v>0.34482758620689657</v>
      </c>
      <c r="AA558" s="6" cm="1">
        <f t="array" ref="AA558">_xlfn.SWITCH(A558,201706,0.2,201707,0.199,201708,0.198)</f>
        <v>0.19900000000000001</v>
      </c>
      <c r="AB558" s="6">
        <f>Call_Data!$K558-Call_Data!$L558/Call_Data!$K558</f>
        <v>17.444444444444443</v>
      </c>
      <c r="AC558" s="6" cm="1">
        <f t="array" ref="AC558">_xlfn.SWITCH(A558,201706,0.17,201707,0.162,201708,0.159)</f>
        <v>0.16200000000000001</v>
      </c>
      <c r="AD558" s="6">
        <f>Call_Data!$I558/Call_Data!$G558</f>
        <v>0.20689655172413793</v>
      </c>
    </row>
    <row r="559" spans="1:30" x14ac:dyDescent="0.2">
      <c r="A559">
        <v>201707</v>
      </c>
      <c r="B559" s="1">
        <v>42921</v>
      </c>
      <c r="C559">
        <v>12487</v>
      </c>
      <c r="D559" t="str">
        <f>VLOOKUP(Call_Data!$C559,Hierarchy!$A$1:$H$27,5,TRUE)</f>
        <v>Younger, Yeti</v>
      </c>
      <c r="E559" t="str">
        <f>VLOOKUP(Call_Data!$C559,Hierarchy!$A$2:$H$27,7,TRUE)</f>
        <v>Oferten, Quinton</v>
      </c>
      <c r="F559" t="str">
        <f>VLOOKUP(C559,Hierarchy!$A$2:$H$27,8,TRUE)</f>
        <v>Williamburg</v>
      </c>
      <c r="G559">
        <v>32</v>
      </c>
      <c r="H559">
        <v>25953</v>
      </c>
      <c r="I559">
        <v>8</v>
      </c>
      <c r="J559">
        <v>28</v>
      </c>
      <c r="K559">
        <v>18</v>
      </c>
      <c r="L559">
        <v>12</v>
      </c>
      <c r="M559">
        <v>4</v>
      </c>
      <c r="N559">
        <f>SUMIF(Call_Data!$D$2:$D$1526,Call_Data!$D559,Call_Data!$G$2:$G$1526)</f>
        <v>1939</v>
      </c>
      <c r="O559">
        <f>SUMIFS(Call_Data!$G$2:$G$1526,Call_Data!$D$2:$D$1526,Call_Data!$D559,Call_Data!$A$2:$A$1526,Call_Data!$A559)</f>
        <v>662</v>
      </c>
      <c r="P559" s="3">
        <f>Call_Data!$H559/Call_Data!$G559</f>
        <v>811.03125</v>
      </c>
      <c r="Q559" cm="1">
        <f t="array" ref="Q559">_xlfn.SWITCH(A559,201706,780,201707,783,201708,775)</f>
        <v>783</v>
      </c>
      <c r="R559" s="5" cm="1">
        <f t="array" ref="R559">_xlfn.SWITCH(A559,201706,0.08,201707,0.081,201708,0.075)</f>
        <v>8.1000000000000003E-2</v>
      </c>
      <c r="S559" s="2">
        <f>Call_Data!$M559/Call_Data!$G559*100</f>
        <v>12.5</v>
      </c>
      <c r="T559" s="2">
        <f>Call_Data!$S559/Call_Data!$R559</f>
        <v>154.32098765432099</v>
      </c>
      <c r="U559" s="7">
        <f t="shared" si="16"/>
        <v>250</v>
      </c>
      <c r="V559" s="6">
        <f t="shared" si="17"/>
        <v>0.875</v>
      </c>
      <c r="W559" s="6">
        <f>Call_Data!$K559/Call_Data!$J559</f>
        <v>0.6428571428571429</v>
      </c>
      <c r="X559" s="6">
        <f>Call_Data!$L559/Call_Data!$K559</f>
        <v>0.66666666666666663</v>
      </c>
      <c r="Y559" s="6" cm="1">
        <f t="array" ref="Y559">_xlfn.SWITCH(A559,201706,0.51,201707,0.509,201708,0.511)</f>
        <v>0.50900000000000001</v>
      </c>
      <c r="Z559" s="6">
        <f>Call_Data!$L559/Call_Data!$G559</f>
        <v>0.375</v>
      </c>
      <c r="AA559" s="6" cm="1">
        <f t="array" ref="AA559">_xlfn.SWITCH(A559,201706,0.2,201707,0.199,201708,0.198)</f>
        <v>0.19900000000000001</v>
      </c>
      <c r="AB559" s="6">
        <f>Call_Data!$K559-Call_Data!$L559/Call_Data!$K559</f>
        <v>17.333333333333332</v>
      </c>
      <c r="AC559" s="6" cm="1">
        <f t="array" ref="AC559">_xlfn.SWITCH(A559,201706,0.17,201707,0.162,201708,0.159)</f>
        <v>0.16200000000000001</v>
      </c>
      <c r="AD559" s="6">
        <f>Call_Data!$I559/Call_Data!$G559</f>
        <v>0.25</v>
      </c>
    </row>
    <row r="560" spans="1:30" x14ac:dyDescent="0.2">
      <c r="A560">
        <v>201707</v>
      </c>
      <c r="B560" s="1">
        <v>42921</v>
      </c>
      <c r="C560">
        <v>12488</v>
      </c>
      <c r="D560" t="str">
        <f>VLOOKUP(Call_Data!$C560,Hierarchy!$A$1:$H$27,5,TRUE)</f>
        <v>Zwilowski, Zane</v>
      </c>
      <c r="E560" t="str">
        <f>VLOOKUP(Call_Data!$C560,Hierarchy!$A$2:$H$27,7,TRUE)</f>
        <v>Oferten, Quinton</v>
      </c>
      <c r="F560" t="str">
        <f>VLOOKUP(C560,Hierarchy!$A$2:$H$27,8,TRUE)</f>
        <v>Williamburg</v>
      </c>
      <c r="G560">
        <v>32</v>
      </c>
      <c r="H560">
        <v>24611</v>
      </c>
      <c r="I560">
        <v>9</v>
      </c>
      <c r="J560">
        <v>29</v>
      </c>
      <c r="K560">
        <v>21</v>
      </c>
      <c r="L560">
        <v>14</v>
      </c>
      <c r="M560">
        <v>4</v>
      </c>
      <c r="N560">
        <f>SUMIF(Call_Data!$D$2:$D$1526,Call_Data!$D560,Call_Data!$G$2:$G$1526)</f>
        <v>2000</v>
      </c>
      <c r="O560">
        <f>SUMIFS(Call_Data!$G$2:$G$1526,Call_Data!$D$2:$D$1526,Call_Data!$D560,Call_Data!$A$2:$A$1526,Call_Data!$A560)</f>
        <v>682</v>
      </c>
      <c r="P560" s="3">
        <f>Call_Data!$H560/Call_Data!$G560</f>
        <v>769.09375</v>
      </c>
      <c r="Q560" cm="1">
        <f t="array" ref="Q560">_xlfn.SWITCH(A560,201706,780,201707,783,201708,775)</f>
        <v>783</v>
      </c>
      <c r="R560" s="5" cm="1">
        <f t="array" ref="R560">_xlfn.SWITCH(A560,201706,0.08,201707,0.081,201708,0.075)</f>
        <v>8.1000000000000003E-2</v>
      </c>
      <c r="S560" s="2">
        <f>Call_Data!$M560/Call_Data!$G560*100</f>
        <v>12.5</v>
      </c>
      <c r="T560" s="2">
        <f>Call_Data!$S560/Call_Data!$R560</f>
        <v>154.32098765432099</v>
      </c>
      <c r="U560" s="7">
        <f t="shared" si="16"/>
        <v>250</v>
      </c>
      <c r="V560" s="6">
        <f t="shared" si="17"/>
        <v>0.90625</v>
      </c>
      <c r="W560" s="6">
        <f>Call_Data!$K560/Call_Data!$J560</f>
        <v>0.72413793103448276</v>
      </c>
      <c r="X560" s="6">
        <f>Call_Data!$L560/Call_Data!$K560</f>
        <v>0.66666666666666663</v>
      </c>
      <c r="Y560" s="6" cm="1">
        <f t="array" ref="Y560">_xlfn.SWITCH(A560,201706,0.51,201707,0.509,201708,0.511)</f>
        <v>0.50900000000000001</v>
      </c>
      <c r="Z560" s="6">
        <f>Call_Data!$L560/Call_Data!$G560</f>
        <v>0.4375</v>
      </c>
      <c r="AA560" s="6" cm="1">
        <f t="array" ref="AA560">_xlfn.SWITCH(A560,201706,0.2,201707,0.199,201708,0.198)</f>
        <v>0.19900000000000001</v>
      </c>
      <c r="AB560" s="6">
        <f>Call_Data!$K560-Call_Data!$L560/Call_Data!$K560</f>
        <v>20.333333333333332</v>
      </c>
      <c r="AC560" s="6" cm="1">
        <f t="array" ref="AC560">_xlfn.SWITCH(A560,201706,0.17,201707,0.162,201708,0.159)</f>
        <v>0.16200000000000001</v>
      </c>
      <c r="AD560" s="6">
        <f>Call_Data!$I560/Call_Data!$G560</f>
        <v>0.28125</v>
      </c>
    </row>
    <row r="561" spans="1:30" x14ac:dyDescent="0.2">
      <c r="A561">
        <v>201707</v>
      </c>
      <c r="B561" s="1">
        <v>42921</v>
      </c>
      <c r="C561">
        <v>12489</v>
      </c>
      <c r="D561" t="str">
        <f>VLOOKUP(Call_Data!$C561,Hierarchy!$A$1:$H$27,5,TRUE)</f>
        <v>Abacus, Aaron</v>
      </c>
      <c r="E561" t="str">
        <f>VLOOKUP(Call_Data!$C561,Hierarchy!$A$2:$H$27,7,TRUE)</f>
        <v>Oferten, Quinton</v>
      </c>
      <c r="F561" t="str">
        <f>VLOOKUP(C561,Hierarchy!$A$2:$H$27,8,TRUE)</f>
        <v>Williamburg</v>
      </c>
      <c r="G561">
        <v>33</v>
      </c>
      <c r="H561">
        <v>25835</v>
      </c>
      <c r="I561">
        <v>9</v>
      </c>
      <c r="J561">
        <v>28</v>
      </c>
      <c r="K561">
        <v>18</v>
      </c>
      <c r="L561">
        <v>10</v>
      </c>
      <c r="M561">
        <v>4</v>
      </c>
      <c r="N561">
        <f>SUMIF(Call_Data!$D$2:$D$1526,Call_Data!$D561,Call_Data!$G$2:$G$1526)</f>
        <v>1858</v>
      </c>
      <c r="O561">
        <f>SUMIFS(Call_Data!$G$2:$G$1526,Call_Data!$D$2:$D$1526,Call_Data!$D561,Call_Data!$A$2:$A$1526,Call_Data!$A561)</f>
        <v>671</v>
      </c>
      <c r="P561" s="3">
        <f>Call_Data!$H561/Call_Data!$G561</f>
        <v>782.87878787878788</v>
      </c>
      <c r="Q561" cm="1">
        <f t="array" ref="Q561">_xlfn.SWITCH(A561,201706,780,201707,783,201708,775)</f>
        <v>783</v>
      </c>
      <c r="R561" s="5" cm="1">
        <f t="array" ref="R561">_xlfn.SWITCH(A561,201706,0.08,201707,0.081,201708,0.075)</f>
        <v>8.1000000000000003E-2</v>
      </c>
      <c r="S561" s="2">
        <f>Call_Data!$M561/Call_Data!$G561*100</f>
        <v>12.121212121212121</v>
      </c>
      <c r="T561" s="2">
        <f>Call_Data!$S561/Call_Data!$R561</f>
        <v>149.64459408903852</v>
      </c>
      <c r="U561" s="7">
        <f t="shared" si="16"/>
        <v>250</v>
      </c>
      <c r="V561" s="6">
        <f t="shared" si="17"/>
        <v>0.84848484848484851</v>
      </c>
      <c r="W561" s="6">
        <f>Call_Data!$K561/Call_Data!$J561</f>
        <v>0.6428571428571429</v>
      </c>
      <c r="X561" s="6">
        <f>Call_Data!$L561/Call_Data!$K561</f>
        <v>0.55555555555555558</v>
      </c>
      <c r="Y561" s="6" cm="1">
        <f t="array" ref="Y561">_xlfn.SWITCH(A561,201706,0.51,201707,0.509,201708,0.511)</f>
        <v>0.50900000000000001</v>
      </c>
      <c r="Z561" s="6">
        <f>Call_Data!$L561/Call_Data!$G561</f>
        <v>0.30303030303030304</v>
      </c>
      <c r="AA561" s="6" cm="1">
        <f t="array" ref="AA561">_xlfn.SWITCH(A561,201706,0.2,201707,0.199,201708,0.198)</f>
        <v>0.19900000000000001</v>
      </c>
      <c r="AB561" s="6">
        <f>Call_Data!$K561-Call_Data!$L561/Call_Data!$K561</f>
        <v>17.444444444444443</v>
      </c>
      <c r="AC561" s="6" cm="1">
        <f t="array" ref="AC561">_xlfn.SWITCH(A561,201706,0.17,201707,0.162,201708,0.159)</f>
        <v>0.16200000000000001</v>
      </c>
      <c r="AD561" s="6">
        <f>Call_Data!$I561/Call_Data!$G561</f>
        <v>0.27272727272727271</v>
      </c>
    </row>
    <row r="562" spans="1:30" x14ac:dyDescent="0.2">
      <c r="A562">
        <v>201707</v>
      </c>
      <c r="B562" s="1">
        <v>42922</v>
      </c>
      <c r="C562">
        <v>12465</v>
      </c>
      <c r="D562" t="str">
        <f>VLOOKUP(Call_Data!$C562,Hierarchy!$A$1:$H$27,5,TRUE)</f>
        <v>Anderson, Albert</v>
      </c>
      <c r="E562" t="str">
        <f>VLOOKUP(Call_Data!$C562,Hierarchy!$A$2:$H$27,7,TRUE)</f>
        <v>Winnerson, Aceona</v>
      </c>
      <c r="F562" t="str">
        <f>VLOOKUP(C562,Hierarchy!$A$2:$H$27,8,TRUE)</f>
        <v>Williamburg</v>
      </c>
      <c r="G562">
        <v>35</v>
      </c>
      <c r="H562">
        <v>24025</v>
      </c>
      <c r="I562">
        <v>4</v>
      </c>
      <c r="J562">
        <v>33</v>
      </c>
      <c r="K562">
        <v>25</v>
      </c>
      <c r="L562">
        <v>21</v>
      </c>
      <c r="M562">
        <v>1</v>
      </c>
      <c r="N562">
        <f>SUMIF(Call_Data!$D$2:$D$1526,Call_Data!$D562,Call_Data!$G$2:$G$1526)</f>
        <v>2149</v>
      </c>
      <c r="O562">
        <f>SUMIFS(Call_Data!$G$2:$G$1526,Call_Data!$D$2:$D$1526,Call_Data!$D562,Call_Data!$A$2:$A$1526,Call_Data!$A562)</f>
        <v>601</v>
      </c>
      <c r="P562" s="3">
        <f>Call_Data!$H562/Call_Data!$G562</f>
        <v>686.42857142857144</v>
      </c>
      <c r="Q562" cm="1">
        <f t="array" ref="Q562">_xlfn.SWITCH(A562,201706,780,201707,783,201708,775)</f>
        <v>783</v>
      </c>
      <c r="R562" s="5" cm="1">
        <f t="array" ref="R562">_xlfn.SWITCH(A562,201706,0.08,201707,0.081,201708,0.075)</f>
        <v>8.1000000000000003E-2</v>
      </c>
      <c r="S562" s="2">
        <f>Call_Data!$M562/Call_Data!$G562*100</f>
        <v>2.8571428571428572</v>
      </c>
      <c r="T562" s="2">
        <f>Call_Data!$S562/Call_Data!$R562</f>
        <v>35.273368606701936</v>
      </c>
      <c r="U562" s="7">
        <f t="shared" si="16"/>
        <v>0</v>
      </c>
      <c r="V562" s="6">
        <f t="shared" si="17"/>
        <v>0.94285714285714284</v>
      </c>
      <c r="W562" s="6">
        <f>Call_Data!$K562/Call_Data!$J562</f>
        <v>0.75757575757575757</v>
      </c>
      <c r="X562" s="6">
        <f>Call_Data!$L562/Call_Data!$K562</f>
        <v>0.84</v>
      </c>
      <c r="Y562" s="6" cm="1">
        <f t="array" ref="Y562">_xlfn.SWITCH(A562,201706,0.51,201707,0.509,201708,0.511)</f>
        <v>0.50900000000000001</v>
      </c>
      <c r="Z562" s="6">
        <f>Call_Data!$L562/Call_Data!$G562</f>
        <v>0.6</v>
      </c>
      <c r="AA562" s="6" cm="1">
        <f t="array" ref="AA562">_xlfn.SWITCH(A562,201706,0.2,201707,0.199,201708,0.198)</f>
        <v>0.19900000000000001</v>
      </c>
      <c r="AB562" s="6">
        <f>Call_Data!$K562-Call_Data!$L562/Call_Data!$K562</f>
        <v>24.16</v>
      </c>
      <c r="AC562" s="6" cm="1">
        <f t="array" ref="AC562">_xlfn.SWITCH(A562,201706,0.17,201707,0.162,201708,0.159)</f>
        <v>0.16200000000000001</v>
      </c>
      <c r="AD562" s="6">
        <f>Call_Data!$I562/Call_Data!$G562</f>
        <v>0.11428571428571428</v>
      </c>
    </row>
    <row r="563" spans="1:30" x14ac:dyDescent="0.2">
      <c r="A563">
        <v>201707</v>
      </c>
      <c r="B563" s="1">
        <v>42922</v>
      </c>
      <c r="C563">
        <v>12466</v>
      </c>
      <c r="D563" t="str">
        <f>VLOOKUP(Call_Data!$C563,Hierarchy!$A$1:$H$27,5,TRUE)</f>
        <v>Binning, Bart</v>
      </c>
      <c r="E563" t="str">
        <f>VLOOKUP(Call_Data!$C563,Hierarchy!$A$2:$H$27,7,TRUE)</f>
        <v>Winnerson, Aceona</v>
      </c>
      <c r="F563" t="str">
        <f>VLOOKUP(C563,Hierarchy!$A$2:$H$27,8,TRUE)</f>
        <v>Williamburg</v>
      </c>
      <c r="G563">
        <v>33</v>
      </c>
      <c r="H563">
        <v>25485</v>
      </c>
      <c r="I563">
        <v>6</v>
      </c>
      <c r="J563">
        <v>32</v>
      </c>
      <c r="K563">
        <v>24</v>
      </c>
      <c r="L563">
        <v>18</v>
      </c>
      <c r="M563">
        <v>2</v>
      </c>
      <c r="N563">
        <f>SUMIF(Call_Data!$D$2:$D$1526,Call_Data!$D563,Call_Data!$G$2:$G$1526)</f>
        <v>2347</v>
      </c>
      <c r="O563">
        <f>SUMIFS(Call_Data!$G$2:$G$1526,Call_Data!$D$2:$D$1526,Call_Data!$D563,Call_Data!$A$2:$A$1526,Call_Data!$A563)</f>
        <v>761</v>
      </c>
      <c r="P563" s="3">
        <f>Call_Data!$H563/Call_Data!$G563</f>
        <v>772.27272727272725</v>
      </c>
      <c r="Q563" cm="1">
        <f t="array" ref="Q563">_xlfn.SWITCH(A563,201706,780,201707,783,201708,775)</f>
        <v>783</v>
      </c>
      <c r="R563" s="5" cm="1">
        <f t="array" ref="R563">_xlfn.SWITCH(A563,201706,0.08,201707,0.081,201708,0.075)</f>
        <v>8.1000000000000003E-2</v>
      </c>
      <c r="S563" s="2">
        <f>Call_Data!$M563/Call_Data!$G563*100</f>
        <v>6.0606060606060606</v>
      </c>
      <c r="T563" s="2">
        <f>Call_Data!$S563/Call_Data!$R563</f>
        <v>74.82229704451926</v>
      </c>
      <c r="U563" s="7">
        <f t="shared" si="16"/>
        <v>0</v>
      </c>
      <c r="V563" s="6">
        <f t="shared" si="17"/>
        <v>0.96969696969696972</v>
      </c>
      <c r="W563" s="6">
        <f>Call_Data!$K563/Call_Data!$J563</f>
        <v>0.75</v>
      </c>
      <c r="X563" s="6">
        <f>Call_Data!$L563/Call_Data!$K563</f>
        <v>0.75</v>
      </c>
      <c r="Y563" s="6" cm="1">
        <f t="array" ref="Y563">_xlfn.SWITCH(A563,201706,0.51,201707,0.509,201708,0.511)</f>
        <v>0.50900000000000001</v>
      </c>
      <c r="Z563" s="6">
        <f>Call_Data!$L563/Call_Data!$G563</f>
        <v>0.54545454545454541</v>
      </c>
      <c r="AA563" s="6" cm="1">
        <f t="array" ref="AA563">_xlfn.SWITCH(A563,201706,0.2,201707,0.199,201708,0.198)</f>
        <v>0.19900000000000001</v>
      </c>
      <c r="AB563" s="6">
        <f>Call_Data!$K563-Call_Data!$L563/Call_Data!$K563</f>
        <v>23.25</v>
      </c>
      <c r="AC563" s="6" cm="1">
        <f t="array" ref="AC563">_xlfn.SWITCH(A563,201706,0.17,201707,0.162,201708,0.159)</f>
        <v>0.16200000000000001</v>
      </c>
      <c r="AD563" s="6">
        <f>Call_Data!$I563/Call_Data!$G563</f>
        <v>0.18181818181818182</v>
      </c>
    </row>
    <row r="564" spans="1:30" x14ac:dyDescent="0.2">
      <c r="A564">
        <v>201707</v>
      </c>
      <c r="B564" s="1">
        <v>42922</v>
      </c>
      <c r="C564">
        <v>12467</v>
      </c>
      <c r="D564" t="str">
        <f>VLOOKUP(Call_Data!$C564,Hierarchy!$A$1:$H$27,5,TRUE)</f>
        <v>Centerville, Cece</v>
      </c>
      <c r="E564" t="str">
        <f>VLOOKUP(Call_Data!$C564,Hierarchy!$A$2:$H$27,7,TRUE)</f>
        <v>Winnerson, Aceona</v>
      </c>
      <c r="F564" t="str">
        <f>VLOOKUP(C564,Hierarchy!$A$2:$H$27,8,TRUE)</f>
        <v>Williamburg</v>
      </c>
      <c r="G564">
        <v>32</v>
      </c>
      <c r="H564">
        <v>24431</v>
      </c>
      <c r="I564">
        <v>4</v>
      </c>
      <c r="J564">
        <v>30</v>
      </c>
      <c r="K564">
        <v>26</v>
      </c>
      <c r="L564">
        <v>20</v>
      </c>
      <c r="M564">
        <v>1</v>
      </c>
      <c r="N564">
        <f>SUMIF(Call_Data!$D$2:$D$1526,Call_Data!$D564,Call_Data!$G$2:$G$1526)</f>
        <v>2319</v>
      </c>
      <c r="O564">
        <f>SUMIFS(Call_Data!$G$2:$G$1526,Call_Data!$D$2:$D$1526,Call_Data!$D564,Call_Data!$A$2:$A$1526,Call_Data!$A564)</f>
        <v>735</v>
      </c>
      <c r="P564" s="3">
        <f>Call_Data!$H564/Call_Data!$G564</f>
        <v>763.46875</v>
      </c>
      <c r="Q564" cm="1">
        <f t="array" ref="Q564">_xlfn.SWITCH(A564,201706,780,201707,783,201708,775)</f>
        <v>783</v>
      </c>
      <c r="R564" s="5" cm="1">
        <f t="array" ref="R564">_xlfn.SWITCH(A564,201706,0.08,201707,0.081,201708,0.075)</f>
        <v>8.1000000000000003E-2</v>
      </c>
      <c r="S564" s="2">
        <f>Call_Data!$M564/Call_Data!$G564*100</f>
        <v>3.125</v>
      </c>
      <c r="T564" s="2">
        <f>Call_Data!$S564/Call_Data!$R564</f>
        <v>38.580246913580247</v>
      </c>
      <c r="U564" s="7">
        <f t="shared" si="16"/>
        <v>0</v>
      </c>
      <c r="V564" s="6">
        <f t="shared" si="17"/>
        <v>0.9375</v>
      </c>
      <c r="W564" s="6">
        <f>Call_Data!$K564/Call_Data!$J564</f>
        <v>0.8666666666666667</v>
      </c>
      <c r="X564" s="6">
        <f>Call_Data!$L564/Call_Data!$K564</f>
        <v>0.76923076923076927</v>
      </c>
      <c r="Y564" s="6" cm="1">
        <f t="array" ref="Y564">_xlfn.SWITCH(A564,201706,0.51,201707,0.509,201708,0.511)</f>
        <v>0.50900000000000001</v>
      </c>
      <c r="Z564" s="6">
        <f>Call_Data!$L564/Call_Data!$G564</f>
        <v>0.625</v>
      </c>
      <c r="AA564" s="6" cm="1">
        <f t="array" ref="AA564">_xlfn.SWITCH(A564,201706,0.2,201707,0.199,201708,0.198)</f>
        <v>0.19900000000000001</v>
      </c>
      <c r="AB564" s="6">
        <f>Call_Data!$K564-Call_Data!$L564/Call_Data!$K564</f>
        <v>25.23076923076923</v>
      </c>
      <c r="AC564" s="6" cm="1">
        <f t="array" ref="AC564">_xlfn.SWITCH(A564,201706,0.17,201707,0.162,201708,0.159)</f>
        <v>0.16200000000000001</v>
      </c>
      <c r="AD564" s="6">
        <f>Call_Data!$I564/Call_Data!$G564</f>
        <v>0.125</v>
      </c>
    </row>
    <row r="565" spans="1:30" x14ac:dyDescent="0.2">
      <c r="A565">
        <v>201707</v>
      </c>
      <c r="B565" s="1">
        <v>42922</v>
      </c>
      <c r="C565">
        <v>12468</v>
      </c>
      <c r="D565" t="str">
        <f>VLOOKUP(Call_Data!$C565,Hierarchy!$A$1:$H$27,5,TRUE)</f>
        <v>Davenport, Davina</v>
      </c>
      <c r="E565" t="str">
        <f>VLOOKUP(Call_Data!$C565,Hierarchy!$A$2:$H$27,7,TRUE)</f>
        <v>Winnerson, Aceona</v>
      </c>
      <c r="F565" t="str">
        <f>VLOOKUP(C565,Hierarchy!$A$2:$H$27,8,TRUE)</f>
        <v>Williamburg</v>
      </c>
      <c r="G565">
        <v>36</v>
      </c>
      <c r="H565">
        <v>24052</v>
      </c>
      <c r="I565">
        <v>5</v>
      </c>
      <c r="J565">
        <v>36</v>
      </c>
      <c r="K565">
        <v>26</v>
      </c>
      <c r="L565">
        <v>18</v>
      </c>
      <c r="M565">
        <v>1</v>
      </c>
      <c r="N565">
        <f>SUMIF(Call_Data!$D$2:$D$1526,Call_Data!$D565,Call_Data!$G$2:$G$1526)</f>
        <v>2282</v>
      </c>
      <c r="O565">
        <f>SUMIFS(Call_Data!$G$2:$G$1526,Call_Data!$D$2:$D$1526,Call_Data!$D565,Call_Data!$A$2:$A$1526,Call_Data!$A565)</f>
        <v>762</v>
      </c>
      <c r="P565" s="3">
        <f>Call_Data!$H565/Call_Data!$G565</f>
        <v>668.11111111111109</v>
      </c>
      <c r="Q565" cm="1">
        <f t="array" ref="Q565">_xlfn.SWITCH(A565,201706,780,201707,783,201708,775)</f>
        <v>783</v>
      </c>
      <c r="R565" s="5" cm="1">
        <f t="array" ref="R565">_xlfn.SWITCH(A565,201706,0.08,201707,0.081,201708,0.075)</f>
        <v>8.1000000000000003E-2</v>
      </c>
      <c r="S565" s="2">
        <f>Call_Data!$M565/Call_Data!$G565*100</f>
        <v>2.7777777777777777</v>
      </c>
      <c r="T565" s="2">
        <f>Call_Data!$S565/Call_Data!$R565</f>
        <v>34.293552812071326</v>
      </c>
      <c r="U565" s="7">
        <f t="shared" si="16"/>
        <v>0</v>
      </c>
      <c r="V565" s="6">
        <f t="shared" si="17"/>
        <v>1</v>
      </c>
      <c r="W565" s="6">
        <f>Call_Data!$K565/Call_Data!$J565</f>
        <v>0.72222222222222221</v>
      </c>
      <c r="X565" s="6">
        <f>Call_Data!$L565/Call_Data!$K565</f>
        <v>0.69230769230769229</v>
      </c>
      <c r="Y565" s="6" cm="1">
        <f t="array" ref="Y565">_xlfn.SWITCH(A565,201706,0.51,201707,0.509,201708,0.511)</f>
        <v>0.50900000000000001</v>
      </c>
      <c r="Z565" s="6">
        <f>Call_Data!$L565/Call_Data!$G565</f>
        <v>0.5</v>
      </c>
      <c r="AA565" s="6" cm="1">
        <f t="array" ref="AA565">_xlfn.SWITCH(A565,201706,0.2,201707,0.199,201708,0.198)</f>
        <v>0.19900000000000001</v>
      </c>
      <c r="AB565" s="6">
        <f>Call_Data!$K565-Call_Data!$L565/Call_Data!$K565</f>
        <v>25.307692307692307</v>
      </c>
      <c r="AC565" s="6" cm="1">
        <f t="array" ref="AC565">_xlfn.SWITCH(A565,201706,0.17,201707,0.162,201708,0.159)</f>
        <v>0.16200000000000001</v>
      </c>
      <c r="AD565" s="6">
        <f>Call_Data!$I565/Call_Data!$G565</f>
        <v>0.1388888888888889</v>
      </c>
    </row>
    <row r="566" spans="1:30" x14ac:dyDescent="0.2">
      <c r="A566">
        <v>201707</v>
      </c>
      <c r="B566" s="1">
        <v>42922</v>
      </c>
      <c r="C566">
        <v>12469</v>
      </c>
      <c r="D566" t="str">
        <f>VLOOKUP(Call_Data!$C566,Hierarchy!$A$1:$H$27,5,TRUE)</f>
        <v>Edgerton, Ethan</v>
      </c>
      <c r="E566" t="str">
        <f>VLOOKUP(Call_Data!$C566,Hierarchy!$A$2:$H$27,7,TRUE)</f>
        <v>Winnerson, Aceona</v>
      </c>
      <c r="F566" t="str">
        <f>VLOOKUP(C566,Hierarchy!$A$2:$H$27,8,TRUE)</f>
        <v>Williamburg</v>
      </c>
      <c r="G566">
        <v>39</v>
      </c>
      <c r="H566">
        <v>25252</v>
      </c>
      <c r="I566">
        <v>7</v>
      </c>
      <c r="J566">
        <v>39</v>
      </c>
      <c r="K566">
        <v>30</v>
      </c>
      <c r="L566">
        <v>25</v>
      </c>
      <c r="M566">
        <v>2</v>
      </c>
      <c r="N566">
        <f>SUMIF(Call_Data!$D$2:$D$1526,Call_Data!$D566,Call_Data!$G$2:$G$1526)</f>
        <v>2288</v>
      </c>
      <c r="O566">
        <f>SUMIFS(Call_Data!$G$2:$G$1526,Call_Data!$D$2:$D$1526,Call_Data!$D566,Call_Data!$A$2:$A$1526,Call_Data!$A566)</f>
        <v>796</v>
      </c>
      <c r="P566" s="3">
        <f>Call_Data!$H566/Call_Data!$G566</f>
        <v>647.48717948717945</v>
      </c>
      <c r="Q566" cm="1">
        <f t="array" ref="Q566">_xlfn.SWITCH(A566,201706,780,201707,783,201708,775)</f>
        <v>783</v>
      </c>
      <c r="R566" s="5" cm="1">
        <f t="array" ref="R566">_xlfn.SWITCH(A566,201706,0.08,201707,0.081,201708,0.075)</f>
        <v>8.1000000000000003E-2</v>
      </c>
      <c r="S566" s="2">
        <f>Call_Data!$M566/Call_Data!$G566*100</f>
        <v>5.1282051282051277</v>
      </c>
      <c r="T566" s="2">
        <f>Call_Data!$S566/Call_Data!$R566</f>
        <v>63.311174422285525</v>
      </c>
      <c r="U566" s="7">
        <f t="shared" si="16"/>
        <v>0</v>
      </c>
      <c r="V566" s="6">
        <f t="shared" si="17"/>
        <v>1</v>
      </c>
      <c r="W566" s="6">
        <f>Call_Data!$K566/Call_Data!$J566</f>
        <v>0.76923076923076927</v>
      </c>
      <c r="X566" s="6">
        <f>Call_Data!$L566/Call_Data!$K566</f>
        <v>0.83333333333333337</v>
      </c>
      <c r="Y566" s="6" cm="1">
        <f t="array" ref="Y566">_xlfn.SWITCH(A566,201706,0.51,201707,0.509,201708,0.511)</f>
        <v>0.50900000000000001</v>
      </c>
      <c r="Z566" s="6">
        <f>Call_Data!$L566/Call_Data!$G566</f>
        <v>0.64102564102564108</v>
      </c>
      <c r="AA566" s="6" cm="1">
        <f t="array" ref="AA566">_xlfn.SWITCH(A566,201706,0.2,201707,0.199,201708,0.198)</f>
        <v>0.19900000000000001</v>
      </c>
      <c r="AB566" s="6">
        <f>Call_Data!$K566-Call_Data!$L566/Call_Data!$K566</f>
        <v>29.166666666666668</v>
      </c>
      <c r="AC566" s="6" cm="1">
        <f t="array" ref="AC566">_xlfn.SWITCH(A566,201706,0.17,201707,0.162,201708,0.159)</f>
        <v>0.16200000000000001</v>
      </c>
      <c r="AD566" s="6">
        <f>Call_Data!$I566/Call_Data!$G566</f>
        <v>0.17948717948717949</v>
      </c>
    </row>
    <row r="567" spans="1:30" x14ac:dyDescent="0.2">
      <c r="A567">
        <v>201707</v>
      </c>
      <c r="B567" s="1">
        <v>42922</v>
      </c>
      <c r="C567">
        <v>12470</v>
      </c>
      <c r="D567" t="str">
        <f>VLOOKUP(Call_Data!$C567,Hierarchy!$A$1:$H$27,5,TRUE)</f>
        <v>Filipsano, Fiona</v>
      </c>
      <c r="E567" t="str">
        <f>VLOOKUP(Call_Data!$C567,Hierarchy!$A$2:$H$27,7,TRUE)</f>
        <v>Winnerson, Aceona</v>
      </c>
      <c r="F567" t="str">
        <f>VLOOKUP(C567,Hierarchy!$A$2:$H$27,8,TRUE)</f>
        <v>Williamburg</v>
      </c>
      <c r="G567">
        <v>32</v>
      </c>
      <c r="H567">
        <v>25330</v>
      </c>
      <c r="I567">
        <v>6</v>
      </c>
      <c r="J567">
        <v>29</v>
      </c>
      <c r="K567">
        <v>21</v>
      </c>
      <c r="L567">
        <v>16</v>
      </c>
      <c r="M567">
        <v>1</v>
      </c>
      <c r="N567">
        <f>SUMIF(Call_Data!$D$2:$D$1526,Call_Data!$D567,Call_Data!$G$2:$G$1526)</f>
        <v>2312</v>
      </c>
      <c r="O567">
        <f>SUMIFS(Call_Data!$G$2:$G$1526,Call_Data!$D$2:$D$1526,Call_Data!$D567,Call_Data!$A$2:$A$1526,Call_Data!$A567)</f>
        <v>780</v>
      </c>
      <c r="P567" s="3">
        <f>Call_Data!$H567/Call_Data!$G567</f>
        <v>791.5625</v>
      </c>
      <c r="Q567" cm="1">
        <f t="array" ref="Q567">_xlfn.SWITCH(A567,201706,780,201707,783,201708,775)</f>
        <v>783</v>
      </c>
      <c r="R567" s="5" cm="1">
        <f t="array" ref="R567">_xlfn.SWITCH(A567,201706,0.08,201707,0.081,201708,0.075)</f>
        <v>8.1000000000000003E-2</v>
      </c>
      <c r="S567" s="2">
        <f>Call_Data!$M567/Call_Data!$G567*100</f>
        <v>3.125</v>
      </c>
      <c r="T567" s="2">
        <f>Call_Data!$S567/Call_Data!$R567</f>
        <v>38.580246913580247</v>
      </c>
      <c r="U567" s="7">
        <f t="shared" si="16"/>
        <v>0</v>
      </c>
      <c r="V567" s="6">
        <f t="shared" si="17"/>
        <v>0.90625</v>
      </c>
      <c r="W567" s="6">
        <f>Call_Data!$K567/Call_Data!$J567</f>
        <v>0.72413793103448276</v>
      </c>
      <c r="X567" s="6">
        <f>Call_Data!$L567/Call_Data!$K567</f>
        <v>0.76190476190476186</v>
      </c>
      <c r="Y567" s="6" cm="1">
        <f t="array" ref="Y567">_xlfn.SWITCH(A567,201706,0.51,201707,0.509,201708,0.511)</f>
        <v>0.50900000000000001</v>
      </c>
      <c r="Z567" s="6">
        <f>Call_Data!$L567/Call_Data!$G567</f>
        <v>0.5</v>
      </c>
      <c r="AA567" s="6" cm="1">
        <f t="array" ref="AA567">_xlfn.SWITCH(A567,201706,0.2,201707,0.199,201708,0.198)</f>
        <v>0.19900000000000001</v>
      </c>
      <c r="AB567" s="6">
        <f>Call_Data!$K567-Call_Data!$L567/Call_Data!$K567</f>
        <v>20.238095238095237</v>
      </c>
      <c r="AC567" s="6" cm="1">
        <f t="array" ref="AC567">_xlfn.SWITCH(A567,201706,0.17,201707,0.162,201708,0.159)</f>
        <v>0.16200000000000001</v>
      </c>
      <c r="AD567" s="6">
        <f>Call_Data!$I567/Call_Data!$G567</f>
        <v>0.1875</v>
      </c>
    </row>
    <row r="568" spans="1:30" x14ac:dyDescent="0.2">
      <c r="A568">
        <v>201707</v>
      </c>
      <c r="B568" s="1">
        <v>42922</v>
      </c>
      <c r="C568">
        <v>12471</v>
      </c>
      <c r="D568" t="str">
        <f>VLOOKUP(Call_Data!$C568,Hierarchy!$A$1:$H$27,5,TRUE)</f>
        <v>Gee, Garry</v>
      </c>
      <c r="E568" t="str">
        <f>VLOOKUP(Call_Data!$C568,Hierarchy!$A$2:$H$27,7,TRUE)</f>
        <v>Winnerson, Aceona</v>
      </c>
      <c r="F568" t="str">
        <f>VLOOKUP(C568,Hierarchy!$A$2:$H$27,8,TRUE)</f>
        <v>Williamburg</v>
      </c>
      <c r="G568">
        <v>38</v>
      </c>
      <c r="H568">
        <v>25141</v>
      </c>
      <c r="I568">
        <v>7</v>
      </c>
      <c r="J568">
        <v>37</v>
      </c>
      <c r="K568">
        <v>31</v>
      </c>
      <c r="L568">
        <v>25</v>
      </c>
      <c r="M568">
        <v>2</v>
      </c>
      <c r="N568">
        <f>SUMIF(Call_Data!$D$2:$D$1526,Call_Data!$D568,Call_Data!$G$2:$G$1526)</f>
        <v>2402</v>
      </c>
      <c r="O568">
        <f>SUMIFS(Call_Data!$G$2:$G$1526,Call_Data!$D$2:$D$1526,Call_Data!$D568,Call_Data!$A$2:$A$1526,Call_Data!$A568)</f>
        <v>811</v>
      </c>
      <c r="P568" s="3">
        <f>Call_Data!$H568/Call_Data!$G568</f>
        <v>661.60526315789468</v>
      </c>
      <c r="Q568" cm="1">
        <f t="array" ref="Q568">_xlfn.SWITCH(A568,201706,780,201707,783,201708,775)</f>
        <v>783</v>
      </c>
      <c r="R568" s="5" cm="1">
        <f t="array" ref="R568">_xlfn.SWITCH(A568,201706,0.08,201707,0.081,201708,0.075)</f>
        <v>8.1000000000000003E-2</v>
      </c>
      <c r="S568" s="2">
        <f>Call_Data!$M568/Call_Data!$G568*100</f>
        <v>5.2631578947368416</v>
      </c>
      <c r="T568" s="2">
        <f>Call_Data!$S568/Call_Data!$R568</f>
        <v>64.977257959714095</v>
      </c>
      <c r="U568" s="7">
        <f t="shared" si="16"/>
        <v>0</v>
      </c>
      <c r="V568" s="6">
        <f t="shared" si="17"/>
        <v>0.97368421052631582</v>
      </c>
      <c r="W568" s="6">
        <f>Call_Data!$K568/Call_Data!$J568</f>
        <v>0.83783783783783783</v>
      </c>
      <c r="X568" s="6">
        <f>Call_Data!$L568/Call_Data!$K568</f>
        <v>0.80645161290322576</v>
      </c>
      <c r="Y568" s="6" cm="1">
        <f t="array" ref="Y568">_xlfn.SWITCH(A568,201706,0.51,201707,0.509,201708,0.511)</f>
        <v>0.50900000000000001</v>
      </c>
      <c r="Z568" s="6">
        <f>Call_Data!$L568/Call_Data!$G568</f>
        <v>0.65789473684210531</v>
      </c>
      <c r="AA568" s="6" cm="1">
        <f t="array" ref="AA568">_xlfn.SWITCH(A568,201706,0.2,201707,0.199,201708,0.198)</f>
        <v>0.19900000000000001</v>
      </c>
      <c r="AB568" s="6">
        <f>Call_Data!$K568-Call_Data!$L568/Call_Data!$K568</f>
        <v>30.193548387096776</v>
      </c>
      <c r="AC568" s="6" cm="1">
        <f t="array" ref="AC568">_xlfn.SWITCH(A568,201706,0.17,201707,0.162,201708,0.159)</f>
        <v>0.16200000000000001</v>
      </c>
      <c r="AD568" s="6">
        <f>Call_Data!$I568/Call_Data!$G568</f>
        <v>0.18421052631578946</v>
      </c>
    </row>
    <row r="569" spans="1:30" x14ac:dyDescent="0.2">
      <c r="A569">
        <v>201707</v>
      </c>
      <c r="B569" s="1">
        <v>42922</v>
      </c>
      <c r="C569">
        <v>12472</v>
      </c>
      <c r="D569" t="str">
        <f>VLOOKUP(Call_Data!$C569,Hierarchy!$A$1:$H$27,5,TRUE)</f>
        <v>Harrison, Harold</v>
      </c>
      <c r="E569" t="str">
        <f>VLOOKUP(Call_Data!$C569,Hierarchy!$A$2:$H$27,7,TRUE)</f>
        <v>Winnerson, Aceona</v>
      </c>
      <c r="F569" t="str">
        <f>VLOOKUP(C569,Hierarchy!$A$2:$H$27,8,TRUE)</f>
        <v>Williamburg</v>
      </c>
      <c r="G569">
        <v>35</v>
      </c>
      <c r="H569">
        <v>25586</v>
      </c>
      <c r="I569">
        <v>4</v>
      </c>
      <c r="J569">
        <v>34</v>
      </c>
      <c r="K569">
        <v>27</v>
      </c>
      <c r="L569">
        <v>24</v>
      </c>
      <c r="M569">
        <v>1</v>
      </c>
      <c r="N569">
        <f>SUMIF(Call_Data!$D$2:$D$1526,Call_Data!$D569,Call_Data!$G$2:$G$1526)</f>
        <v>2134</v>
      </c>
      <c r="O569">
        <f>SUMIFS(Call_Data!$G$2:$G$1526,Call_Data!$D$2:$D$1526,Call_Data!$D569,Call_Data!$A$2:$A$1526,Call_Data!$A569)</f>
        <v>650</v>
      </c>
      <c r="P569" s="3">
        <f>Call_Data!$H569/Call_Data!$G569</f>
        <v>731.02857142857147</v>
      </c>
      <c r="Q569" cm="1">
        <f t="array" ref="Q569">_xlfn.SWITCH(A569,201706,780,201707,783,201708,775)</f>
        <v>783</v>
      </c>
      <c r="R569" s="5" cm="1">
        <f t="array" ref="R569">_xlfn.SWITCH(A569,201706,0.08,201707,0.081,201708,0.075)</f>
        <v>8.1000000000000003E-2</v>
      </c>
      <c r="S569" s="2">
        <f>Call_Data!$M569/Call_Data!$G569*100</f>
        <v>2.8571428571428572</v>
      </c>
      <c r="T569" s="2">
        <f>Call_Data!$S569/Call_Data!$R569</f>
        <v>35.273368606701936</v>
      </c>
      <c r="U569" s="7">
        <f t="shared" si="16"/>
        <v>0</v>
      </c>
      <c r="V569" s="6">
        <f t="shared" si="17"/>
        <v>0.97142857142857142</v>
      </c>
      <c r="W569" s="6">
        <f>Call_Data!$K569/Call_Data!$J569</f>
        <v>0.79411764705882348</v>
      </c>
      <c r="X569" s="6">
        <f>Call_Data!$L569/Call_Data!$K569</f>
        <v>0.88888888888888884</v>
      </c>
      <c r="Y569" s="6" cm="1">
        <f t="array" ref="Y569">_xlfn.SWITCH(A569,201706,0.51,201707,0.509,201708,0.511)</f>
        <v>0.50900000000000001</v>
      </c>
      <c r="Z569" s="6">
        <f>Call_Data!$L569/Call_Data!$G569</f>
        <v>0.68571428571428572</v>
      </c>
      <c r="AA569" s="6" cm="1">
        <f t="array" ref="AA569">_xlfn.SWITCH(A569,201706,0.2,201707,0.199,201708,0.198)</f>
        <v>0.19900000000000001</v>
      </c>
      <c r="AB569" s="6">
        <f>Call_Data!$K569-Call_Data!$L569/Call_Data!$K569</f>
        <v>26.111111111111111</v>
      </c>
      <c r="AC569" s="6" cm="1">
        <f t="array" ref="AC569">_xlfn.SWITCH(A569,201706,0.17,201707,0.162,201708,0.159)</f>
        <v>0.16200000000000001</v>
      </c>
      <c r="AD569" s="6">
        <f>Call_Data!$I569/Call_Data!$G569</f>
        <v>0.11428571428571428</v>
      </c>
    </row>
    <row r="570" spans="1:30" x14ac:dyDescent="0.2">
      <c r="A570">
        <v>201707</v>
      </c>
      <c r="B570" s="1">
        <v>42922</v>
      </c>
      <c r="C570">
        <v>12482</v>
      </c>
      <c r="D570" t="str">
        <f>VLOOKUP(Call_Data!$C570,Hierarchy!$A$1:$H$27,5,TRUE)</f>
        <v>Sanders, Sammi</v>
      </c>
      <c r="E570" t="str">
        <f>VLOOKUP(Call_Data!$C570,Hierarchy!$A$2:$H$27,7,TRUE)</f>
        <v>Oferten, Quinton</v>
      </c>
      <c r="F570" t="str">
        <f>VLOOKUP(C570,Hierarchy!$A$2:$H$27,8,TRUE)</f>
        <v>Williamburg</v>
      </c>
      <c r="G570">
        <v>28</v>
      </c>
      <c r="H570">
        <v>24491</v>
      </c>
      <c r="I570">
        <v>7</v>
      </c>
      <c r="J570">
        <v>24</v>
      </c>
      <c r="K570">
        <v>18</v>
      </c>
      <c r="L570">
        <v>10</v>
      </c>
      <c r="M570">
        <v>3</v>
      </c>
      <c r="N570">
        <f>SUMIF(Call_Data!$D$2:$D$1526,Call_Data!$D570,Call_Data!$G$2:$G$1526)</f>
        <v>1764</v>
      </c>
      <c r="O570">
        <f>SUMIFS(Call_Data!$G$2:$G$1526,Call_Data!$D$2:$D$1526,Call_Data!$D570,Call_Data!$A$2:$A$1526,Call_Data!$A570)</f>
        <v>524</v>
      </c>
      <c r="P570" s="3">
        <f>Call_Data!$H570/Call_Data!$G570</f>
        <v>874.67857142857144</v>
      </c>
      <c r="Q570" cm="1">
        <f t="array" ref="Q570">_xlfn.SWITCH(A570,201706,780,201707,783,201708,775)</f>
        <v>783</v>
      </c>
      <c r="R570" s="5" cm="1">
        <f t="array" ref="R570">_xlfn.SWITCH(A570,201706,0.08,201707,0.081,201708,0.075)</f>
        <v>8.1000000000000003E-2</v>
      </c>
      <c r="S570" s="2">
        <f>Call_Data!$M570/Call_Data!$G570*100</f>
        <v>10.714285714285714</v>
      </c>
      <c r="T570" s="2">
        <f>Call_Data!$S570/Call_Data!$R570</f>
        <v>132.27513227513225</v>
      </c>
      <c r="U570" s="7">
        <f t="shared" si="16"/>
        <v>250</v>
      </c>
      <c r="V570" s="6">
        <f t="shared" si="17"/>
        <v>0.8571428571428571</v>
      </c>
      <c r="W570" s="6">
        <f>Call_Data!$K570/Call_Data!$J570</f>
        <v>0.75</v>
      </c>
      <c r="X570" s="6">
        <f>Call_Data!$L570/Call_Data!$K570</f>
        <v>0.55555555555555558</v>
      </c>
      <c r="Y570" s="6" cm="1">
        <f t="array" ref="Y570">_xlfn.SWITCH(A570,201706,0.51,201707,0.509,201708,0.511)</f>
        <v>0.50900000000000001</v>
      </c>
      <c r="Z570" s="6">
        <f>Call_Data!$L570/Call_Data!$G570</f>
        <v>0.35714285714285715</v>
      </c>
      <c r="AA570" s="6" cm="1">
        <f t="array" ref="AA570">_xlfn.SWITCH(A570,201706,0.2,201707,0.199,201708,0.198)</f>
        <v>0.19900000000000001</v>
      </c>
      <c r="AB570" s="6">
        <f>Call_Data!$K570-Call_Data!$L570/Call_Data!$K570</f>
        <v>17.444444444444443</v>
      </c>
      <c r="AC570" s="6" cm="1">
        <f t="array" ref="AC570">_xlfn.SWITCH(A570,201706,0.17,201707,0.162,201708,0.159)</f>
        <v>0.16200000000000001</v>
      </c>
      <c r="AD570" s="6">
        <f>Call_Data!$I570/Call_Data!$G570</f>
        <v>0.25</v>
      </c>
    </row>
    <row r="571" spans="1:30" x14ac:dyDescent="0.2">
      <c r="A571">
        <v>201707</v>
      </c>
      <c r="B571" s="1">
        <v>42922</v>
      </c>
      <c r="C571">
        <v>12483</v>
      </c>
      <c r="D571" t="str">
        <f>VLOOKUP(Call_Data!$C571,Hierarchy!$A$1:$H$27,5,TRUE)</f>
        <v>Thomas, Ted</v>
      </c>
      <c r="E571" t="str">
        <f>VLOOKUP(Call_Data!$C571,Hierarchy!$A$2:$H$27,7,TRUE)</f>
        <v>Oferten, Quinton</v>
      </c>
      <c r="F571" t="str">
        <f>VLOOKUP(C571,Hierarchy!$A$2:$H$27,8,TRUE)</f>
        <v>Williamburg</v>
      </c>
      <c r="G571">
        <v>29</v>
      </c>
      <c r="H571">
        <v>25460</v>
      </c>
      <c r="I571">
        <v>6</v>
      </c>
      <c r="J571">
        <v>28</v>
      </c>
      <c r="K571">
        <v>19</v>
      </c>
      <c r="L571">
        <v>11</v>
      </c>
      <c r="M571">
        <v>4</v>
      </c>
      <c r="N571">
        <f>SUMIF(Call_Data!$D$2:$D$1526,Call_Data!$D571,Call_Data!$G$2:$G$1526)</f>
        <v>1918</v>
      </c>
      <c r="O571">
        <f>SUMIFS(Call_Data!$G$2:$G$1526,Call_Data!$D$2:$D$1526,Call_Data!$D571,Call_Data!$A$2:$A$1526,Call_Data!$A571)</f>
        <v>606</v>
      </c>
      <c r="P571" s="3">
        <f>Call_Data!$H571/Call_Data!$G571</f>
        <v>877.93103448275861</v>
      </c>
      <c r="Q571" cm="1">
        <f t="array" ref="Q571">_xlfn.SWITCH(A571,201706,780,201707,783,201708,775)</f>
        <v>783</v>
      </c>
      <c r="R571" s="5" cm="1">
        <f t="array" ref="R571">_xlfn.SWITCH(A571,201706,0.08,201707,0.081,201708,0.075)</f>
        <v>8.1000000000000003E-2</v>
      </c>
      <c r="S571" s="2">
        <f>Call_Data!$M571/Call_Data!$G571*100</f>
        <v>13.793103448275861</v>
      </c>
      <c r="T571" s="2">
        <f>Call_Data!$S571/Call_Data!$R571</f>
        <v>170.28522775649211</v>
      </c>
      <c r="U571" s="7">
        <f t="shared" si="16"/>
        <v>250</v>
      </c>
      <c r="V571" s="6">
        <f t="shared" si="17"/>
        <v>0.96551724137931039</v>
      </c>
      <c r="W571" s="6">
        <f>Call_Data!$K571/Call_Data!$J571</f>
        <v>0.6785714285714286</v>
      </c>
      <c r="X571" s="6">
        <f>Call_Data!$L571/Call_Data!$K571</f>
        <v>0.57894736842105265</v>
      </c>
      <c r="Y571" s="6" cm="1">
        <f t="array" ref="Y571">_xlfn.SWITCH(A571,201706,0.51,201707,0.509,201708,0.511)</f>
        <v>0.50900000000000001</v>
      </c>
      <c r="Z571" s="6">
        <f>Call_Data!$L571/Call_Data!$G571</f>
        <v>0.37931034482758619</v>
      </c>
      <c r="AA571" s="6" cm="1">
        <f t="array" ref="AA571">_xlfn.SWITCH(A571,201706,0.2,201707,0.199,201708,0.198)</f>
        <v>0.19900000000000001</v>
      </c>
      <c r="AB571" s="6">
        <f>Call_Data!$K571-Call_Data!$L571/Call_Data!$K571</f>
        <v>18.421052631578949</v>
      </c>
      <c r="AC571" s="6" cm="1">
        <f t="array" ref="AC571">_xlfn.SWITCH(A571,201706,0.17,201707,0.162,201708,0.159)</f>
        <v>0.16200000000000001</v>
      </c>
      <c r="AD571" s="6">
        <f>Call_Data!$I571/Call_Data!$G571</f>
        <v>0.20689655172413793</v>
      </c>
    </row>
    <row r="572" spans="1:30" x14ac:dyDescent="0.2">
      <c r="A572">
        <v>201707</v>
      </c>
      <c r="B572" s="1">
        <v>42922</v>
      </c>
      <c r="C572">
        <v>12484</v>
      </c>
      <c r="D572" t="str">
        <f>VLOOKUP(Call_Data!$C572,Hierarchy!$A$1:$H$27,5,TRUE)</f>
        <v>Uvaldon, Ursala</v>
      </c>
      <c r="E572" t="str">
        <f>VLOOKUP(Call_Data!$C572,Hierarchy!$A$2:$H$27,7,TRUE)</f>
        <v>Oferten, Quinton</v>
      </c>
      <c r="F572" t="str">
        <f>VLOOKUP(C572,Hierarchy!$A$2:$H$27,8,TRUE)</f>
        <v>Williamburg</v>
      </c>
      <c r="G572">
        <v>33</v>
      </c>
      <c r="H572">
        <v>25894</v>
      </c>
      <c r="I572">
        <v>9</v>
      </c>
      <c r="J572">
        <v>29</v>
      </c>
      <c r="K572">
        <v>22</v>
      </c>
      <c r="L572">
        <v>16</v>
      </c>
      <c r="M572">
        <v>4</v>
      </c>
      <c r="N572">
        <f>SUMIF(Call_Data!$D$2:$D$1526,Call_Data!$D572,Call_Data!$G$2:$G$1526)</f>
        <v>1913</v>
      </c>
      <c r="O572">
        <f>SUMIFS(Call_Data!$G$2:$G$1526,Call_Data!$D$2:$D$1526,Call_Data!$D572,Call_Data!$A$2:$A$1526,Call_Data!$A572)</f>
        <v>618</v>
      </c>
      <c r="P572" s="3">
        <f>Call_Data!$H572/Call_Data!$G572</f>
        <v>784.66666666666663</v>
      </c>
      <c r="Q572" cm="1">
        <f t="array" ref="Q572">_xlfn.SWITCH(A572,201706,780,201707,783,201708,775)</f>
        <v>783</v>
      </c>
      <c r="R572" s="5" cm="1">
        <f t="array" ref="R572">_xlfn.SWITCH(A572,201706,0.08,201707,0.081,201708,0.075)</f>
        <v>8.1000000000000003E-2</v>
      </c>
      <c r="S572" s="2">
        <f>Call_Data!$M572/Call_Data!$G572*100</f>
        <v>12.121212121212121</v>
      </c>
      <c r="T572" s="2">
        <f>Call_Data!$S572/Call_Data!$R572</f>
        <v>149.64459408903852</v>
      </c>
      <c r="U572" s="7">
        <f t="shared" si="16"/>
        <v>250</v>
      </c>
      <c r="V572" s="6">
        <f t="shared" si="17"/>
        <v>0.87878787878787878</v>
      </c>
      <c r="W572" s="6">
        <f>Call_Data!$K572/Call_Data!$J572</f>
        <v>0.75862068965517238</v>
      </c>
      <c r="X572" s="6">
        <f>Call_Data!$L572/Call_Data!$K572</f>
        <v>0.72727272727272729</v>
      </c>
      <c r="Y572" s="6" cm="1">
        <f t="array" ref="Y572">_xlfn.SWITCH(A572,201706,0.51,201707,0.509,201708,0.511)</f>
        <v>0.50900000000000001</v>
      </c>
      <c r="Z572" s="6">
        <f>Call_Data!$L572/Call_Data!$G572</f>
        <v>0.48484848484848486</v>
      </c>
      <c r="AA572" s="6" cm="1">
        <f t="array" ref="AA572">_xlfn.SWITCH(A572,201706,0.2,201707,0.199,201708,0.198)</f>
        <v>0.19900000000000001</v>
      </c>
      <c r="AB572" s="6">
        <f>Call_Data!$K572-Call_Data!$L572/Call_Data!$K572</f>
        <v>21.272727272727273</v>
      </c>
      <c r="AC572" s="6" cm="1">
        <f t="array" ref="AC572">_xlfn.SWITCH(A572,201706,0.17,201707,0.162,201708,0.159)</f>
        <v>0.16200000000000001</v>
      </c>
      <c r="AD572" s="6">
        <f>Call_Data!$I572/Call_Data!$G572</f>
        <v>0.27272727272727271</v>
      </c>
    </row>
    <row r="573" spans="1:30" x14ac:dyDescent="0.2">
      <c r="A573">
        <v>201707</v>
      </c>
      <c r="B573" s="1">
        <v>42922</v>
      </c>
      <c r="C573">
        <v>12485</v>
      </c>
      <c r="D573" t="str">
        <f>VLOOKUP(Call_Data!$C573,Hierarchy!$A$1:$H$27,5,TRUE)</f>
        <v>Vindictive, Vinny</v>
      </c>
      <c r="E573" t="str">
        <f>VLOOKUP(Call_Data!$C573,Hierarchy!$A$2:$H$27,7,TRUE)</f>
        <v>Oferten, Quinton</v>
      </c>
      <c r="F573" t="str">
        <f>VLOOKUP(C573,Hierarchy!$A$2:$H$27,8,TRUE)</f>
        <v>Williamburg</v>
      </c>
      <c r="G573">
        <v>28</v>
      </c>
      <c r="H573">
        <v>24786</v>
      </c>
      <c r="I573">
        <v>7</v>
      </c>
      <c r="J573">
        <v>25</v>
      </c>
      <c r="K573">
        <v>19</v>
      </c>
      <c r="L573">
        <v>10</v>
      </c>
      <c r="M573">
        <v>4</v>
      </c>
      <c r="N573">
        <f>SUMIF(Call_Data!$D$2:$D$1526,Call_Data!$D573,Call_Data!$G$2:$G$1526)</f>
        <v>1894</v>
      </c>
      <c r="O573">
        <f>SUMIFS(Call_Data!$G$2:$G$1526,Call_Data!$D$2:$D$1526,Call_Data!$D573,Call_Data!$A$2:$A$1526,Call_Data!$A573)</f>
        <v>610</v>
      </c>
      <c r="P573" s="3">
        <f>Call_Data!$H573/Call_Data!$G573</f>
        <v>885.21428571428567</v>
      </c>
      <c r="Q573" cm="1">
        <f t="array" ref="Q573">_xlfn.SWITCH(A573,201706,780,201707,783,201708,775)</f>
        <v>783</v>
      </c>
      <c r="R573" s="5" cm="1">
        <f t="array" ref="R573">_xlfn.SWITCH(A573,201706,0.08,201707,0.081,201708,0.075)</f>
        <v>8.1000000000000003E-2</v>
      </c>
      <c r="S573" s="2">
        <f>Call_Data!$M573/Call_Data!$G573*100</f>
        <v>14.285714285714285</v>
      </c>
      <c r="T573" s="2">
        <f>Call_Data!$S573/Call_Data!$R573</f>
        <v>176.3668430335097</v>
      </c>
      <c r="U573" s="7">
        <f t="shared" si="16"/>
        <v>250</v>
      </c>
      <c r="V573" s="6">
        <f t="shared" si="17"/>
        <v>0.8928571428571429</v>
      </c>
      <c r="W573" s="6">
        <f>Call_Data!$K573/Call_Data!$J573</f>
        <v>0.76</v>
      </c>
      <c r="X573" s="6">
        <f>Call_Data!$L573/Call_Data!$K573</f>
        <v>0.52631578947368418</v>
      </c>
      <c r="Y573" s="6" cm="1">
        <f t="array" ref="Y573">_xlfn.SWITCH(A573,201706,0.51,201707,0.509,201708,0.511)</f>
        <v>0.50900000000000001</v>
      </c>
      <c r="Z573" s="6">
        <f>Call_Data!$L573/Call_Data!$G573</f>
        <v>0.35714285714285715</v>
      </c>
      <c r="AA573" s="6" cm="1">
        <f t="array" ref="AA573">_xlfn.SWITCH(A573,201706,0.2,201707,0.199,201708,0.198)</f>
        <v>0.19900000000000001</v>
      </c>
      <c r="AB573" s="6">
        <f>Call_Data!$K573-Call_Data!$L573/Call_Data!$K573</f>
        <v>18.473684210526315</v>
      </c>
      <c r="AC573" s="6" cm="1">
        <f t="array" ref="AC573">_xlfn.SWITCH(A573,201706,0.17,201707,0.162,201708,0.159)</f>
        <v>0.16200000000000001</v>
      </c>
      <c r="AD573" s="6">
        <f>Call_Data!$I573/Call_Data!$G573</f>
        <v>0.25</v>
      </c>
    </row>
    <row r="574" spans="1:30" x14ac:dyDescent="0.2">
      <c r="A574">
        <v>201707</v>
      </c>
      <c r="B574" s="1">
        <v>42922</v>
      </c>
      <c r="C574">
        <v>12486</v>
      </c>
      <c r="D574" t="str">
        <f>VLOOKUP(Call_Data!$C574,Hierarchy!$A$1:$H$27,5,TRUE)</f>
        <v>Williamson, Wilma</v>
      </c>
      <c r="E574" t="str">
        <f>VLOOKUP(Call_Data!$C574,Hierarchy!$A$2:$H$27,7,TRUE)</f>
        <v>Oferten, Quinton</v>
      </c>
      <c r="F574" t="str">
        <f>VLOOKUP(C574,Hierarchy!$A$2:$H$27,8,TRUE)</f>
        <v>Williamburg</v>
      </c>
      <c r="G574">
        <v>33</v>
      </c>
      <c r="H574">
        <v>25938</v>
      </c>
      <c r="I574">
        <v>7</v>
      </c>
      <c r="J574">
        <v>29</v>
      </c>
      <c r="K574">
        <v>20</v>
      </c>
      <c r="L574">
        <v>13</v>
      </c>
      <c r="M574">
        <v>4</v>
      </c>
      <c r="N574">
        <f>SUMIF(Call_Data!$D$2:$D$1526,Call_Data!$D574,Call_Data!$G$2:$G$1526)</f>
        <v>1992</v>
      </c>
      <c r="O574">
        <f>SUMIFS(Call_Data!$G$2:$G$1526,Call_Data!$D$2:$D$1526,Call_Data!$D574,Call_Data!$A$2:$A$1526,Call_Data!$A574)</f>
        <v>678</v>
      </c>
      <c r="P574" s="3">
        <f>Call_Data!$H574/Call_Data!$G574</f>
        <v>786</v>
      </c>
      <c r="Q574" cm="1">
        <f t="array" ref="Q574">_xlfn.SWITCH(A574,201706,780,201707,783,201708,775)</f>
        <v>783</v>
      </c>
      <c r="R574" s="5" cm="1">
        <f t="array" ref="R574">_xlfn.SWITCH(A574,201706,0.08,201707,0.081,201708,0.075)</f>
        <v>8.1000000000000003E-2</v>
      </c>
      <c r="S574" s="2">
        <f>Call_Data!$M574/Call_Data!$G574*100</f>
        <v>12.121212121212121</v>
      </c>
      <c r="T574" s="2">
        <f>Call_Data!$S574/Call_Data!$R574</f>
        <v>149.64459408903852</v>
      </c>
      <c r="U574" s="7">
        <f t="shared" si="16"/>
        <v>250</v>
      </c>
      <c r="V574" s="6">
        <f t="shared" si="17"/>
        <v>0.87878787878787878</v>
      </c>
      <c r="W574" s="6">
        <f>Call_Data!$K574/Call_Data!$J574</f>
        <v>0.68965517241379315</v>
      </c>
      <c r="X574" s="6">
        <f>Call_Data!$L574/Call_Data!$K574</f>
        <v>0.65</v>
      </c>
      <c r="Y574" s="6" cm="1">
        <f t="array" ref="Y574">_xlfn.SWITCH(A574,201706,0.51,201707,0.509,201708,0.511)</f>
        <v>0.50900000000000001</v>
      </c>
      <c r="Z574" s="6">
        <f>Call_Data!$L574/Call_Data!$G574</f>
        <v>0.39393939393939392</v>
      </c>
      <c r="AA574" s="6" cm="1">
        <f t="array" ref="AA574">_xlfn.SWITCH(A574,201706,0.2,201707,0.199,201708,0.198)</f>
        <v>0.19900000000000001</v>
      </c>
      <c r="AB574" s="6">
        <f>Call_Data!$K574-Call_Data!$L574/Call_Data!$K574</f>
        <v>19.350000000000001</v>
      </c>
      <c r="AC574" s="6" cm="1">
        <f t="array" ref="AC574">_xlfn.SWITCH(A574,201706,0.17,201707,0.162,201708,0.159)</f>
        <v>0.16200000000000001</v>
      </c>
      <c r="AD574" s="6">
        <f>Call_Data!$I574/Call_Data!$G574</f>
        <v>0.21212121212121213</v>
      </c>
    </row>
    <row r="575" spans="1:30" x14ac:dyDescent="0.2">
      <c r="A575">
        <v>201707</v>
      </c>
      <c r="B575" s="1">
        <v>42922</v>
      </c>
      <c r="C575">
        <v>12487</v>
      </c>
      <c r="D575" t="str">
        <f>VLOOKUP(Call_Data!$C575,Hierarchy!$A$1:$H$27,5,TRUE)</f>
        <v>Younger, Yeti</v>
      </c>
      <c r="E575" t="str">
        <f>VLOOKUP(Call_Data!$C575,Hierarchy!$A$2:$H$27,7,TRUE)</f>
        <v>Oferten, Quinton</v>
      </c>
      <c r="F575" t="str">
        <f>VLOOKUP(C575,Hierarchy!$A$2:$H$27,8,TRUE)</f>
        <v>Williamburg</v>
      </c>
      <c r="G575">
        <v>28</v>
      </c>
      <c r="H575">
        <v>24024</v>
      </c>
      <c r="I575">
        <v>6</v>
      </c>
      <c r="J575">
        <v>26</v>
      </c>
      <c r="K575">
        <v>16</v>
      </c>
      <c r="L575">
        <v>12</v>
      </c>
      <c r="M575">
        <v>3</v>
      </c>
      <c r="N575">
        <f>SUMIF(Call_Data!$D$2:$D$1526,Call_Data!$D575,Call_Data!$G$2:$G$1526)</f>
        <v>1939</v>
      </c>
      <c r="O575">
        <f>SUMIFS(Call_Data!$G$2:$G$1526,Call_Data!$D$2:$D$1526,Call_Data!$D575,Call_Data!$A$2:$A$1526,Call_Data!$A575)</f>
        <v>662</v>
      </c>
      <c r="P575" s="3">
        <f>Call_Data!$H575/Call_Data!$G575</f>
        <v>858</v>
      </c>
      <c r="Q575" cm="1">
        <f t="array" ref="Q575">_xlfn.SWITCH(A575,201706,780,201707,783,201708,775)</f>
        <v>783</v>
      </c>
      <c r="R575" s="5" cm="1">
        <f t="array" ref="R575">_xlfn.SWITCH(A575,201706,0.08,201707,0.081,201708,0.075)</f>
        <v>8.1000000000000003E-2</v>
      </c>
      <c r="S575" s="2">
        <f>Call_Data!$M575/Call_Data!$G575*100</f>
        <v>10.714285714285714</v>
      </c>
      <c r="T575" s="2">
        <f>Call_Data!$S575/Call_Data!$R575</f>
        <v>132.27513227513225</v>
      </c>
      <c r="U575" s="7">
        <f t="shared" si="16"/>
        <v>250</v>
      </c>
      <c r="V575" s="6">
        <f t="shared" si="17"/>
        <v>0.9285714285714286</v>
      </c>
      <c r="W575" s="6">
        <f>Call_Data!$K575/Call_Data!$J575</f>
        <v>0.61538461538461542</v>
      </c>
      <c r="X575" s="6">
        <f>Call_Data!$L575/Call_Data!$K575</f>
        <v>0.75</v>
      </c>
      <c r="Y575" s="6" cm="1">
        <f t="array" ref="Y575">_xlfn.SWITCH(A575,201706,0.51,201707,0.509,201708,0.511)</f>
        <v>0.50900000000000001</v>
      </c>
      <c r="Z575" s="6">
        <f>Call_Data!$L575/Call_Data!$G575</f>
        <v>0.42857142857142855</v>
      </c>
      <c r="AA575" s="6" cm="1">
        <f t="array" ref="AA575">_xlfn.SWITCH(A575,201706,0.2,201707,0.199,201708,0.198)</f>
        <v>0.19900000000000001</v>
      </c>
      <c r="AB575" s="6">
        <f>Call_Data!$K575-Call_Data!$L575/Call_Data!$K575</f>
        <v>15.25</v>
      </c>
      <c r="AC575" s="6" cm="1">
        <f t="array" ref="AC575">_xlfn.SWITCH(A575,201706,0.17,201707,0.162,201708,0.159)</f>
        <v>0.16200000000000001</v>
      </c>
      <c r="AD575" s="6">
        <f>Call_Data!$I575/Call_Data!$G575</f>
        <v>0.21428571428571427</v>
      </c>
    </row>
    <row r="576" spans="1:30" x14ac:dyDescent="0.2">
      <c r="A576">
        <v>201707</v>
      </c>
      <c r="B576" s="1">
        <v>42922</v>
      </c>
      <c r="C576">
        <v>12488</v>
      </c>
      <c r="D576" t="str">
        <f>VLOOKUP(Call_Data!$C576,Hierarchy!$A$1:$H$27,5,TRUE)</f>
        <v>Zwilowski, Zane</v>
      </c>
      <c r="E576" t="str">
        <f>VLOOKUP(Call_Data!$C576,Hierarchy!$A$2:$H$27,7,TRUE)</f>
        <v>Oferten, Quinton</v>
      </c>
      <c r="F576" t="str">
        <f>VLOOKUP(C576,Hierarchy!$A$2:$H$27,8,TRUE)</f>
        <v>Williamburg</v>
      </c>
      <c r="G576">
        <v>32</v>
      </c>
      <c r="H576">
        <v>25079</v>
      </c>
      <c r="I576">
        <v>8</v>
      </c>
      <c r="J576">
        <v>28</v>
      </c>
      <c r="K576">
        <v>20</v>
      </c>
      <c r="L576">
        <v>15</v>
      </c>
      <c r="M576">
        <v>4</v>
      </c>
      <c r="N576">
        <f>SUMIF(Call_Data!$D$2:$D$1526,Call_Data!$D576,Call_Data!$G$2:$G$1526)</f>
        <v>2000</v>
      </c>
      <c r="O576">
        <f>SUMIFS(Call_Data!$G$2:$G$1526,Call_Data!$D$2:$D$1526,Call_Data!$D576,Call_Data!$A$2:$A$1526,Call_Data!$A576)</f>
        <v>682</v>
      </c>
      <c r="P576" s="3">
        <f>Call_Data!$H576/Call_Data!$G576</f>
        <v>783.71875</v>
      </c>
      <c r="Q576" cm="1">
        <f t="array" ref="Q576">_xlfn.SWITCH(A576,201706,780,201707,783,201708,775)</f>
        <v>783</v>
      </c>
      <c r="R576" s="5" cm="1">
        <f t="array" ref="R576">_xlfn.SWITCH(A576,201706,0.08,201707,0.081,201708,0.075)</f>
        <v>8.1000000000000003E-2</v>
      </c>
      <c r="S576" s="2">
        <f>Call_Data!$M576/Call_Data!$G576*100</f>
        <v>12.5</v>
      </c>
      <c r="T576" s="2">
        <f>Call_Data!$S576/Call_Data!$R576</f>
        <v>154.32098765432099</v>
      </c>
      <c r="U576" s="7">
        <f t="shared" si="16"/>
        <v>250</v>
      </c>
      <c r="V576" s="6">
        <f t="shared" si="17"/>
        <v>0.875</v>
      </c>
      <c r="W576" s="6">
        <f>Call_Data!$K576/Call_Data!$J576</f>
        <v>0.7142857142857143</v>
      </c>
      <c r="X576" s="6">
        <f>Call_Data!$L576/Call_Data!$K576</f>
        <v>0.75</v>
      </c>
      <c r="Y576" s="6" cm="1">
        <f t="array" ref="Y576">_xlfn.SWITCH(A576,201706,0.51,201707,0.509,201708,0.511)</f>
        <v>0.50900000000000001</v>
      </c>
      <c r="Z576" s="6">
        <f>Call_Data!$L576/Call_Data!$G576</f>
        <v>0.46875</v>
      </c>
      <c r="AA576" s="6" cm="1">
        <f t="array" ref="AA576">_xlfn.SWITCH(A576,201706,0.2,201707,0.199,201708,0.198)</f>
        <v>0.19900000000000001</v>
      </c>
      <c r="AB576" s="6">
        <f>Call_Data!$K576-Call_Data!$L576/Call_Data!$K576</f>
        <v>19.25</v>
      </c>
      <c r="AC576" s="6" cm="1">
        <f t="array" ref="AC576">_xlfn.SWITCH(A576,201706,0.17,201707,0.162,201708,0.159)</f>
        <v>0.16200000000000001</v>
      </c>
      <c r="AD576" s="6">
        <f>Call_Data!$I576/Call_Data!$G576</f>
        <v>0.25</v>
      </c>
    </row>
    <row r="577" spans="1:30" x14ac:dyDescent="0.2">
      <c r="A577">
        <v>201707</v>
      </c>
      <c r="B577" s="1">
        <v>42922</v>
      </c>
      <c r="C577">
        <v>12489</v>
      </c>
      <c r="D577" t="str">
        <f>VLOOKUP(Call_Data!$C577,Hierarchy!$A$1:$H$27,5,TRUE)</f>
        <v>Abacus, Aaron</v>
      </c>
      <c r="E577" t="str">
        <f>VLOOKUP(Call_Data!$C577,Hierarchy!$A$2:$H$27,7,TRUE)</f>
        <v>Oferten, Quinton</v>
      </c>
      <c r="F577" t="str">
        <f>VLOOKUP(C577,Hierarchy!$A$2:$H$27,8,TRUE)</f>
        <v>Williamburg</v>
      </c>
      <c r="G577">
        <v>28</v>
      </c>
      <c r="H577">
        <v>25167</v>
      </c>
      <c r="I577">
        <v>8</v>
      </c>
      <c r="J577">
        <v>24</v>
      </c>
      <c r="K577">
        <v>14</v>
      </c>
      <c r="L577">
        <v>9</v>
      </c>
      <c r="M577">
        <v>3</v>
      </c>
      <c r="N577">
        <f>SUMIF(Call_Data!$D$2:$D$1526,Call_Data!$D577,Call_Data!$G$2:$G$1526)</f>
        <v>1858</v>
      </c>
      <c r="O577">
        <f>SUMIFS(Call_Data!$G$2:$G$1526,Call_Data!$D$2:$D$1526,Call_Data!$D577,Call_Data!$A$2:$A$1526,Call_Data!$A577)</f>
        <v>671</v>
      </c>
      <c r="P577" s="3">
        <f>Call_Data!$H577/Call_Data!$G577</f>
        <v>898.82142857142856</v>
      </c>
      <c r="Q577" cm="1">
        <f t="array" ref="Q577">_xlfn.SWITCH(A577,201706,780,201707,783,201708,775)</f>
        <v>783</v>
      </c>
      <c r="R577" s="5" cm="1">
        <f t="array" ref="R577">_xlfn.SWITCH(A577,201706,0.08,201707,0.081,201708,0.075)</f>
        <v>8.1000000000000003E-2</v>
      </c>
      <c r="S577" s="2">
        <f>Call_Data!$M577/Call_Data!$G577*100</f>
        <v>10.714285714285714</v>
      </c>
      <c r="T577" s="2">
        <f>Call_Data!$S577/Call_Data!$R577</f>
        <v>132.27513227513225</v>
      </c>
      <c r="U577" s="7">
        <f t="shared" si="16"/>
        <v>250</v>
      </c>
      <c r="V577" s="6">
        <f t="shared" si="17"/>
        <v>0.8571428571428571</v>
      </c>
      <c r="W577" s="6">
        <f>Call_Data!$K577/Call_Data!$J577</f>
        <v>0.58333333333333337</v>
      </c>
      <c r="X577" s="6">
        <f>Call_Data!$L577/Call_Data!$K577</f>
        <v>0.6428571428571429</v>
      </c>
      <c r="Y577" s="6" cm="1">
        <f t="array" ref="Y577">_xlfn.SWITCH(A577,201706,0.51,201707,0.509,201708,0.511)</f>
        <v>0.50900000000000001</v>
      </c>
      <c r="Z577" s="6">
        <f>Call_Data!$L577/Call_Data!$G577</f>
        <v>0.32142857142857145</v>
      </c>
      <c r="AA577" s="6" cm="1">
        <f t="array" ref="AA577">_xlfn.SWITCH(A577,201706,0.2,201707,0.199,201708,0.198)</f>
        <v>0.19900000000000001</v>
      </c>
      <c r="AB577" s="6">
        <f>Call_Data!$K577-Call_Data!$L577/Call_Data!$K577</f>
        <v>13.357142857142858</v>
      </c>
      <c r="AC577" s="6" cm="1">
        <f t="array" ref="AC577">_xlfn.SWITCH(A577,201706,0.17,201707,0.162,201708,0.159)</f>
        <v>0.16200000000000001</v>
      </c>
      <c r="AD577" s="6">
        <f>Call_Data!$I577/Call_Data!$G577</f>
        <v>0.2857142857142857</v>
      </c>
    </row>
    <row r="578" spans="1:30" x14ac:dyDescent="0.2">
      <c r="A578">
        <v>201707</v>
      </c>
      <c r="B578" s="1">
        <v>42923</v>
      </c>
      <c r="C578">
        <v>12465</v>
      </c>
      <c r="D578" t="str">
        <f>VLOOKUP(Call_Data!$C578,Hierarchy!$A$1:$H$27,5,TRUE)</f>
        <v>Anderson, Albert</v>
      </c>
      <c r="E578" t="str">
        <f>VLOOKUP(Call_Data!$C578,Hierarchy!$A$2:$H$27,7,TRUE)</f>
        <v>Winnerson, Aceona</v>
      </c>
      <c r="F578" t="str">
        <f>VLOOKUP(C578,Hierarchy!$A$2:$H$27,8,TRUE)</f>
        <v>Williamburg</v>
      </c>
      <c r="G578">
        <v>39</v>
      </c>
      <c r="H578">
        <v>24484</v>
      </c>
      <c r="I578">
        <v>5</v>
      </c>
      <c r="J578">
        <v>39</v>
      </c>
      <c r="K578">
        <v>34</v>
      </c>
      <c r="L578">
        <v>24</v>
      </c>
      <c r="M578">
        <v>1</v>
      </c>
      <c r="N578">
        <f>SUMIF(Call_Data!$D$2:$D$1526,Call_Data!$D578,Call_Data!$G$2:$G$1526)</f>
        <v>2149</v>
      </c>
      <c r="O578">
        <f>SUMIFS(Call_Data!$G$2:$G$1526,Call_Data!$D$2:$D$1526,Call_Data!$D578,Call_Data!$A$2:$A$1526,Call_Data!$A578)</f>
        <v>601</v>
      </c>
      <c r="P578" s="3">
        <f>Call_Data!$H578/Call_Data!$G578</f>
        <v>627.79487179487182</v>
      </c>
      <c r="Q578" cm="1">
        <f t="array" ref="Q578">_xlfn.SWITCH(A578,201706,780,201707,783,201708,775)</f>
        <v>783</v>
      </c>
      <c r="R578" s="5" cm="1">
        <f t="array" ref="R578">_xlfn.SWITCH(A578,201706,0.08,201707,0.081,201708,0.075)</f>
        <v>8.1000000000000003E-2</v>
      </c>
      <c r="S578" s="2">
        <f>Call_Data!$M578/Call_Data!$G578*100</f>
        <v>2.5641025641025639</v>
      </c>
      <c r="T578" s="2">
        <f>Call_Data!$S578/Call_Data!$R578</f>
        <v>31.655587211142763</v>
      </c>
      <c r="U578" s="7">
        <f t="shared" ref="U578:U641" si="18">IF(T578&gt;120,250,IF(T578&gt;110,150,IF(T578&gt;100,100,IF(T578&gt;90,50,0))))</f>
        <v>0</v>
      </c>
      <c r="V578" s="6">
        <f t="shared" ref="V578:V641" si="19">J578/G578</f>
        <v>1</v>
      </c>
      <c r="W578" s="6">
        <f>Call_Data!$K578/Call_Data!$J578</f>
        <v>0.87179487179487181</v>
      </c>
      <c r="X578" s="6">
        <f>Call_Data!$L578/Call_Data!$K578</f>
        <v>0.70588235294117652</v>
      </c>
      <c r="Y578" s="6" cm="1">
        <f t="array" ref="Y578">_xlfn.SWITCH(A578,201706,0.51,201707,0.509,201708,0.511)</f>
        <v>0.50900000000000001</v>
      </c>
      <c r="Z578" s="6">
        <f>Call_Data!$L578/Call_Data!$G578</f>
        <v>0.61538461538461542</v>
      </c>
      <c r="AA578" s="6" cm="1">
        <f t="array" ref="AA578">_xlfn.SWITCH(A578,201706,0.2,201707,0.199,201708,0.198)</f>
        <v>0.19900000000000001</v>
      </c>
      <c r="AB578" s="6">
        <f>Call_Data!$K578-Call_Data!$L578/Call_Data!$K578</f>
        <v>33.294117647058826</v>
      </c>
      <c r="AC578" s="6" cm="1">
        <f t="array" ref="AC578">_xlfn.SWITCH(A578,201706,0.17,201707,0.162,201708,0.159)</f>
        <v>0.16200000000000001</v>
      </c>
      <c r="AD578" s="6">
        <f>Call_Data!$I578/Call_Data!$G578</f>
        <v>0.12820512820512819</v>
      </c>
    </row>
    <row r="579" spans="1:30" x14ac:dyDescent="0.2">
      <c r="A579">
        <v>201707</v>
      </c>
      <c r="B579" s="1">
        <v>42923</v>
      </c>
      <c r="C579">
        <v>12466</v>
      </c>
      <c r="D579" t="str">
        <f>VLOOKUP(Call_Data!$C579,Hierarchy!$A$1:$H$27,5,TRUE)</f>
        <v>Binning, Bart</v>
      </c>
      <c r="E579" t="str">
        <f>VLOOKUP(Call_Data!$C579,Hierarchy!$A$2:$H$27,7,TRUE)</f>
        <v>Winnerson, Aceona</v>
      </c>
      <c r="F579" t="str">
        <f>VLOOKUP(C579,Hierarchy!$A$2:$H$27,8,TRUE)</f>
        <v>Williamburg</v>
      </c>
      <c r="G579">
        <v>34</v>
      </c>
      <c r="H579">
        <v>24992</v>
      </c>
      <c r="I579">
        <v>5</v>
      </c>
      <c r="J579">
        <v>31</v>
      </c>
      <c r="K579">
        <v>22</v>
      </c>
      <c r="L579">
        <v>19</v>
      </c>
      <c r="M579">
        <v>1</v>
      </c>
      <c r="N579">
        <f>SUMIF(Call_Data!$D$2:$D$1526,Call_Data!$D579,Call_Data!$G$2:$G$1526)</f>
        <v>2347</v>
      </c>
      <c r="O579">
        <f>SUMIFS(Call_Data!$G$2:$G$1526,Call_Data!$D$2:$D$1526,Call_Data!$D579,Call_Data!$A$2:$A$1526,Call_Data!$A579)</f>
        <v>761</v>
      </c>
      <c r="P579" s="3">
        <f>Call_Data!$H579/Call_Data!$G579</f>
        <v>735.05882352941171</v>
      </c>
      <c r="Q579" cm="1">
        <f t="array" ref="Q579">_xlfn.SWITCH(A579,201706,780,201707,783,201708,775)</f>
        <v>783</v>
      </c>
      <c r="R579" s="5" cm="1">
        <f t="array" ref="R579">_xlfn.SWITCH(A579,201706,0.08,201707,0.081,201708,0.075)</f>
        <v>8.1000000000000003E-2</v>
      </c>
      <c r="S579" s="2">
        <f>Call_Data!$M579/Call_Data!$G579*100</f>
        <v>2.9411764705882351</v>
      </c>
      <c r="T579" s="2">
        <f>Call_Data!$S579/Call_Data!$R579</f>
        <v>36.31082062454611</v>
      </c>
      <c r="U579" s="7">
        <f t="shared" si="18"/>
        <v>0</v>
      </c>
      <c r="V579" s="6">
        <f t="shared" si="19"/>
        <v>0.91176470588235292</v>
      </c>
      <c r="W579" s="6">
        <f>Call_Data!$K579/Call_Data!$J579</f>
        <v>0.70967741935483875</v>
      </c>
      <c r="X579" s="6">
        <f>Call_Data!$L579/Call_Data!$K579</f>
        <v>0.86363636363636365</v>
      </c>
      <c r="Y579" s="6" cm="1">
        <f t="array" ref="Y579">_xlfn.SWITCH(A579,201706,0.51,201707,0.509,201708,0.511)</f>
        <v>0.50900000000000001</v>
      </c>
      <c r="Z579" s="6">
        <f>Call_Data!$L579/Call_Data!$G579</f>
        <v>0.55882352941176472</v>
      </c>
      <c r="AA579" s="6" cm="1">
        <f t="array" ref="AA579">_xlfn.SWITCH(A579,201706,0.2,201707,0.199,201708,0.198)</f>
        <v>0.19900000000000001</v>
      </c>
      <c r="AB579" s="6">
        <f>Call_Data!$K579-Call_Data!$L579/Call_Data!$K579</f>
        <v>21.136363636363637</v>
      </c>
      <c r="AC579" s="6" cm="1">
        <f t="array" ref="AC579">_xlfn.SWITCH(A579,201706,0.17,201707,0.162,201708,0.159)</f>
        <v>0.16200000000000001</v>
      </c>
      <c r="AD579" s="6">
        <f>Call_Data!$I579/Call_Data!$G579</f>
        <v>0.14705882352941177</v>
      </c>
    </row>
    <row r="580" spans="1:30" x14ac:dyDescent="0.2">
      <c r="A580">
        <v>201707</v>
      </c>
      <c r="B580" s="1">
        <v>42923</v>
      </c>
      <c r="C580">
        <v>12467</v>
      </c>
      <c r="D580" t="str">
        <f>VLOOKUP(Call_Data!$C580,Hierarchy!$A$1:$H$27,5,TRUE)</f>
        <v>Centerville, Cece</v>
      </c>
      <c r="E580" t="str">
        <f>VLOOKUP(Call_Data!$C580,Hierarchy!$A$2:$H$27,7,TRUE)</f>
        <v>Winnerson, Aceona</v>
      </c>
      <c r="F580" t="str">
        <f>VLOOKUP(C580,Hierarchy!$A$2:$H$27,8,TRUE)</f>
        <v>Williamburg</v>
      </c>
      <c r="G580">
        <v>32</v>
      </c>
      <c r="H580">
        <v>24123</v>
      </c>
      <c r="I580">
        <v>5</v>
      </c>
      <c r="J580">
        <v>31</v>
      </c>
      <c r="K580">
        <v>22</v>
      </c>
      <c r="L580">
        <v>17</v>
      </c>
      <c r="M580">
        <v>1</v>
      </c>
      <c r="N580">
        <f>SUMIF(Call_Data!$D$2:$D$1526,Call_Data!$D580,Call_Data!$G$2:$G$1526)</f>
        <v>2319</v>
      </c>
      <c r="O580">
        <f>SUMIFS(Call_Data!$G$2:$G$1526,Call_Data!$D$2:$D$1526,Call_Data!$D580,Call_Data!$A$2:$A$1526,Call_Data!$A580)</f>
        <v>735</v>
      </c>
      <c r="P580" s="3">
        <f>Call_Data!$H580/Call_Data!$G580</f>
        <v>753.84375</v>
      </c>
      <c r="Q580" cm="1">
        <f t="array" ref="Q580">_xlfn.SWITCH(A580,201706,780,201707,783,201708,775)</f>
        <v>783</v>
      </c>
      <c r="R580" s="5" cm="1">
        <f t="array" ref="R580">_xlfn.SWITCH(A580,201706,0.08,201707,0.081,201708,0.075)</f>
        <v>8.1000000000000003E-2</v>
      </c>
      <c r="S580" s="2">
        <f>Call_Data!$M580/Call_Data!$G580*100</f>
        <v>3.125</v>
      </c>
      <c r="T580" s="2">
        <f>Call_Data!$S580/Call_Data!$R580</f>
        <v>38.580246913580247</v>
      </c>
      <c r="U580" s="7">
        <f t="shared" si="18"/>
        <v>0</v>
      </c>
      <c r="V580" s="6">
        <f t="shared" si="19"/>
        <v>0.96875</v>
      </c>
      <c r="W580" s="6">
        <f>Call_Data!$K580/Call_Data!$J580</f>
        <v>0.70967741935483875</v>
      </c>
      <c r="X580" s="6">
        <f>Call_Data!$L580/Call_Data!$K580</f>
        <v>0.77272727272727271</v>
      </c>
      <c r="Y580" s="6" cm="1">
        <f t="array" ref="Y580">_xlfn.SWITCH(A580,201706,0.51,201707,0.509,201708,0.511)</f>
        <v>0.50900000000000001</v>
      </c>
      <c r="Z580" s="6">
        <f>Call_Data!$L580/Call_Data!$G580</f>
        <v>0.53125</v>
      </c>
      <c r="AA580" s="6" cm="1">
        <f t="array" ref="AA580">_xlfn.SWITCH(A580,201706,0.2,201707,0.199,201708,0.198)</f>
        <v>0.19900000000000001</v>
      </c>
      <c r="AB580" s="6">
        <f>Call_Data!$K580-Call_Data!$L580/Call_Data!$K580</f>
        <v>21.227272727272727</v>
      </c>
      <c r="AC580" s="6" cm="1">
        <f t="array" ref="AC580">_xlfn.SWITCH(A580,201706,0.17,201707,0.162,201708,0.159)</f>
        <v>0.16200000000000001</v>
      </c>
      <c r="AD580" s="6">
        <f>Call_Data!$I580/Call_Data!$G580</f>
        <v>0.15625</v>
      </c>
    </row>
    <row r="581" spans="1:30" x14ac:dyDescent="0.2">
      <c r="A581">
        <v>201707</v>
      </c>
      <c r="B581" s="1">
        <v>42923</v>
      </c>
      <c r="C581">
        <v>12468</v>
      </c>
      <c r="D581" t="str">
        <f>VLOOKUP(Call_Data!$C581,Hierarchy!$A$1:$H$27,5,TRUE)</f>
        <v>Davenport, Davina</v>
      </c>
      <c r="E581" t="str">
        <f>VLOOKUP(Call_Data!$C581,Hierarchy!$A$2:$H$27,7,TRUE)</f>
        <v>Winnerson, Aceona</v>
      </c>
      <c r="F581" t="str">
        <f>VLOOKUP(C581,Hierarchy!$A$2:$H$27,8,TRUE)</f>
        <v>Williamburg</v>
      </c>
      <c r="G581">
        <v>33</v>
      </c>
      <c r="H581">
        <v>24521</v>
      </c>
      <c r="I581">
        <v>6</v>
      </c>
      <c r="J581">
        <v>32</v>
      </c>
      <c r="K581">
        <v>28</v>
      </c>
      <c r="L581">
        <v>24</v>
      </c>
      <c r="M581">
        <v>2</v>
      </c>
      <c r="N581">
        <f>SUMIF(Call_Data!$D$2:$D$1526,Call_Data!$D581,Call_Data!$G$2:$G$1526)</f>
        <v>2282</v>
      </c>
      <c r="O581">
        <f>SUMIFS(Call_Data!$G$2:$G$1526,Call_Data!$D$2:$D$1526,Call_Data!$D581,Call_Data!$A$2:$A$1526,Call_Data!$A581)</f>
        <v>762</v>
      </c>
      <c r="P581" s="3">
        <f>Call_Data!$H581/Call_Data!$G581</f>
        <v>743.06060606060601</v>
      </c>
      <c r="Q581" cm="1">
        <f t="array" ref="Q581">_xlfn.SWITCH(A581,201706,780,201707,783,201708,775)</f>
        <v>783</v>
      </c>
      <c r="R581" s="5" cm="1">
        <f t="array" ref="R581">_xlfn.SWITCH(A581,201706,0.08,201707,0.081,201708,0.075)</f>
        <v>8.1000000000000003E-2</v>
      </c>
      <c r="S581" s="2">
        <f>Call_Data!$M581/Call_Data!$G581*100</f>
        <v>6.0606060606060606</v>
      </c>
      <c r="T581" s="2">
        <f>Call_Data!$S581/Call_Data!$R581</f>
        <v>74.82229704451926</v>
      </c>
      <c r="U581" s="7">
        <f t="shared" si="18"/>
        <v>0</v>
      </c>
      <c r="V581" s="6">
        <f t="shared" si="19"/>
        <v>0.96969696969696972</v>
      </c>
      <c r="W581" s="6">
        <f>Call_Data!$K581/Call_Data!$J581</f>
        <v>0.875</v>
      </c>
      <c r="X581" s="6">
        <f>Call_Data!$L581/Call_Data!$K581</f>
        <v>0.8571428571428571</v>
      </c>
      <c r="Y581" s="6" cm="1">
        <f t="array" ref="Y581">_xlfn.SWITCH(A581,201706,0.51,201707,0.509,201708,0.511)</f>
        <v>0.50900000000000001</v>
      </c>
      <c r="Z581" s="6">
        <f>Call_Data!$L581/Call_Data!$G581</f>
        <v>0.72727272727272729</v>
      </c>
      <c r="AA581" s="6" cm="1">
        <f t="array" ref="AA581">_xlfn.SWITCH(A581,201706,0.2,201707,0.199,201708,0.198)</f>
        <v>0.19900000000000001</v>
      </c>
      <c r="AB581" s="6">
        <f>Call_Data!$K581-Call_Data!$L581/Call_Data!$K581</f>
        <v>27.142857142857142</v>
      </c>
      <c r="AC581" s="6" cm="1">
        <f t="array" ref="AC581">_xlfn.SWITCH(A581,201706,0.17,201707,0.162,201708,0.159)</f>
        <v>0.16200000000000001</v>
      </c>
      <c r="AD581" s="6">
        <f>Call_Data!$I581/Call_Data!$G581</f>
        <v>0.18181818181818182</v>
      </c>
    </row>
    <row r="582" spans="1:30" x14ac:dyDescent="0.2">
      <c r="A582">
        <v>201707</v>
      </c>
      <c r="B582" s="1">
        <v>42923</v>
      </c>
      <c r="C582">
        <v>12469</v>
      </c>
      <c r="D582" t="str">
        <f>VLOOKUP(Call_Data!$C582,Hierarchy!$A$1:$H$27,5,TRUE)</f>
        <v>Edgerton, Ethan</v>
      </c>
      <c r="E582" t="str">
        <f>VLOOKUP(Call_Data!$C582,Hierarchy!$A$2:$H$27,7,TRUE)</f>
        <v>Winnerson, Aceona</v>
      </c>
      <c r="F582" t="str">
        <f>VLOOKUP(C582,Hierarchy!$A$2:$H$27,8,TRUE)</f>
        <v>Williamburg</v>
      </c>
      <c r="G582">
        <v>37</v>
      </c>
      <c r="H582">
        <v>25849</v>
      </c>
      <c r="I582">
        <v>5</v>
      </c>
      <c r="J582">
        <v>36</v>
      </c>
      <c r="K582">
        <v>27</v>
      </c>
      <c r="L582">
        <v>22</v>
      </c>
      <c r="M582">
        <v>1</v>
      </c>
      <c r="N582">
        <f>SUMIF(Call_Data!$D$2:$D$1526,Call_Data!$D582,Call_Data!$G$2:$G$1526)</f>
        <v>2288</v>
      </c>
      <c r="O582">
        <f>SUMIFS(Call_Data!$G$2:$G$1526,Call_Data!$D$2:$D$1526,Call_Data!$D582,Call_Data!$A$2:$A$1526,Call_Data!$A582)</f>
        <v>796</v>
      </c>
      <c r="P582" s="3">
        <f>Call_Data!$H582/Call_Data!$G582</f>
        <v>698.62162162162167</v>
      </c>
      <c r="Q582" cm="1">
        <f t="array" ref="Q582">_xlfn.SWITCH(A582,201706,780,201707,783,201708,775)</f>
        <v>783</v>
      </c>
      <c r="R582" s="5" cm="1">
        <f t="array" ref="R582">_xlfn.SWITCH(A582,201706,0.08,201707,0.081,201708,0.075)</f>
        <v>8.1000000000000003E-2</v>
      </c>
      <c r="S582" s="2">
        <f>Call_Data!$M582/Call_Data!$G582*100</f>
        <v>2.7027027027027026</v>
      </c>
      <c r="T582" s="2">
        <f>Call_Data!$S582/Call_Data!$R582</f>
        <v>33.366700033366698</v>
      </c>
      <c r="U582" s="7">
        <f t="shared" si="18"/>
        <v>0</v>
      </c>
      <c r="V582" s="6">
        <f t="shared" si="19"/>
        <v>0.97297297297297303</v>
      </c>
      <c r="W582" s="6">
        <f>Call_Data!$K582/Call_Data!$J582</f>
        <v>0.75</v>
      </c>
      <c r="X582" s="6">
        <f>Call_Data!$L582/Call_Data!$K582</f>
        <v>0.81481481481481477</v>
      </c>
      <c r="Y582" s="6" cm="1">
        <f t="array" ref="Y582">_xlfn.SWITCH(A582,201706,0.51,201707,0.509,201708,0.511)</f>
        <v>0.50900000000000001</v>
      </c>
      <c r="Z582" s="6">
        <f>Call_Data!$L582/Call_Data!$G582</f>
        <v>0.59459459459459463</v>
      </c>
      <c r="AA582" s="6" cm="1">
        <f t="array" ref="AA582">_xlfn.SWITCH(A582,201706,0.2,201707,0.199,201708,0.198)</f>
        <v>0.19900000000000001</v>
      </c>
      <c r="AB582" s="6">
        <f>Call_Data!$K582-Call_Data!$L582/Call_Data!$K582</f>
        <v>26.185185185185187</v>
      </c>
      <c r="AC582" s="6" cm="1">
        <f t="array" ref="AC582">_xlfn.SWITCH(A582,201706,0.17,201707,0.162,201708,0.159)</f>
        <v>0.16200000000000001</v>
      </c>
      <c r="AD582" s="6">
        <f>Call_Data!$I582/Call_Data!$G582</f>
        <v>0.13513513513513514</v>
      </c>
    </row>
    <row r="583" spans="1:30" x14ac:dyDescent="0.2">
      <c r="A583">
        <v>201707</v>
      </c>
      <c r="B583" s="1">
        <v>42923</v>
      </c>
      <c r="C583">
        <v>12470</v>
      </c>
      <c r="D583" t="str">
        <f>VLOOKUP(Call_Data!$C583,Hierarchy!$A$1:$H$27,5,TRUE)</f>
        <v>Filipsano, Fiona</v>
      </c>
      <c r="E583" t="str">
        <f>VLOOKUP(Call_Data!$C583,Hierarchy!$A$2:$H$27,7,TRUE)</f>
        <v>Winnerson, Aceona</v>
      </c>
      <c r="F583" t="str">
        <f>VLOOKUP(C583,Hierarchy!$A$2:$H$27,8,TRUE)</f>
        <v>Williamburg</v>
      </c>
      <c r="G583">
        <v>37</v>
      </c>
      <c r="H583">
        <v>25522</v>
      </c>
      <c r="I583">
        <v>4</v>
      </c>
      <c r="J583">
        <v>34</v>
      </c>
      <c r="K583">
        <v>24</v>
      </c>
      <c r="L583">
        <v>19</v>
      </c>
      <c r="M583">
        <v>1</v>
      </c>
      <c r="N583">
        <f>SUMIF(Call_Data!$D$2:$D$1526,Call_Data!$D583,Call_Data!$G$2:$G$1526)</f>
        <v>2312</v>
      </c>
      <c r="O583">
        <f>SUMIFS(Call_Data!$G$2:$G$1526,Call_Data!$D$2:$D$1526,Call_Data!$D583,Call_Data!$A$2:$A$1526,Call_Data!$A583)</f>
        <v>780</v>
      </c>
      <c r="P583" s="3">
        <f>Call_Data!$H583/Call_Data!$G583</f>
        <v>689.78378378378375</v>
      </c>
      <c r="Q583" cm="1">
        <f t="array" ref="Q583">_xlfn.SWITCH(A583,201706,780,201707,783,201708,775)</f>
        <v>783</v>
      </c>
      <c r="R583" s="5" cm="1">
        <f t="array" ref="R583">_xlfn.SWITCH(A583,201706,0.08,201707,0.081,201708,0.075)</f>
        <v>8.1000000000000003E-2</v>
      </c>
      <c r="S583" s="2">
        <f>Call_Data!$M583/Call_Data!$G583*100</f>
        <v>2.7027027027027026</v>
      </c>
      <c r="T583" s="2">
        <f>Call_Data!$S583/Call_Data!$R583</f>
        <v>33.366700033366698</v>
      </c>
      <c r="U583" s="7">
        <f t="shared" si="18"/>
        <v>0</v>
      </c>
      <c r="V583" s="6">
        <f t="shared" si="19"/>
        <v>0.91891891891891897</v>
      </c>
      <c r="W583" s="6">
        <f>Call_Data!$K583/Call_Data!$J583</f>
        <v>0.70588235294117652</v>
      </c>
      <c r="X583" s="6">
        <f>Call_Data!$L583/Call_Data!$K583</f>
        <v>0.79166666666666663</v>
      </c>
      <c r="Y583" s="6" cm="1">
        <f t="array" ref="Y583">_xlfn.SWITCH(A583,201706,0.51,201707,0.509,201708,0.511)</f>
        <v>0.50900000000000001</v>
      </c>
      <c r="Z583" s="6">
        <f>Call_Data!$L583/Call_Data!$G583</f>
        <v>0.51351351351351349</v>
      </c>
      <c r="AA583" s="6" cm="1">
        <f t="array" ref="AA583">_xlfn.SWITCH(A583,201706,0.2,201707,0.199,201708,0.198)</f>
        <v>0.19900000000000001</v>
      </c>
      <c r="AB583" s="6">
        <f>Call_Data!$K583-Call_Data!$L583/Call_Data!$K583</f>
        <v>23.208333333333332</v>
      </c>
      <c r="AC583" s="6" cm="1">
        <f t="array" ref="AC583">_xlfn.SWITCH(A583,201706,0.17,201707,0.162,201708,0.159)</f>
        <v>0.16200000000000001</v>
      </c>
      <c r="AD583" s="6">
        <f>Call_Data!$I583/Call_Data!$G583</f>
        <v>0.10810810810810811</v>
      </c>
    </row>
    <row r="584" spans="1:30" x14ac:dyDescent="0.2">
      <c r="A584">
        <v>201707</v>
      </c>
      <c r="B584" s="1">
        <v>42923</v>
      </c>
      <c r="C584">
        <v>12471</v>
      </c>
      <c r="D584" t="str">
        <f>VLOOKUP(Call_Data!$C584,Hierarchy!$A$1:$H$27,5,TRUE)</f>
        <v>Gee, Garry</v>
      </c>
      <c r="E584" t="str">
        <f>VLOOKUP(Call_Data!$C584,Hierarchy!$A$2:$H$27,7,TRUE)</f>
        <v>Winnerson, Aceona</v>
      </c>
      <c r="F584" t="str">
        <f>VLOOKUP(C584,Hierarchy!$A$2:$H$27,8,TRUE)</f>
        <v>Williamburg</v>
      </c>
      <c r="G584">
        <v>39</v>
      </c>
      <c r="H584">
        <v>25161</v>
      </c>
      <c r="I584">
        <v>8</v>
      </c>
      <c r="J584">
        <v>38</v>
      </c>
      <c r="K584">
        <v>29</v>
      </c>
      <c r="L584">
        <v>21</v>
      </c>
      <c r="M584">
        <v>2</v>
      </c>
      <c r="N584">
        <f>SUMIF(Call_Data!$D$2:$D$1526,Call_Data!$D584,Call_Data!$G$2:$G$1526)</f>
        <v>2402</v>
      </c>
      <c r="O584">
        <f>SUMIFS(Call_Data!$G$2:$G$1526,Call_Data!$D$2:$D$1526,Call_Data!$D584,Call_Data!$A$2:$A$1526,Call_Data!$A584)</f>
        <v>811</v>
      </c>
      <c r="P584" s="3">
        <f>Call_Data!$H584/Call_Data!$G584</f>
        <v>645.15384615384619</v>
      </c>
      <c r="Q584" cm="1">
        <f t="array" ref="Q584">_xlfn.SWITCH(A584,201706,780,201707,783,201708,775)</f>
        <v>783</v>
      </c>
      <c r="R584" s="5" cm="1">
        <f t="array" ref="R584">_xlfn.SWITCH(A584,201706,0.08,201707,0.081,201708,0.075)</f>
        <v>8.1000000000000003E-2</v>
      </c>
      <c r="S584" s="2">
        <f>Call_Data!$M584/Call_Data!$G584*100</f>
        <v>5.1282051282051277</v>
      </c>
      <c r="T584" s="2">
        <f>Call_Data!$S584/Call_Data!$R584</f>
        <v>63.311174422285525</v>
      </c>
      <c r="U584" s="7">
        <f t="shared" si="18"/>
        <v>0</v>
      </c>
      <c r="V584" s="6">
        <f t="shared" si="19"/>
        <v>0.97435897435897434</v>
      </c>
      <c r="W584" s="6">
        <f>Call_Data!$K584/Call_Data!$J584</f>
        <v>0.76315789473684215</v>
      </c>
      <c r="X584" s="6">
        <f>Call_Data!$L584/Call_Data!$K584</f>
        <v>0.72413793103448276</v>
      </c>
      <c r="Y584" s="6" cm="1">
        <f t="array" ref="Y584">_xlfn.SWITCH(A584,201706,0.51,201707,0.509,201708,0.511)</f>
        <v>0.50900000000000001</v>
      </c>
      <c r="Z584" s="6">
        <f>Call_Data!$L584/Call_Data!$G584</f>
        <v>0.53846153846153844</v>
      </c>
      <c r="AA584" s="6" cm="1">
        <f t="array" ref="AA584">_xlfn.SWITCH(A584,201706,0.2,201707,0.199,201708,0.198)</f>
        <v>0.19900000000000001</v>
      </c>
      <c r="AB584" s="6">
        <f>Call_Data!$K584-Call_Data!$L584/Call_Data!$K584</f>
        <v>28.275862068965516</v>
      </c>
      <c r="AC584" s="6" cm="1">
        <f t="array" ref="AC584">_xlfn.SWITCH(A584,201706,0.17,201707,0.162,201708,0.159)</f>
        <v>0.16200000000000001</v>
      </c>
      <c r="AD584" s="6">
        <f>Call_Data!$I584/Call_Data!$G584</f>
        <v>0.20512820512820512</v>
      </c>
    </row>
    <row r="585" spans="1:30" x14ac:dyDescent="0.2">
      <c r="A585">
        <v>201707</v>
      </c>
      <c r="B585" s="1">
        <v>42923</v>
      </c>
      <c r="C585">
        <v>12473</v>
      </c>
      <c r="D585" t="str">
        <f>VLOOKUP(Call_Data!$C585,Hierarchy!$A$1:$H$27,5,TRUE)</f>
        <v>Ivanski, Igor</v>
      </c>
      <c r="E585" t="str">
        <f>VLOOKUP(Call_Data!$C585,Hierarchy!$A$2:$H$27,7,TRUE)</f>
        <v>Jimson, Bill</v>
      </c>
      <c r="F585" t="str">
        <f>VLOOKUP(C585,Hierarchy!$A$2:$H$27,8,TRUE)</f>
        <v>Williamburg</v>
      </c>
      <c r="G585">
        <v>35</v>
      </c>
      <c r="H585">
        <v>25778</v>
      </c>
      <c r="I585">
        <v>8</v>
      </c>
      <c r="J585">
        <v>33</v>
      </c>
      <c r="K585">
        <v>25</v>
      </c>
      <c r="L585">
        <v>15</v>
      </c>
      <c r="M585">
        <v>2</v>
      </c>
      <c r="N585">
        <f>SUMIF(Call_Data!$D$2:$D$1526,Call_Data!$D585,Call_Data!$G$2:$G$1526)</f>
        <v>2093</v>
      </c>
      <c r="O585">
        <f>SUMIFS(Call_Data!$G$2:$G$1526,Call_Data!$D$2:$D$1526,Call_Data!$D585,Call_Data!$A$2:$A$1526,Call_Data!$A585)</f>
        <v>666</v>
      </c>
      <c r="P585" s="3">
        <f>Call_Data!$H585/Call_Data!$G585</f>
        <v>736.51428571428573</v>
      </c>
      <c r="Q585" cm="1">
        <f t="array" ref="Q585">_xlfn.SWITCH(A585,201706,780,201707,783,201708,775)</f>
        <v>783</v>
      </c>
      <c r="R585" s="5" cm="1">
        <f t="array" ref="R585">_xlfn.SWITCH(A585,201706,0.08,201707,0.081,201708,0.075)</f>
        <v>8.1000000000000003E-2</v>
      </c>
      <c r="S585" s="2">
        <f>Call_Data!$M585/Call_Data!$G585*100</f>
        <v>5.7142857142857144</v>
      </c>
      <c r="T585" s="2">
        <f>Call_Data!$S585/Call_Data!$R585</f>
        <v>70.546737213403873</v>
      </c>
      <c r="U585" s="7">
        <f t="shared" si="18"/>
        <v>0</v>
      </c>
      <c r="V585" s="6">
        <f t="shared" si="19"/>
        <v>0.94285714285714284</v>
      </c>
      <c r="W585" s="6">
        <f>Call_Data!$K585/Call_Data!$J585</f>
        <v>0.75757575757575757</v>
      </c>
      <c r="X585" s="6">
        <f>Call_Data!$L585/Call_Data!$K585</f>
        <v>0.6</v>
      </c>
      <c r="Y585" s="6" cm="1">
        <f t="array" ref="Y585">_xlfn.SWITCH(A585,201706,0.51,201707,0.509,201708,0.511)</f>
        <v>0.50900000000000001</v>
      </c>
      <c r="Z585" s="6">
        <f>Call_Data!$L585/Call_Data!$G585</f>
        <v>0.42857142857142855</v>
      </c>
      <c r="AA585" s="6" cm="1">
        <f t="array" ref="AA585">_xlfn.SWITCH(A585,201706,0.2,201707,0.199,201708,0.198)</f>
        <v>0.19900000000000001</v>
      </c>
      <c r="AB585" s="6">
        <f>Call_Data!$K585-Call_Data!$L585/Call_Data!$K585</f>
        <v>24.4</v>
      </c>
      <c r="AC585" s="6" cm="1">
        <f t="array" ref="AC585">_xlfn.SWITCH(A585,201706,0.17,201707,0.162,201708,0.159)</f>
        <v>0.16200000000000001</v>
      </c>
      <c r="AD585" s="6">
        <f>Call_Data!$I585/Call_Data!$G585</f>
        <v>0.22857142857142856</v>
      </c>
    </row>
    <row r="586" spans="1:30" x14ac:dyDescent="0.2">
      <c r="A586">
        <v>201707</v>
      </c>
      <c r="B586" s="1">
        <v>42923</v>
      </c>
      <c r="C586">
        <v>12474</v>
      </c>
      <c r="D586" t="str">
        <f>VLOOKUP(Call_Data!$C586,Hierarchy!$A$1:$H$27,5,TRUE)</f>
        <v>Jeffries, Johnna</v>
      </c>
      <c r="E586" t="str">
        <f>VLOOKUP(Call_Data!$C586,Hierarchy!$A$2:$H$27,7,TRUE)</f>
        <v>Jimson, Bill</v>
      </c>
      <c r="F586" t="str">
        <f>VLOOKUP(C586,Hierarchy!$A$2:$H$27,8,TRUE)</f>
        <v>Williamburg</v>
      </c>
      <c r="G586">
        <v>34</v>
      </c>
      <c r="H586">
        <v>24114</v>
      </c>
      <c r="I586">
        <v>7</v>
      </c>
      <c r="J586">
        <v>32</v>
      </c>
      <c r="K586">
        <v>27</v>
      </c>
      <c r="L586">
        <v>16</v>
      </c>
      <c r="M586">
        <v>2</v>
      </c>
      <c r="N586">
        <f>SUMIF(Call_Data!$D$2:$D$1526,Call_Data!$D586,Call_Data!$G$2:$G$1526)</f>
        <v>2135</v>
      </c>
      <c r="O586">
        <f>SUMIFS(Call_Data!$G$2:$G$1526,Call_Data!$D$2:$D$1526,Call_Data!$D586,Call_Data!$A$2:$A$1526,Call_Data!$A586)</f>
        <v>708</v>
      </c>
      <c r="P586" s="3">
        <f>Call_Data!$H586/Call_Data!$G586</f>
        <v>709.23529411764707</v>
      </c>
      <c r="Q586" cm="1">
        <f t="array" ref="Q586">_xlfn.SWITCH(A586,201706,780,201707,783,201708,775)</f>
        <v>783</v>
      </c>
      <c r="R586" s="5" cm="1">
        <f t="array" ref="R586">_xlfn.SWITCH(A586,201706,0.08,201707,0.081,201708,0.075)</f>
        <v>8.1000000000000003E-2</v>
      </c>
      <c r="S586" s="2">
        <f>Call_Data!$M586/Call_Data!$G586*100</f>
        <v>5.8823529411764701</v>
      </c>
      <c r="T586" s="2">
        <f>Call_Data!$S586/Call_Data!$R586</f>
        <v>72.621641249092221</v>
      </c>
      <c r="U586" s="7">
        <f t="shared" si="18"/>
        <v>0</v>
      </c>
      <c r="V586" s="6">
        <f t="shared" si="19"/>
        <v>0.94117647058823528</v>
      </c>
      <c r="W586" s="6">
        <f>Call_Data!$K586/Call_Data!$J586</f>
        <v>0.84375</v>
      </c>
      <c r="X586" s="6">
        <f>Call_Data!$L586/Call_Data!$K586</f>
        <v>0.59259259259259256</v>
      </c>
      <c r="Y586" s="6" cm="1">
        <f t="array" ref="Y586">_xlfn.SWITCH(A586,201706,0.51,201707,0.509,201708,0.511)</f>
        <v>0.50900000000000001</v>
      </c>
      <c r="Z586" s="6">
        <f>Call_Data!$L586/Call_Data!$G586</f>
        <v>0.47058823529411764</v>
      </c>
      <c r="AA586" s="6" cm="1">
        <f t="array" ref="AA586">_xlfn.SWITCH(A586,201706,0.2,201707,0.199,201708,0.198)</f>
        <v>0.19900000000000001</v>
      </c>
      <c r="AB586" s="6">
        <f>Call_Data!$K586-Call_Data!$L586/Call_Data!$K586</f>
        <v>26.407407407407408</v>
      </c>
      <c r="AC586" s="6" cm="1">
        <f t="array" ref="AC586">_xlfn.SWITCH(A586,201706,0.17,201707,0.162,201708,0.159)</f>
        <v>0.16200000000000001</v>
      </c>
      <c r="AD586" s="6">
        <f>Call_Data!$I586/Call_Data!$G586</f>
        <v>0.20588235294117646</v>
      </c>
    </row>
    <row r="587" spans="1:30" x14ac:dyDescent="0.2">
      <c r="A587">
        <v>201707</v>
      </c>
      <c r="B587" s="1">
        <v>42923</v>
      </c>
      <c r="C587">
        <v>12475</v>
      </c>
      <c r="D587" t="str">
        <f>VLOOKUP(Call_Data!$C587,Hierarchy!$A$1:$H$27,5,TRUE)</f>
        <v>Kippers, Kat</v>
      </c>
      <c r="E587" t="str">
        <f>VLOOKUP(Call_Data!$C587,Hierarchy!$A$2:$H$27,7,TRUE)</f>
        <v>Jimson, Bill</v>
      </c>
      <c r="F587" t="str">
        <f>VLOOKUP(C587,Hierarchy!$A$2:$H$27,8,TRUE)</f>
        <v>Williamburg</v>
      </c>
      <c r="G587">
        <v>32</v>
      </c>
      <c r="H587">
        <v>24103</v>
      </c>
      <c r="I587">
        <v>6</v>
      </c>
      <c r="J587">
        <v>27</v>
      </c>
      <c r="K587">
        <v>21</v>
      </c>
      <c r="L587">
        <v>16</v>
      </c>
      <c r="M587">
        <v>2</v>
      </c>
      <c r="N587">
        <f>SUMIF(Call_Data!$D$2:$D$1526,Call_Data!$D587,Call_Data!$G$2:$G$1526)</f>
        <v>2135</v>
      </c>
      <c r="O587">
        <f>SUMIFS(Call_Data!$G$2:$G$1526,Call_Data!$D$2:$D$1526,Call_Data!$D587,Call_Data!$A$2:$A$1526,Call_Data!$A587)</f>
        <v>724</v>
      </c>
      <c r="P587" s="3">
        <f>Call_Data!$H587/Call_Data!$G587</f>
        <v>753.21875</v>
      </c>
      <c r="Q587" cm="1">
        <f t="array" ref="Q587">_xlfn.SWITCH(A587,201706,780,201707,783,201708,775)</f>
        <v>783</v>
      </c>
      <c r="R587" s="5" cm="1">
        <f t="array" ref="R587">_xlfn.SWITCH(A587,201706,0.08,201707,0.081,201708,0.075)</f>
        <v>8.1000000000000003E-2</v>
      </c>
      <c r="S587" s="2">
        <f>Call_Data!$M587/Call_Data!$G587*100</f>
        <v>6.25</v>
      </c>
      <c r="T587" s="2">
        <f>Call_Data!$S587/Call_Data!$R587</f>
        <v>77.160493827160494</v>
      </c>
      <c r="U587" s="7">
        <f t="shared" si="18"/>
        <v>0</v>
      </c>
      <c r="V587" s="6">
        <f t="shared" si="19"/>
        <v>0.84375</v>
      </c>
      <c r="W587" s="6">
        <f>Call_Data!$K587/Call_Data!$J587</f>
        <v>0.77777777777777779</v>
      </c>
      <c r="X587" s="6">
        <f>Call_Data!$L587/Call_Data!$K587</f>
        <v>0.76190476190476186</v>
      </c>
      <c r="Y587" s="6" cm="1">
        <f t="array" ref="Y587">_xlfn.SWITCH(A587,201706,0.51,201707,0.509,201708,0.511)</f>
        <v>0.50900000000000001</v>
      </c>
      <c r="Z587" s="6">
        <f>Call_Data!$L587/Call_Data!$G587</f>
        <v>0.5</v>
      </c>
      <c r="AA587" s="6" cm="1">
        <f t="array" ref="AA587">_xlfn.SWITCH(A587,201706,0.2,201707,0.199,201708,0.198)</f>
        <v>0.19900000000000001</v>
      </c>
      <c r="AB587" s="6">
        <f>Call_Data!$K587-Call_Data!$L587/Call_Data!$K587</f>
        <v>20.238095238095237</v>
      </c>
      <c r="AC587" s="6" cm="1">
        <f t="array" ref="AC587">_xlfn.SWITCH(A587,201706,0.17,201707,0.162,201708,0.159)</f>
        <v>0.16200000000000001</v>
      </c>
      <c r="AD587" s="6">
        <f>Call_Data!$I587/Call_Data!$G587</f>
        <v>0.1875</v>
      </c>
    </row>
    <row r="588" spans="1:30" x14ac:dyDescent="0.2">
      <c r="A588">
        <v>201707</v>
      </c>
      <c r="B588" s="1">
        <v>42923</v>
      </c>
      <c r="C588">
        <v>12476</v>
      </c>
      <c r="D588" t="str">
        <f>VLOOKUP(Call_Data!$C588,Hierarchy!$A$1:$H$27,5,TRUE)</f>
        <v>Lipp, Larry</v>
      </c>
      <c r="E588" t="str">
        <f>VLOOKUP(Call_Data!$C588,Hierarchy!$A$2:$H$27,7,TRUE)</f>
        <v>Jimson, Bill</v>
      </c>
      <c r="F588" t="str">
        <f>VLOOKUP(C588,Hierarchy!$A$2:$H$27,8,TRUE)</f>
        <v>Williamburg</v>
      </c>
      <c r="G588">
        <v>30</v>
      </c>
      <c r="H588">
        <v>25959</v>
      </c>
      <c r="I588">
        <v>5</v>
      </c>
      <c r="J588">
        <v>28</v>
      </c>
      <c r="K588">
        <v>24</v>
      </c>
      <c r="L588">
        <v>15</v>
      </c>
      <c r="M588">
        <v>2</v>
      </c>
      <c r="N588">
        <f>SUMIF(Call_Data!$D$2:$D$1526,Call_Data!$D588,Call_Data!$G$2:$G$1526)</f>
        <v>2065</v>
      </c>
      <c r="O588">
        <f>SUMIFS(Call_Data!$G$2:$G$1526,Call_Data!$D$2:$D$1526,Call_Data!$D588,Call_Data!$A$2:$A$1526,Call_Data!$A588)</f>
        <v>651</v>
      </c>
      <c r="P588" s="3">
        <f>Call_Data!$H588/Call_Data!$G588</f>
        <v>865.3</v>
      </c>
      <c r="Q588" cm="1">
        <f t="array" ref="Q588">_xlfn.SWITCH(A588,201706,780,201707,783,201708,775)</f>
        <v>783</v>
      </c>
      <c r="R588" s="5" cm="1">
        <f t="array" ref="R588">_xlfn.SWITCH(A588,201706,0.08,201707,0.081,201708,0.075)</f>
        <v>8.1000000000000003E-2</v>
      </c>
      <c r="S588" s="2">
        <f>Call_Data!$M588/Call_Data!$G588*100</f>
        <v>6.666666666666667</v>
      </c>
      <c r="T588" s="2">
        <f>Call_Data!$S588/Call_Data!$R588</f>
        <v>82.304526748971199</v>
      </c>
      <c r="U588" s="7">
        <f t="shared" si="18"/>
        <v>0</v>
      </c>
      <c r="V588" s="6">
        <f t="shared" si="19"/>
        <v>0.93333333333333335</v>
      </c>
      <c r="W588" s="6">
        <f>Call_Data!$K588/Call_Data!$J588</f>
        <v>0.8571428571428571</v>
      </c>
      <c r="X588" s="6">
        <f>Call_Data!$L588/Call_Data!$K588</f>
        <v>0.625</v>
      </c>
      <c r="Y588" s="6" cm="1">
        <f t="array" ref="Y588">_xlfn.SWITCH(A588,201706,0.51,201707,0.509,201708,0.511)</f>
        <v>0.50900000000000001</v>
      </c>
      <c r="Z588" s="6">
        <f>Call_Data!$L588/Call_Data!$G588</f>
        <v>0.5</v>
      </c>
      <c r="AA588" s="6" cm="1">
        <f t="array" ref="AA588">_xlfn.SWITCH(A588,201706,0.2,201707,0.199,201708,0.198)</f>
        <v>0.19900000000000001</v>
      </c>
      <c r="AB588" s="6">
        <f>Call_Data!$K588-Call_Data!$L588/Call_Data!$K588</f>
        <v>23.375</v>
      </c>
      <c r="AC588" s="6" cm="1">
        <f t="array" ref="AC588">_xlfn.SWITCH(A588,201706,0.17,201707,0.162,201708,0.159)</f>
        <v>0.16200000000000001</v>
      </c>
      <c r="AD588" s="6">
        <f>Call_Data!$I588/Call_Data!$G588</f>
        <v>0.16666666666666666</v>
      </c>
    </row>
    <row r="589" spans="1:30" x14ac:dyDescent="0.2">
      <c r="A589">
        <v>201707</v>
      </c>
      <c r="B589" s="1">
        <v>42923</v>
      </c>
      <c r="C589">
        <v>12477</v>
      </c>
      <c r="D589" t="str">
        <f>VLOOKUP(Call_Data!$C589,Hierarchy!$A$1:$H$27,5,TRUE)</f>
        <v>Myers, Matt</v>
      </c>
      <c r="E589" t="str">
        <f>VLOOKUP(Call_Data!$C589,Hierarchy!$A$2:$H$27,7,TRUE)</f>
        <v>Jimson, Bill</v>
      </c>
      <c r="F589" t="str">
        <f>VLOOKUP(C589,Hierarchy!$A$2:$H$27,8,TRUE)</f>
        <v>Williamburg</v>
      </c>
      <c r="G589">
        <v>32</v>
      </c>
      <c r="H589">
        <v>24680</v>
      </c>
      <c r="I589">
        <v>7</v>
      </c>
      <c r="J589">
        <v>28</v>
      </c>
      <c r="K589">
        <v>19</v>
      </c>
      <c r="L589">
        <v>15</v>
      </c>
      <c r="M589">
        <v>2</v>
      </c>
      <c r="N589">
        <f>SUMIF(Call_Data!$D$2:$D$1526,Call_Data!$D589,Call_Data!$G$2:$G$1526)</f>
        <v>1978</v>
      </c>
      <c r="O589">
        <f>SUMIFS(Call_Data!$G$2:$G$1526,Call_Data!$D$2:$D$1526,Call_Data!$D589,Call_Data!$A$2:$A$1526,Call_Data!$A589)</f>
        <v>656</v>
      </c>
      <c r="P589" s="3">
        <f>Call_Data!$H589/Call_Data!$G589</f>
        <v>771.25</v>
      </c>
      <c r="Q589" cm="1">
        <f t="array" ref="Q589">_xlfn.SWITCH(A589,201706,780,201707,783,201708,775)</f>
        <v>783</v>
      </c>
      <c r="R589" s="5" cm="1">
        <f t="array" ref="R589">_xlfn.SWITCH(A589,201706,0.08,201707,0.081,201708,0.075)</f>
        <v>8.1000000000000003E-2</v>
      </c>
      <c r="S589" s="2">
        <f>Call_Data!$M589/Call_Data!$G589*100</f>
        <v>6.25</v>
      </c>
      <c r="T589" s="2">
        <f>Call_Data!$S589/Call_Data!$R589</f>
        <v>77.160493827160494</v>
      </c>
      <c r="U589" s="7">
        <f t="shared" si="18"/>
        <v>0</v>
      </c>
      <c r="V589" s="6">
        <f t="shared" si="19"/>
        <v>0.875</v>
      </c>
      <c r="W589" s="6">
        <f>Call_Data!$K589/Call_Data!$J589</f>
        <v>0.6785714285714286</v>
      </c>
      <c r="X589" s="6">
        <f>Call_Data!$L589/Call_Data!$K589</f>
        <v>0.78947368421052633</v>
      </c>
      <c r="Y589" s="6" cm="1">
        <f t="array" ref="Y589">_xlfn.SWITCH(A589,201706,0.51,201707,0.509,201708,0.511)</f>
        <v>0.50900000000000001</v>
      </c>
      <c r="Z589" s="6">
        <f>Call_Data!$L589/Call_Data!$G589</f>
        <v>0.46875</v>
      </c>
      <c r="AA589" s="6" cm="1">
        <f t="array" ref="AA589">_xlfn.SWITCH(A589,201706,0.2,201707,0.199,201708,0.198)</f>
        <v>0.19900000000000001</v>
      </c>
      <c r="AB589" s="6">
        <f>Call_Data!$K589-Call_Data!$L589/Call_Data!$K589</f>
        <v>18.210526315789473</v>
      </c>
      <c r="AC589" s="6" cm="1">
        <f t="array" ref="AC589">_xlfn.SWITCH(A589,201706,0.17,201707,0.162,201708,0.159)</f>
        <v>0.16200000000000001</v>
      </c>
      <c r="AD589" s="6">
        <f>Call_Data!$I589/Call_Data!$G589</f>
        <v>0.21875</v>
      </c>
    </row>
    <row r="590" spans="1:30" x14ac:dyDescent="0.2">
      <c r="A590">
        <v>201707</v>
      </c>
      <c r="B590" s="1">
        <v>42923</v>
      </c>
      <c r="C590">
        <v>12478</v>
      </c>
      <c r="D590" t="str">
        <f>VLOOKUP(Call_Data!$C590,Hierarchy!$A$1:$H$27,5,TRUE)</f>
        <v>Nichols, Nana</v>
      </c>
      <c r="E590" t="str">
        <f>VLOOKUP(Call_Data!$C590,Hierarchy!$A$2:$H$27,7,TRUE)</f>
        <v>Jimson, Bill</v>
      </c>
      <c r="F590" t="str">
        <f>VLOOKUP(C590,Hierarchy!$A$2:$H$27,8,TRUE)</f>
        <v>Williamburg</v>
      </c>
      <c r="G590">
        <v>33</v>
      </c>
      <c r="H590">
        <v>24218</v>
      </c>
      <c r="I590">
        <v>7</v>
      </c>
      <c r="J590">
        <v>33</v>
      </c>
      <c r="K590">
        <v>23</v>
      </c>
      <c r="L590">
        <v>16</v>
      </c>
      <c r="M590">
        <v>2</v>
      </c>
      <c r="N590">
        <f>SUMIF(Call_Data!$D$2:$D$1526,Call_Data!$D590,Call_Data!$G$2:$G$1526)</f>
        <v>1999</v>
      </c>
      <c r="O590">
        <f>SUMIFS(Call_Data!$G$2:$G$1526,Call_Data!$D$2:$D$1526,Call_Data!$D590,Call_Data!$A$2:$A$1526,Call_Data!$A590)</f>
        <v>674</v>
      </c>
      <c r="P590" s="3">
        <f>Call_Data!$H590/Call_Data!$G590</f>
        <v>733.87878787878788</v>
      </c>
      <c r="Q590" cm="1">
        <f t="array" ref="Q590">_xlfn.SWITCH(A590,201706,780,201707,783,201708,775)</f>
        <v>783</v>
      </c>
      <c r="R590" s="5" cm="1">
        <f t="array" ref="R590">_xlfn.SWITCH(A590,201706,0.08,201707,0.081,201708,0.075)</f>
        <v>8.1000000000000003E-2</v>
      </c>
      <c r="S590" s="2">
        <f>Call_Data!$M590/Call_Data!$G590*100</f>
        <v>6.0606060606060606</v>
      </c>
      <c r="T590" s="2">
        <f>Call_Data!$S590/Call_Data!$R590</f>
        <v>74.82229704451926</v>
      </c>
      <c r="U590" s="7">
        <f t="shared" si="18"/>
        <v>0</v>
      </c>
      <c r="V590" s="6">
        <f t="shared" si="19"/>
        <v>1</v>
      </c>
      <c r="W590" s="6">
        <f>Call_Data!$K590/Call_Data!$J590</f>
        <v>0.69696969696969702</v>
      </c>
      <c r="X590" s="6">
        <f>Call_Data!$L590/Call_Data!$K590</f>
        <v>0.69565217391304346</v>
      </c>
      <c r="Y590" s="6" cm="1">
        <f t="array" ref="Y590">_xlfn.SWITCH(A590,201706,0.51,201707,0.509,201708,0.511)</f>
        <v>0.50900000000000001</v>
      </c>
      <c r="Z590" s="6">
        <f>Call_Data!$L590/Call_Data!$G590</f>
        <v>0.48484848484848486</v>
      </c>
      <c r="AA590" s="6" cm="1">
        <f t="array" ref="AA590">_xlfn.SWITCH(A590,201706,0.2,201707,0.199,201708,0.198)</f>
        <v>0.19900000000000001</v>
      </c>
      <c r="AB590" s="6">
        <f>Call_Data!$K590-Call_Data!$L590/Call_Data!$K590</f>
        <v>22.304347826086957</v>
      </c>
      <c r="AC590" s="6" cm="1">
        <f t="array" ref="AC590">_xlfn.SWITCH(A590,201706,0.17,201707,0.162,201708,0.159)</f>
        <v>0.16200000000000001</v>
      </c>
      <c r="AD590" s="6">
        <f>Call_Data!$I590/Call_Data!$G590</f>
        <v>0.21212121212121213</v>
      </c>
    </row>
    <row r="591" spans="1:30" x14ac:dyDescent="0.2">
      <c r="A591">
        <v>201707</v>
      </c>
      <c r="B591" s="1">
        <v>42924</v>
      </c>
      <c r="C591">
        <v>12473</v>
      </c>
      <c r="D591" t="str">
        <f>VLOOKUP(Call_Data!$C591,Hierarchy!$A$1:$H$27,5,TRUE)</f>
        <v>Ivanski, Igor</v>
      </c>
      <c r="E591" t="str">
        <f>VLOOKUP(Call_Data!$C591,Hierarchy!$A$2:$H$27,7,TRUE)</f>
        <v>Jimson, Bill</v>
      </c>
      <c r="F591" t="str">
        <f>VLOOKUP(C591,Hierarchy!$A$2:$H$27,8,TRUE)</f>
        <v>Williamburg</v>
      </c>
      <c r="G591">
        <v>35</v>
      </c>
      <c r="H591">
        <v>24589</v>
      </c>
      <c r="I591">
        <v>8</v>
      </c>
      <c r="J591">
        <v>34</v>
      </c>
      <c r="K591">
        <v>27</v>
      </c>
      <c r="L591">
        <v>18</v>
      </c>
      <c r="M591">
        <v>2</v>
      </c>
      <c r="N591">
        <f>SUMIF(Call_Data!$D$2:$D$1526,Call_Data!$D591,Call_Data!$G$2:$G$1526)</f>
        <v>2093</v>
      </c>
      <c r="O591">
        <f>SUMIFS(Call_Data!$G$2:$G$1526,Call_Data!$D$2:$D$1526,Call_Data!$D591,Call_Data!$A$2:$A$1526,Call_Data!$A591)</f>
        <v>666</v>
      </c>
      <c r="P591" s="3">
        <f>Call_Data!$H591/Call_Data!$G591</f>
        <v>702.54285714285709</v>
      </c>
      <c r="Q591" cm="1">
        <f t="array" ref="Q591">_xlfn.SWITCH(A591,201706,780,201707,783,201708,775)</f>
        <v>783</v>
      </c>
      <c r="R591" s="5" cm="1">
        <f t="array" ref="R591">_xlfn.SWITCH(A591,201706,0.08,201707,0.081,201708,0.075)</f>
        <v>8.1000000000000003E-2</v>
      </c>
      <c r="S591" s="2">
        <f>Call_Data!$M591/Call_Data!$G591*100</f>
        <v>5.7142857142857144</v>
      </c>
      <c r="T591" s="2">
        <f>Call_Data!$S591/Call_Data!$R591</f>
        <v>70.546737213403873</v>
      </c>
      <c r="U591" s="7">
        <f t="shared" si="18"/>
        <v>0</v>
      </c>
      <c r="V591" s="6">
        <f t="shared" si="19"/>
        <v>0.97142857142857142</v>
      </c>
      <c r="W591" s="6">
        <f>Call_Data!$K591/Call_Data!$J591</f>
        <v>0.79411764705882348</v>
      </c>
      <c r="X591" s="6">
        <f>Call_Data!$L591/Call_Data!$K591</f>
        <v>0.66666666666666663</v>
      </c>
      <c r="Y591" s="6" cm="1">
        <f t="array" ref="Y591">_xlfn.SWITCH(A591,201706,0.51,201707,0.509,201708,0.511)</f>
        <v>0.50900000000000001</v>
      </c>
      <c r="Z591" s="6">
        <f>Call_Data!$L591/Call_Data!$G591</f>
        <v>0.51428571428571423</v>
      </c>
      <c r="AA591" s="6" cm="1">
        <f t="array" ref="AA591">_xlfn.SWITCH(A591,201706,0.2,201707,0.199,201708,0.198)</f>
        <v>0.19900000000000001</v>
      </c>
      <c r="AB591" s="6">
        <f>Call_Data!$K591-Call_Data!$L591/Call_Data!$K591</f>
        <v>26.333333333333332</v>
      </c>
      <c r="AC591" s="6" cm="1">
        <f t="array" ref="AC591">_xlfn.SWITCH(A591,201706,0.17,201707,0.162,201708,0.159)</f>
        <v>0.16200000000000001</v>
      </c>
      <c r="AD591" s="6">
        <f>Call_Data!$I591/Call_Data!$G591</f>
        <v>0.22857142857142856</v>
      </c>
    </row>
    <row r="592" spans="1:30" x14ac:dyDescent="0.2">
      <c r="A592">
        <v>201707</v>
      </c>
      <c r="B592" s="1">
        <v>42924</v>
      </c>
      <c r="C592">
        <v>12474</v>
      </c>
      <c r="D592" t="str">
        <f>VLOOKUP(Call_Data!$C592,Hierarchy!$A$1:$H$27,5,TRUE)</f>
        <v>Jeffries, Johnna</v>
      </c>
      <c r="E592" t="str">
        <f>VLOOKUP(Call_Data!$C592,Hierarchy!$A$2:$H$27,7,TRUE)</f>
        <v>Jimson, Bill</v>
      </c>
      <c r="F592" t="str">
        <f>VLOOKUP(C592,Hierarchy!$A$2:$H$27,8,TRUE)</f>
        <v>Williamburg</v>
      </c>
      <c r="G592">
        <v>34</v>
      </c>
      <c r="H592">
        <v>24946</v>
      </c>
      <c r="I592">
        <v>8</v>
      </c>
      <c r="J592">
        <v>31</v>
      </c>
      <c r="K592">
        <v>23</v>
      </c>
      <c r="L592">
        <v>17</v>
      </c>
      <c r="M592">
        <v>2</v>
      </c>
      <c r="N592">
        <f>SUMIF(Call_Data!$D$2:$D$1526,Call_Data!$D592,Call_Data!$G$2:$G$1526)</f>
        <v>2135</v>
      </c>
      <c r="O592">
        <f>SUMIFS(Call_Data!$G$2:$G$1526,Call_Data!$D$2:$D$1526,Call_Data!$D592,Call_Data!$A$2:$A$1526,Call_Data!$A592)</f>
        <v>708</v>
      </c>
      <c r="P592" s="3">
        <f>Call_Data!$H592/Call_Data!$G592</f>
        <v>733.70588235294122</v>
      </c>
      <c r="Q592" cm="1">
        <f t="array" ref="Q592">_xlfn.SWITCH(A592,201706,780,201707,783,201708,775)</f>
        <v>783</v>
      </c>
      <c r="R592" s="5" cm="1">
        <f t="array" ref="R592">_xlfn.SWITCH(A592,201706,0.08,201707,0.081,201708,0.075)</f>
        <v>8.1000000000000003E-2</v>
      </c>
      <c r="S592" s="2">
        <f>Call_Data!$M592/Call_Data!$G592*100</f>
        <v>5.8823529411764701</v>
      </c>
      <c r="T592" s="2">
        <f>Call_Data!$S592/Call_Data!$R592</f>
        <v>72.621641249092221</v>
      </c>
      <c r="U592" s="7">
        <f t="shared" si="18"/>
        <v>0</v>
      </c>
      <c r="V592" s="6">
        <f t="shared" si="19"/>
        <v>0.91176470588235292</v>
      </c>
      <c r="W592" s="6">
        <f>Call_Data!$K592/Call_Data!$J592</f>
        <v>0.74193548387096775</v>
      </c>
      <c r="X592" s="6">
        <f>Call_Data!$L592/Call_Data!$K592</f>
        <v>0.73913043478260865</v>
      </c>
      <c r="Y592" s="6" cm="1">
        <f t="array" ref="Y592">_xlfn.SWITCH(A592,201706,0.51,201707,0.509,201708,0.511)</f>
        <v>0.50900000000000001</v>
      </c>
      <c r="Z592" s="6">
        <f>Call_Data!$L592/Call_Data!$G592</f>
        <v>0.5</v>
      </c>
      <c r="AA592" s="6" cm="1">
        <f t="array" ref="AA592">_xlfn.SWITCH(A592,201706,0.2,201707,0.199,201708,0.198)</f>
        <v>0.19900000000000001</v>
      </c>
      <c r="AB592" s="6">
        <f>Call_Data!$K592-Call_Data!$L592/Call_Data!$K592</f>
        <v>22.260869565217391</v>
      </c>
      <c r="AC592" s="6" cm="1">
        <f t="array" ref="AC592">_xlfn.SWITCH(A592,201706,0.17,201707,0.162,201708,0.159)</f>
        <v>0.16200000000000001</v>
      </c>
      <c r="AD592" s="6">
        <f>Call_Data!$I592/Call_Data!$G592</f>
        <v>0.23529411764705882</v>
      </c>
    </row>
    <row r="593" spans="1:30" x14ac:dyDescent="0.2">
      <c r="A593">
        <v>201707</v>
      </c>
      <c r="B593" s="1">
        <v>42924</v>
      </c>
      <c r="C593">
        <v>12475</v>
      </c>
      <c r="D593" t="str">
        <f>VLOOKUP(Call_Data!$C593,Hierarchy!$A$1:$H$27,5,TRUE)</f>
        <v>Kippers, Kat</v>
      </c>
      <c r="E593" t="str">
        <f>VLOOKUP(Call_Data!$C593,Hierarchy!$A$2:$H$27,7,TRUE)</f>
        <v>Jimson, Bill</v>
      </c>
      <c r="F593" t="str">
        <f>VLOOKUP(C593,Hierarchy!$A$2:$H$27,8,TRUE)</f>
        <v>Williamburg</v>
      </c>
      <c r="G593">
        <v>30</v>
      </c>
      <c r="H593">
        <v>24794</v>
      </c>
      <c r="I593">
        <v>5</v>
      </c>
      <c r="J593">
        <v>30</v>
      </c>
      <c r="K593">
        <v>25</v>
      </c>
      <c r="L593">
        <v>19</v>
      </c>
      <c r="M593">
        <v>2</v>
      </c>
      <c r="N593">
        <f>SUMIF(Call_Data!$D$2:$D$1526,Call_Data!$D593,Call_Data!$G$2:$G$1526)</f>
        <v>2135</v>
      </c>
      <c r="O593">
        <f>SUMIFS(Call_Data!$G$2:$G$1526,Call_Data!$D$2:$D$1526,Call_Data!$D593,Call_Data!$A$2:$A$1526,Call_Data!$A593)</f>
        <v>724</v>
      </c>
      <c r="P593" s="3">
        <f>Call_Data!$H593/Call_Data!$G593</f>
        <v>826.4666666666667</v>
      </c>
      <c r="Q593" cm="1">
        <f t="array" ref="Q593">_xlfn.SWITCH(A593,201706,780,201707,783,201708,775)</f>
        <v>783</v>
      </c>
      <c r="R593" s="5" cm="1">
        <f t="array" ref="R593">_xlfn.SWITCH(A593,201706,0.08,201707,0.081,201708,0.075)</f>
        <v>8.1000000000000003E-2</v>
      </c>
      <c r="S593" s="2">
        <f>Call_Data!$M593/Call_Data!$G593*100</f>
        <v>6.666666666666667</v>
      </c>
      <c r="T593" s="2">
        <f>Call_Data!$S593/Call_Data!$R593</f>
        <v>82.304526748971199</v>
      </c>
      <c r="U593" s="7">
        <f t="shared" si="18"/>
        <v>0</v>
      </c>
      <c r="V593" s="6">
        <f t="shared" si="19"/>
        <v>1</v>
      </c>
      <c r="W593" s="6">
        <f>Call_Data!$K593/Call_Data!$J593</f>
        <v>0.83333333333333337</v>
      </c>
      <c r="X593" s="6">
        <f>Call_Data!$L593/Call_Data!$K593</f>
        <v>0.76</v>
      </c>
      <c r="Y593" s="6" cm="1">
        <f t="array" ref="Y593">_xlfn.SWITCH(A593,201706,0.51,201707,0.509,201708,0.511)</f>
        <v>0.50900000000000001</v>
      </c>
      <c r="Z593" s="6">
        <f>Call_Data!$L593/Call_Data!$G593</f>
        <v>0.6333333333333333</v>
      </c>
      <c r="AA593" s="6" cm="1">
        <f t="array" ref="AA593">_xlfn.SWITCH(A593,201706,0.2,201707,0.199,201708,0.198)</f>
        <v>0.19900000000000001</v>
      </c>
      <c r="AB593" s="6">
        <f>Call_Data!$K593-Call_Data!$L593/Call_Data!$K593</f>
        <v>24.24</v>
      </c>
      <c r="AC593" s="6" cm="1">
        <f t="array" ref="AC593">_xlfn.SWITCH(A593,201706,0.17,201707,0.162,201708,0.159)</f>
        <v>0.16200000000000001</v>
      </c>
      <c r="AD593" s="6">
        <f>Call_Data!$I593/Call_Data!$G593</f>
        <v>0.16666666666666666</v>
      </c>
    </row>
    <row r="594" spans="1:30" x14ac:dyDescent="0.2">
      <c r="A594">
        <v>201707</v>
      </c>
      <c r="B594" s="1">
        <v>42924</v>
      </c>
      <c r="C594">
        <v>12476</v>
      </c>
      <c r="D594" t="str">
        <f>VLOOKUP(Call_Data!$C594,Hierarchy!$A$1:$H$27,5,TRUE)</f>
        <v>Lipp, Larry</v>
      </c>
      <c r="E594" t="str">
        <f>VLOOKUP(Call_Data!$C594,Hierarchy!$A$2:$H$27,7,TRUE)</f>
        <v>Jimson, Bill</v>
      </c>
      <c r="F594" t="str">
        <f>VLOOKUP(C594,Hierarchy!$A$2:$H$27,8,TRUE)</f>
        <v>Williamburg</v>
      </c>
      <c r="G594">
        <v>30</v>
      </c>
      <c r="H594">
        <v>24459</v>
      </c>
      <c r="I594">
        <v>6</v>
      </c>
      <c r="J594">
        <v>27</v>
      </c>
      <c r="K594">
        <v>20</v>
      </c>
      <c r="L594">
        <v>14</v>
      </c>
      <c r="M594">
        <v>2</v>
      </c>
      <c r="N594">
        <f>SUMIF(Call_Data!$D$2:$D$1526,Call_Data!$D594,Call_Data!$G$2:$G$1526)</f>
        <v>2065</v>
      </c>
      <c r="O594">
        <f>SUMIFS(Call_Data!$G$2:$G$1526,Call_Data!$D$2:$D$1526,Call_Data!$D594,Call_Data!$A$2:$A$1526,Call_Data!$A594)</f>
        <v>651</v>
      </c>
      <c r="P594" s="3">
        <f>Call_Data!$H594/Call_Data!$G594</f>
        <v>815.3</v>
      </c>
      <c r="Q594" cm="1">
        <f t="array" ref="Q594">_xlfn.SWITCH(A594,201706,780,201707,783,201708,775)</f>
        <v>783</v>
      </c>
      <c r="R594" s="5" cm="1">
        <f t="array" ref="R594">_xlfn.SWITCH(A594,201706,0.08,201707,0.081,201708,0.075)</f>
        <v>8.1000000000000003E-2</v>
      </c>
      <c r="S594" s="2">
        <f>Call_Data!$M594/Call_Data!$G594*100</f>
        <v>6.666666666666667</v>
      </c>
      <c r="T594" s="2">
        <f>Call_Data!$S594/Call_Data!$R594</f>
        <v>82.304526748971199</v>
      </c>
      <c r="U594" s="7">
        <f t="shared" si="18"/>
        <v>0</v>
      </c>
      <c r="V594" s="6">
        <f t="shared" si="19"/>
        <v>0.9</v>
      </c>
      <c r="W594" s="6">
        <f>Call_Data!$K594/Call_Data!$J594</f>
        <v>0.7407407407407407</v>
      </c>
      <c r="X594" s="6">
        <f>Call_Data!$L594/Call_Data!$K594</f>
        <v>0.7</v>
      </c>
      <c r="Y594" s="6" cm="1">
        <f t="array" ref="Y594">_xlfn.SWITCH(A594,201706,0.51,201707,0.509,201708,0.511)</f>
        <v>0.50900000000000001</v>
      </c>
      <c r="Z594" s="6">
        <f>Call_Data!$L594/Call_Data!$G594</f>
        <v>0.46666666666666667</v>
      </c>
      <c r="AA594" s="6" cm="1">
        <f t="array" ref="AA594">_xlfn.SWITCH(A594,201706,0.2,201707,0.199,201708,0.198)</f>
        <v>0.19900000000000001</v>
      </c>
      <c r="AB594" s="6">
        <f>Call_Data!$K594-Call_Data!$L594/Call_Data!$K594</f>
        <v>19.3</v>
      </c>
      <c r="AC594" s="6" cm="1">
        <f t="array" ref="AC594">_xlfn.SWITCH(A594,201706,0.17,201707,0.162,201708,0.159)</f>
        <v>0.16200000000000001</v>
      </c>
      <c r="AD594" s="6">
        <f>Call_Data!$I594/Call_Data!$G594</f>
        <v>0.2</v>
      </c>
    </row>
    <row r="595" spans="1:30" x14ac:dyDescent="0.2">
      <c r="A595">
        <v>201707</v>
      </c>
      <c r="B595" s="1">
        <v>42924</v>
      </c>
      <c r="C595">
        <v>12477</v>
      </c>
      <c r="D595" t="str">
        <f>VLOOKUP(Call_Data!$C595,Hierarchy!$A$1:$H$27,5,TRUE)</f>
        <v>Myers, Matt</v>
      </c>
      <c r="E595" t="str">
        <f>VLOOKUP(Call_Data!$C595,Hierarchy!$A$2:$H$27,7,TRUE)</f>
        <v>Jimson, Bill</v>
      </c>
      <c r="F595" t="str">
        <f>VLOOKUP(C595,Hierarchy!$A$2:$H$27,8,TRUE)</f>
        <v>Williamburg</v>
      </c>
      <c r="G595">
        <v>30</v>
      </c>
      <c r="H595">
        <v>25002</v>
      </c>
      <c r="I595">
        <v>6</v>
      </c>
      <c r="J595">
        <v>27</v>
      </c>
      <c r="K595">
        <v>20</v>
      </c>
      <c r="L595">
        <v>16</v>
      </c>
      <c r="M595">
        <v>2</v>
      </c>
      <c r="N595">
        <f>SUMIF(Call_Data!$D$2:$D$1526,Call_Data!$D595,Call_Data!$G$2:$G$1526)</f>
        <v>1978</v>
      </c>
      <c r="O595">
        <f>SUMIFS(Call_Data!$G$2:$G$1526,Call_Data!$D$2:$D$1526,Call_Data!$D595,Call_Data!$A$2:$A$1526,Call_Data!$A595)</f>
        <v>656</v>
      </c>
      <c r="P595" s="3">
        <f>Call_Data!$H595/Call_Data!$G595</f>
        <v>833.4</v>
      </c>
      <c r="Q595" cm="1">
        <f t="array" ref="Q595">_xlfn.SWITCH(A595,201706,780,201707,783,201708,775)</f>
        <v>783</v>
      </c>
      <c r="R595" s="5" cm="1">
        <f t="array" ref="R595">_xlfn.SWITCH(A595,201706,0.08,201707,0.081,201708,0.075)</f>
        <v>8.1000000000000003E-2</v>
      </c>
      <c r="S595" s="2">
        <f>Call_Data!$M595/Call_Data!$G595*100</f>
        <v>6.666666666666667</v>
      </c>
      <c r="T595" s="2">
        <f>Call_Data!$S595/Call_Data!$R595</f>
        <v>82.304526748971199</v>
      </c>
      <c r="U595" s="7">
        <f t="shared" si="18"/>
        <v>0</v>
      </c>
      <c r="V595" s="6">
        <f t="shared" si="19"/>
        <v>0.9</v>
      </c>
      <c r="W595" s="6">
        <f>Call_Data!$K595/Call_Data!$J595</f>
        <v>0.7407407407407407</v>
      </c>
      <c r="X595" s="6">
        <f>Call_Data!$L595/Call_Data!$K595</f>
        <v>0.8</v>
      </c>
      <c r="Y595" s="6" cm="1">
        <f t="array" ref="Y595">_xlfn.SWITCH(A595,201706,0.51,201707,0.509,201708,0.511)</f>
        <v>0.50900000000000001</v>
      </c>
      <c r="Z595" s="6">
        <f>Call_Data!$L595/Call_Data!$G595</f>
        <v>0.53333333333333333</v>
      </c>
      <c r="AA595" s="6" cm="1">
        <f t="array" ref="AA595">_xlfn.SWITCH(A595,201706,0.2,201707,0.199,201708,0.198)</f>
        <v>0.19900000000000001</v>
      </c>
      <c r="AB595" s="6">
        <f>Call_Data!$K595-Call_Data!$L595/Call_Data!$K595</f>
        <v>19.2</v>
      </c>
      <c r="AC595" s="6" cm="1">
        <f t="array" ref="AC595">_xlfn.SWITCH(A595,201706,0.17,201707,0.162,201708,0.159)</f>
        <v>0.16200000000000001</v>
      </c>
      <c r="AD595" s="6">
        <f>Call_Data!$I595/Call_Data!$G595</f>
        <v>0.2</v>
      </c>
    </row>
    <row r="596" spans="1:30" x14ac:dyDescent="0.2">
      <c r="A596">
        <v>201707</v>
      </c>
      <c r="B596" s="1">
        <v>42924</v>
      </c>
      <c r="C596">
        <v>12478</v>
      </c>
      <c r="D596" t="str">
        <f>VLOOKUP(Call_Data!$C596,Hierarchy!$A$1:$H$27,5,TRUE)</f>
        <v>Nichols, Nana</v>
      </c>
      <c r="E596" t="str">
        <f>VLOOKUP(Call_Data!$C596,Hierarchy!$A$2:$H$27,7,TRUE)</f>
        <v>Jimson, Bill</v>
      </c>
      <c r="F596" t="str">
        <f>VLOOKUP(C596,Hierarchy!$A$2:$H$27,8,TRUE)</f>
        <v>Williamburg</v>
      </c>
      <c r="G596">
        <v>34</v>
      </c>
      <c r="H596">
        <v>24512</v>
      </c>
      <c r="I596">
        <v>7</v>
      </c>
      <c r="J596">
        <v>32</v>
      </c>
      <c r="K596">
        <v>22</v>
      </c>
      <c r="L596">
        <v>14</v>
      </c>
      <c r="M596">
        <v>2</v>
      </c>
      <c r="N596">
        <f>SUMIF(Call_Data!$D$2:$D$1526,Call_Data!$D596,Call_Data!$G$2:$G$1526)</f>
        <v>1999</v>
      </c>
      <c r="O596">
        <f>SUMIFS(Call_Data!$G$2:$G$1526,Call_Data!$D$2:$D$1526,Call_Data!$D596,Call_Data!$A$2:$A$1526,Call_Data!$A596)</f>
        <v>674</v>
      </c>
      <c r="P596" s="3">
        <f>Call_Data!$H596/Call_Data!$G596</f>
        <v>720.94117647058829</v>
      </c>
      <c r="Q596" cm="1">
        <f t="array" ref="Q596">_xlfn.SWITCH(A596,201706,780,201707,783,201708,775)</f>
        <v>783</v>
      </c>
      <c r="R596" s="5" cm="1">
        <f t="array" ref="R596">_xlfn.SWITCH(A596,201706,0.08,201707,0.081,201708,0.075)</f>
        <v>8.1000000000000003E-2</v>
      </c>
      <c r="S596" s="2">
        <f>Call_Data!$M596/Call_Data!$G596*100</f>
        <v>5.8823529411764701</v>
      </c>
      <c r="T596" s="2">
        <f>Call_Data!$S596/Call_Data!$R596</f>
        <v>72.621641249092221</v>
      </c>
      <c r="U596" s="7">
        <f t="shared" si="18"/>
        <v>0</v>
      </c>
      <c r="V596" s="6">
        <f t="shared" si="19"/>
        <v>0.94117647058823528</v>
      </c>
      <c r="W596" s="6">
        <f>Call_Data!$K596/Call_Data!$J596</f>
        <v>0.6875</v>
      </c>
      <c r="X596" s="6">
        <f>Call_Data!$L596/Call_Data!$K596</f>
        <v>0.63636363636363635</v>
      </c>
      <c r="Y596" s="6" cm="1">
        <f t="array" ref="Y596">_xlfn.SWITCH(A596,201706,0.51,201707,0.509,201708,0.511)</f>
        <v>0.50900000000000001</v>
      </c>
      <c r="Z596" s="6">
        <f>Call_Data!$L596/Call_Data!$G596</f>
        <v>0.41176470588235292</v>
      </c>
      <c r="AA596" s="6" cm="1">
        <f t="array" ref="AA596">_xlfn.SWITCH(A596,201706,0.2,201707,0.199,201708,0.198)</f>
        <v>0.19900000000000001</v>
      </c>
      <c r="AB596" s="6">
        <f>Call_Data!$K596-Call_Data!$L596/Call_Data!$K596</f>
        <v>21.363636363636363</v>
      </c>
      <c r="AC596" s="6" cm="1">
        <f t="array" ref="AC596">_xlfn.SWITCH(A596,201706,0.17,201707,0.162,201708,0.159)</f>
        <v>0.16200000000000001</v>
      </c>
      <c r="AD596" s="6">
        <f>Call_Data!$I596/Call_Data!$G596</f>
        <v>0.20588235294117646</v>
      </c>
    </row>
    <row r="597" spans="1:30" x14ac:dyDescent="0.2">
      <c r="A597">
        <v>201707</v>
      </c>
      <c r="B597" s="1">
        <v>42924</v>
      </c>
      <c r="C597">
        <v>12482</v>
      </c>
      <c r="D597" t="str">
        <f>VLOOKUP(Call_Data!$C597,Hierarchy!$A$1:$H$27,5,TRUE)</f>
        <v>Sanders, Sammi</v>
      </c>
      <c r="E597" t="str">
        <f>VLOOKUP(Call_Data!$C597,Hierarchy!$A$2:$H$27,7,TRUE)</f>
        <v>Oferten, Quinton</v>
      </c>
      <c r="F597" t="str">
        <f>VLOOKUP(C597,Hierarchy!$A$2:$H$27,8,TRUE)</f>
        <v>Williamburg</v>
      </c>
      <c r="G597">
        <v>31</v>
      </c>
      <c r="H597">
        <v>24121</v>
      </c>
      <c r="I597">
        <v>9</v>
      </c>
      <c r="J597">
        <v>29</v>
      </c>
      <c r="K597">
        <v>18</v>
      </c>
      <c r="L597">
        <v>12</v>
      </c>
      <c r="M597">
        <v>3</v>
      </c>
      <c r="N597">
        <f>SUMIF(Call_Data!$D$2:$D$1526,Call_Data!$D597,Call_Data!$G$2:$G$1526)</f>
        <v>1764</v>
      </c>
      <c r="O597">
        <f>SUMIFS(Call_Data!$G$2:$G$1526,Call_Data!$D$2:$D$1526,Call_Data!$D597,Call_Data!$A$2:$A$1526,Call_Data!$A597)</f>
        <v>524</v>
      </c>
      <c r="P597" s="3">
        <f>Call_Data!$H597/Call_Data!$G597</f>
        <v>778.09677419354841</v>
      </c>
      <c r="Q597" cm="1">
        <f t="array" ref="Q597">_xlfn.SWITCH(A597,201706,780,201707,783,201708,775)</f>
        <v>783</v>
      </c>
      <c r="R597" s="5" cm="1">
        <f t="array" ref="R597">_xlfn.SWITCH(A597,201706,0.08,201707,0.081,201708,0.075)</f>
        <v>8.1000000000000003E-2</v>
      </c>
      <c r="S597" s="2">
        <f>Call_Data!$M597/Call_Data!$G597*100</f>
        <v>9.67741935483871</v>
      </c>
      <c r="T597" s="2">
        <f>Call_Data!$S597/Call_Data!$R597</f>
        <v>119.47431302270012</v>
      </c>
      <c r="U597" s="7">
        <f t="shared" si="18"/>
        <v>150</v>
      </c>
      <c r="V597" s="6">
        <f t="shared" si="19"/>
        <v>0.93548387096774188</v>
      </c>
      <c r="W597" s="6">
        <f>Call_Data!$K597/Call_Data!$J597</f>
        <v>0.62068965517241381</v>
      </c>
      <c r="X597" s="6">
        <f>Call_Data!$L597/Call_Data!$K597</f>
        <v>0.66666666666666663</v>
      </c>
      <c r="Y597" s="6" cm="1">
        <f t="array" ref="Y597">_xlfn.SWITCH(A597,201706,0.51,201707,0.509,201708,0.511)</f>
        <v>0.50900000000000001</v>
      </c>
      <c r="Z597" s="6">
        <f>Call_Data!$L597/Call_Data!$G597</f>
        <v>0.38709677419354838</v>
      </c>
      <c r="AA597" s="6" cm="1">
        <f t="array" ref="AA597">_xlfn.SWITCH(A597,201706,0.2,201707,0.199,201708,0.198)</f>
        <v>0.19900000000000001</v>
      </c>
      <c r="AB597" s="6">
        <f>Call_Data!$K597-Call_Data!$L597/Call_Data!$K597</f>
        <v>17.333333333333332</v>
      </c>
      <c r="AC597" s="6" cm="1">
        <f t="array" ref="AC597">_xlfn.SWITCH(A597,201706,0.17,201707,0.162,201708,0.159)</f>
        <v>0.16200000000000001</v>
      </c>
      <c r="AD597" s="6">
        <f>Call_Data!$I597/Call_Data!$G597</f>
        <v>0.29032258064516131</v>
      </c>
    </row>
    <row r="598" spans="1:30" x14ac:dyDescent="0.2">
      <c r="A598">
        <v>201707</v>
      </c>
      <c r="B598" s="1">
        <v>42924</v>
      </c>
      <c r="C598">
        <v>12483</v>
      </c>
      <c r="D598" t="str">
        <f>VLOOKUP(Call_Data!$C598,Hierarchy!$A$1:$H$27,5,TRUE)</f>
        <v>Thomas, Ted</v>
      </c>
      <c r="E598" t="str">
        <f>VLOOKUP(Call_Data!$C598,Hierarchy!$A$2:$H$27,7,TRUE)</f>
        <v>Oferten, Quinton</v>
      </c>
      <c r="F598" t="str">
        <f>VLOOKUP(C598,Hierarchy!$A$2:$H$27,8,TRUE)</f>
        <v>Williamburg</v>
      </c>
      <c r="G598">
        <v>29</v>
      </c>
      <c r="H598">
        <v>25970</v>
      </c>
      <c r="I598">
        <v>8</v>
      </c>
      <c r="J598">
        <v>27</v>
      </c>
      <c r="K598">
        <v>21</v>
      </c>
      <c r="L598">
        <v>14</v>
      </c>
      <c r="M598">
        <v>3</v>
      </c>
      <c r="N598">
        <f>SUMIF(Call_Data!$D$2:$D$1526,Call_Data!$D598,Call_Data!$G$2:$G$1526)</f>
        <v>1918</v>
      </c>
      <c r="O598">
        <f>SUMIFS(Call_Data!$G$2:$G$1526,Call_Data!$D$2:$D$1526,Call_Data!$D598,Call_Data!$A$2:$A$1526,Call_Data!$A598)</f>
        <v>606</v>
      </c>
      <c r="P598" s="3">
        <f>Call_Data!$H598/Call_Data!$G598</f>
        <v>895.51724137931035</v>
      </c>
      <c r="Q598" cm="1">
        <f t="array" ref="Q598">_xlfn.SWITCH(A598,201706,780,201707,783,201708,775)</f>
        <v>783</v>
      </c>
      <c r="R598" s="5" cm="1">
        <f t="array" ref="R598">_xlfn.SWITCH(A598,201706,0.08,201707,0.081,201708,0.075)</f>
        <v>8.1000000000000003E-2</v>
      </c>
      <c r="S598" s="2">
        <f>Call_Data!$M598/Call_Data!$G598*100</f>
        <v>10.344827586206897</v>
      </c>
      <c r="T598" s="2">
        <f>Call_Data!$S598/Call_Data!$R598</f>
        <v>127.71392081736909</v>
      </c>
      <c r="U598" s="7">
        <f t="shared" si="18"/>
        <v>250</v>
      </c>
      <c r="V598" s="6">
        <f t="shared" si="19"/>
        <v>0.93103448275862066</v>
      </c>
      <c r="W598" s="6">
        <f>Call_Data!$K598/Call_Data!$J598</f>
        <v>0.77777777777777779</v>
      </c>
      <c r="X598" s="6">
        <f>Call_Data!$L598/Call_Data!$K598</f>
        <v>0.66666666666666663</v>
      </c>
      <c r="Y598" s="6" cm="1">
        <f t="array" ref="Y598">_xlfn.SWITCH(A598,201706,0.51,201707,0.509,201708,0.511)</f>
        <v>0.50900000000000001</v>
      </c>
      <c r="Z598" s="6">
        <f>Call_Data!$L598/Call_Data!$G598</f>
        <v>0.48275862068965519</v>
      </c>
      <c r="AA598" s="6" cm="1">
        <f t="array" ref="AA598">_xlfn.SWITCH(A598,201706,0.2,201707,0.199,201708,0.198)</f>
        <v>0.19900000000000001</v>
      </c>
      <c r="AB598" s="6">
        <f>Call_Data!$K598-Call_Data!$L598/Call_Data!$K598</f>
        <v>20.333333333333332</v>
      </c>
      <c r="AC598" s="6" cm="1">
        <f t="array" ref="AC598">_xlfn.SWITCH(A598,201706,0.17,201707,0.162,201708,0.159)</f>
        <v>0.16200000000000001</v>
      </c>
      <c r="AD598" s="6">
        <f>Call_Data!$I598/Call_Data!$G598</f>
        <v>0.27586206896551724</v>
      </c>
    </row>
    <row r="599" spans="1:30" x14ac:dyDescent="0.2">
      <c r="A599">
        <v>201707</v>
      </c>
      <c r="B599" s="1">
        <v>42924</v>
      </c>
      <c r="C599">
        <v>12484</v>
      </c>
      <c r="D599" t="str">
        <f>VLOOKUP(Call_Data!$C599,Hierarchy!$A$1:$H$27,5,TRUE)</f>
        <v>Uvaldon, Ursala</v>
      </c>
      <c r="E599" t="str">
        <f>VLOOKUP(Call_Data!$C599,Hierarchy!$A$2:$H$27,7,TRUE)</f>
        <v>Oferten, Quinton</v>
      </c>
      <c r="F599" t="str">
        <f>VLOOKUP(C599,Hierarchy!$A$2:$H$27,8,TRUE)</f>
        <v>Williamburg</v>
      </c>
      <c r="G599">
        <v>32</v>
      </c>
      <c r="H599">
        <v>25123</v>
      </c>
      <c r="I599">
        <v>9</v>
      </c>
      <c r="J599">
        <v>28</v>
      </c>
      <c r="K599">
        <v>18</v>
      </c>
      <c r="L599">
        <v>13</v>
      </c>
      <c r="M599">
        <v>4</v>
      </c>
      <c r="N599">
        <f>SUMIF(Call_Data!$D$2:$D$1526,Call_Data!$D599,Call_Data!$G$2:$G$1526)</f>
        <v>1913</v>
      </c>
      <c r="O599">
        <f>SUMIFS(Call_Data!$G$2:$G$1526,Call_Data!$D$2:$D$1526,Call_Data!$D599,Call_Data!$A$2:$A$1526,Call_Data!$A599)</f>
        <v>618</v>
      </c>
      <c r="P599" s="3">
        <f>Call_Data!$H599/Call_Data!$G599</f>
        <v>785.09375</v>
      </c>
      <c r="Q599" cm="1">
        <f t="array" ref="Q599">_xlfn.SWITCH(A599,201706,780,201707,783,201708,775)</f>
        <v>783</v>
      </c>
      <c r="R599" s="5" cm="1">
        <f t="array" ref="R599">_xlfn.SWITCH(A599,201706,0.08,201707,0.081,201708,0.075)</f>
        <v>8.1000000000000003E-2</v>
      </c>
      <c r="S599" s="2">
        <f>Call_Data!$M599/Call_Data!$G599*100</f>
        <v>12.5</v>
      </c>
      <c r="T599" s="2">
        <f>Call_Data!$S599/Call_Data!$R599</f>
        <v>154.32098765432099</v>
      </c>
      <c r="U599" s="7">
        <f t="shared" si="18"/>
        <v>250</v>
      </c>
      <c r="V599" s="6">
        <f t="shared" si="19"/>
        <v>0.875</v>
      </c>
      <c r="W599" s="6">
        <f>Call_Data!$K599/Call_Data!$J599</f>
        <v>0.6428571428571429</v>
      </c>
      <c r="X599" s="6">
        <f>Call_Data!$L599/Call_Data!$K599</f>
        <v>0.72222222222222221</v>
      </c>
      <c r="Y599" s="6" cm="1">
        <f t="array" ref="Y599">_xlfn.SWITCH(A599,201706,0.51,201707,0.509,201708,0.511)</f>
        <v>0.50900000000000001</v>
      </c>
      <c r="Z599" s="6">
        <f>Call_Data!$L599/Call_Data!$G599</f>
        <v>0.40625</v>
      </c>
      <c r="AA599" s="6" cm="1">
        <f t="array" ref="AA599">_xlfn.SWITCH(A599,201706,0.2,201707,0.199,201708,0.198)</f>
        <v>0.19900000000000001</v>
      </c>
      <c r="AB599" s="6">
        <f>Call_Data!$K599-Call_Data!$L599/Call_Data!$K599</f>
        <v>17.277777777777779</v>
      </c>
      <c r="AC599" s="6" cm="1">
        <f t="array" ref="AC599">_xlfn.SWITCH(A599,201706,0.17,201707,0.162,201708,0.159)</f>
        <v>0.16200000000000001</v>
      </c>
      <c r="AD599" s="6">
        <f>Call_Data!$I599/Call_Data!$G599</f>
        <v>0.28125</v>
      </c>
    </row>
    <row r="600" spans="1:30" x14ac:dyDescent="0.2">
      <c r="A600">
        <v>201707</v>
      </c>
      <c r="B600" s="1">
        <v>42924</v>
      </c>
      <c r="C600">
        <v>12485</v>
      </c>
      <c r="D600" t="str">
        <f>VLOOKUP(Call_Data!$C600,Hierarchy!$A$1:$H$27,5,TRUE)</f>
        <v>Vindictive, Vinny</v>
      </c>
      <c r="E600" t="str">
        <f>VLOOKUP(Call_Data!$C600,Hierarchy!$A$2:$H$27,7,TRUE)</f>
        <v>Oferten, Quinton</v>
      </c>
      <c r="F600" t="str">
        <f>VLOOKUP(C600,Hierarchy!$A$2:$H$27,8,TRUE)</f>
        <v>Williamburg</v>
      </c>
      <c r="G600">
        <v>32</v>
      </c>
      <c r="H600">
        <v>25176</v>
      </c>
      <c r="I600">
        <v>10</v>
      </c>
      <c r="J600">
        <v>28</v>
      </c>
      <c r="K600">
        <v>18</v>
      </c>
      <c r="L600">
        <v>11</v>
      </c>
      <c r="M600">
        <v>3</v>
      </c>
      <c r="N600">
        <f>SUMIF(Call_Data!$D$2:$D$1526,Call_Data!$D600,Call_Data!$G$2:$G$1526)</f>
        <v>1894</v>
      </c>
      <c r="O600">
        <f>SUMIFS(Call_Data!$G$2:$G$1526,Call_Data!$D$2:$D$1526,Call_Data!$D600,Call_Data!$A$2:$A$1526,Call_Data!$A600)</f>
        <v>610</v>
      </c>
      <c r="P600" s="3">
        <f>Call_Data!$H600/Call_Data!$G600</f>
        <v>786.75</v>
      </c>
      <c r="Q600" cm="1">
        <f t="array" ref="Q600">_xlfn.SWITCH(A600,201706,780,201707,783,201708,775)</f>
        <v>783</v>
      </c>
      <c r="R600" s="5" cm="1">
        <f t="array" ref="R600">_xlfn.SWITCH(A600,201706,0.08,201707,0.081,201708,0.075)</f>
        <v>8.1000000000000003E-2</v>
      </c>
      <c r="S600" s="2">
        <f>Call_Data!$M600/Call_Data!$G600*100</f>
        <v>9.375</v>
      </c>
      <c r="T600" s="2">
        <f>Call_Data!$S600/Call_Data!$R600</f>
        <v>115.74074074074073</v>
      </c>
      <c r="U600" s="7">
        <f t="shared" si="18"/>
        <v>150</v>
      </c>
      <c r="V600" s="6">
        <f t="shared" si="19"/>
        <v>0.875</v>
      </c>
      <c r="W600" s="6">
        <f>Call_Data!$K600/Call_Data!$J600</f>
        <v>0.6428571428571429</v>
      </c>
      <c r="X600" s="6">
        <f>Call_Data!$L600/Call_Data!$K600</f>
        <v>0.61111111111111116</v>
      </c>
      <c r="Y600" s="6" cm="1">
        <f t="array" ref="Y600">_xlfn.SWITCH(A600,201706,0.51,201707,0.509,201708,0.511)</f>
        <v>0.50900000000000001</v>
      </c>
      <c r="Z600" s="6">
        <f>Call_Data!$L600/Call_Data!$G600</f>
        <v>0.34375</v>
      </c>
      <c r="AA600" s="6" cm="1">
        <f t="array" ref="AA600">_xlfn.SWITCH(A600,201706,0.2,201707,0.199,201708,0.198)</f>
        <v>0.19900000000000001</v>
      </c>
      <c r="AB600" s="6">
        <f>Call_Data!$K600-Call_Data!$L600/Call_Data!$K600</f>
        <v>17.388888888888889</v>
      </c>
      <c r="AC600" s="6" cm="1">
        <f t="array" ref="AC600">_xlfn.SWITCH(A600,201706,0.17,201707,0.162,201708,0.159)</f>
        <v>0.16200000000000001</v>
      </c>
      <c r="AD600" s="6">
        <f>Call_Data!$I600/Call_Data!$G600</f>
        <v>0.3125</v>
      </c>
    </row>
    <row r="601" spans="1:30" x14ac:dyDescent="0.2">
      <c r="A601">
        <v>201707</v>
      </c>
      <c r="B601" s="1">
        <v>42924</v>
      </c>
      <c r="C601">
        <v>12486</v>
      </c>
      <c r="D601" t="str">
        <f>VLOOKUP(Call_Data!$C601,Hierarchy!$A$1:$H$27,5,TRUE)</f>
        <v>Williamson, Wilma</v>
      </c>
      <c r="E601" t="str">
        <f>VLOOKUP(Call_Data!$C601,Hierarchy!$A$2:$H$27,7,TRUE)</f>
        <v>Oferten, Quinton</v>
      </c>
      <c r="F601" t="str">
        <f>VLOOKUP(C601,Hierarchy!$A$2:$H$27,8,TRUE)</f>
        <v>Williamburg</v>
      </c>
      <c r="G601">
        <v>28</v>
      </c>
      <c r="H601">
        <v>24264</v>
      </c>
      <c r="I601">
        <v>8</v>
      </c>
      <c r="J601">
        <v>24</v>
      </c>
      <c r="K601">
        <v>15</v>
      </c>
      <c r="L601">
        <v>11</v>
      </c>
      <c r="M601">
        <v>3</v>
      </c>
      <c r="N601">
        <f>SUMIF(Call_Data!$D$2:$D$1526,Call_Data!$D601,Call_Data!$G$2:$G$1526)</f>
        <v>1992</v>
      </c>
      <c r="O601">
        <f>SUMIFS(Call_Data!$G$2:$G$1526,Call_Data!$D$2:$D$1526,Call_Data!$D601,Call_Data!$A$2:$A$1526,Call_Data!$A601)</f>
        <v>678</v>
      </c>
      <c r="P601" s="3">
        <f>Call_Data!$H601/Call_Data!$G601</f>
        <v>866.57142857142856</v>
      </c>
      <c r="Q601" cm="1">
        <f t="array" ref="Q601">_xlfn.SWITCH(A601,201706,780,201707,783,201708,775)</f>
        <v>783</v>
      </c>
      <c r="R601" s="5" cm="1">
        <f t="array" ref="R601">_xlfn.SWITCH(A601,201706,0.08,201707,0.081,201708,0.075)</f>
        <v>8.1000000000000003E-2</v>
      </c>
      <c r="S601" s="2">
        <f>Call_Data!$M601/Call_Data!$G601*100</f>
        <v>10.714285714285714</v>
      </c>
      <c r="T601" s="2">
        <f>Call_Data!$S601/Call_Data!$R601</f>
        <v>132.27513227513225</v>
      </c>
      <c r="U601" s="7">
        <f t="shared" si="18"/>
        <v>250</v>
      </c>
      <c r="V601" s="6">
        <f t="shared" si="19"/>
        <v>0.8571428571428571</v>
      </c>
      <c r="W601" s="6">
        <f>Call_Data!$K601/Call_Data!$J601</f>
        <v>0.625</v>
      </c>
      <c r="X601" s="6">
        <f>Call_Data!$L601/Call_Data!$K601</f>
        <v>0.73333333333333328</v>
      </c>
      <c r="Y601" s="6" cm="1">
        <f t="array" ref="Y601">_xlfn.SWITCH(A601,201706,0.51,201707,0.509,201708,0.511)</f>
        <v>0.50900000000000001</v>
      </c>
      <c r="Z601" s="6">
        <f>Call_Data!$L601/Call_Data!$G601</f>
        <v>0.39285714285714285</v>
      </c>
      <c r="AA601" s="6" cm="1">
        <f t="array" ref="AA601">_xlfn.SWITCH(A601,201706,0.2,201707,0.199,201708,0.198)</f>
        <v>0.19900000000000001</v>
      </c>
      <c r="AB601" s="6">
        <f>Call_Data!$K601-Call_Data!$L601/Call_Data!$K601</f>
        <v>14.266666666666667</v>
      </c>
      <c r="AC601" s="6" cm="1">
        <f t="array" ref="AC601">_xlfn.SWITCH(A601,201706,0.17,201707,0.162,201708,0.159)</f>
        <v>0.16200000000000001</v>
      </c>
      <c r="AD601" s="6">
        <f>Call_Data!$I601/Call_Data!$G601</f>
        <v>0.2857142857142857</v>
      </c>
    </row>
    <row r="602" spans="1:30" x14ac:dyDescent="0.2">
      <c r="A602">
        <v>201707</v>
      </c>
      <c r="B602" s="1">
        <v>42924</v>
      </c>
      <c r="C602">
        <v>12487</v>
      </c>
      <c r="D602" t="str">
        <f>VLOOKUP(Call_Data!$C602,Hierarchy!$A$1:$H$27,5,TRUE)</f>
        <v>Younger, Yeti</v>
      </c>
      <c r="E602" t="str">
        <f>VLOOKUP(Call_Data!$C602,Hierarchy!$A$2:$H$27,7,TRUE)</f>
        <v>Oferten, Quinton</v>
      </c>
      <c r="F602" t="str">
        <f>VLOOKUP(C602,Hierarchy!$A$2:$H$27,8,TRUE)</f>
        <v>Williamburg</v>
      </c>
      <c r="G602">
        <v>28</v>
      </c>
      <c r="H602">
        <v>25702</v>
      </c>
      <c r="I602">
        <v>6</v>
      </c>
      <c r="J602">
        <v>24</v>
      </c>
      <c r="K602">
        <v>16</v>
      </c>
      <c r="L602">
        <v>10</v>
      </c>
      <c r="M602">
        <v>3</v>
      </c>
      <c r="N602">
        <f>SUMIF(Call_Data!$D$2:$D$1526,Call_Data!$D602,Call_Data!$G$2:$G$1526)</f>
        <v>1939</v>
      </c>
      <c r="O602">
        <f>SUMIFS(Call_Data!$G$2:$G$1526,Call_Data!$D$2:$D$1526,Call_Data!$D602,Call_Data!$A$2:$A$1526,Call_Data!$A602)</f>
        <v>662</v>
      </c>
      <c r="P602" s="3">
        <f>Call_Data!$H602/Call_Data!$G602</f>
        <v>917.92857142857144</v>
      </c>
      <c r="Q602" cm="1">
        <f t="array" ref="Q602">_xlfn.SWITCH(A602,201706,780,201707,783,201708,775)</f>
        <v>783</v>
      </c>
      <c r="R602" s="5" cm="1">
        <f t="array" ref="R602">_xlfn.SWITCH(A602,201706,0.08,201707,0.081,201708,0.075)</f>
        <v>8.1000000000000003E-2</v>
      </c>
      <c r="S602" s="2">
        <f>Call_Data!$M602/Call_Data!$G602*100</f>
        <v>10.714285714285714</v>
      </c>
      <c r="T602" s="2">
        <f>Call_Data!$S602/Call_Data!$R602</f>
        <v>132.27513227513225</v>
      </c>
      <c r="U602" s="7">
        <f t="shared" si="18"/>
        <v>250</v>
      </c>
      <c r="V602" s="6">
        <f t="shared" si="19"/>
        <v>0.8571428571428571</v>
      </c>
      <c r="W602" s="6">
        <f>Call_Data!$K602/Call_Data!$J602</f>
        <v>0.66666666666666663</v>
      </c>
      <c r="X602" s="6">
        <f>Call_Data!$L602/Call_Data!$K602</f>
        <v>0.625</v>
      </c>
      <c r="Y602" s="6" cm="1">
        <f t="array" ref="Y602">_xlfn.SWITCH(A602,201706,0.51,201707,0.509,201708,0.511)</f>
        <v>0.50900000000000001</v>
      </c>
      <c r="Z602" s="6">
        <f>Call_Data!$L602/Call_Data!$G602</f>
        <v>0.35714285714285715</v>
      </c>
      <c r="AA602" s="6" cm="1">
        <f t="array" ref="AA602">_xlfn.SWITCH(A602,201706,0.2,201707,0.199,201708,0.198)</f>
        <v>0.19900000000000001</v>
      </c>
      <c r="AB602" s="6">
        <f>Call_Data!$K602-Call_Data!$L602/Call_Data!$K602</f>
        <v>15.375</v>
      </c>
      <c r="AC602" s="6" cm="1">
        <f t="array" ref="AC602">_xlfn.SWITCH(A602,201706,0.17,201707,0.162,201708,0.159)</f>
        <v>0.16200000000000001</v>
      </c>
      <c r="AD602" s="6">
        <f>Call_Data!$I602/Call_Data!$G602</f>
        <v>0.21428571428571427</v>
      </c>
    </row>
    <row r="603" spans="1:30" x14ac:dyDescent="0.2">
      <c r="A603">
        <v>201707</v>
      </c>
      <c r="B603" s="1">
        <v>42924</v>
      </c>
      <c r="C603">
        <v>12488</v>
      </c>
      <c r="D603" t="str">
        <f>VLOOKUP(Call_Data!$C603,Hierarchy!$A$1:$H$27,5,TRUE)</f>
        <v>Zwilowski, Zane</v>
      </c>
      <c r="E603" t="str">
        <f>VLOOKUP(Call_Data!$C603,Hierarchy!$A$2:$H$27,7,TRUE)</f>
        <v>Oferten, Quinton</v>
      </c>
      <c r="F603" t="str">
        <f>VLOOKUP(C603,Hierarchy!$A$2:$H$27,8,TRUE)</f>
        <v>Williamburg</v>
      </c>
      <c r="G603">
        <v>30</v>
      </c>
      <c r="H603">
        <v>25831</v>
      </c>
      <c r="I603">
        <v>7</v>
      </c>
      <c r="J603">
        <v>26</v>
      </c>
      <c r="K603">
        <v>21</v>
      </c>
      <c r="L603">
        <v>12</v>
      </c>
      <c r="M603">
        <v>3</v>
      </c>
      <c r="N603">
        <f>SUMIF(Call_Data!$D$2:$D$1526,Call_Data!$D603,Call_Data!$G$2:$G$1526)</f>
        <v>2000</v>
      </c>
      <c r="O603">
        <f>SUMIFS(Call_Data!$G$2:$G$1526,Call_Data!$D$2:$D$1526,Call_Data!$D603,Call_Data!$A$2:$A$1526,Call_Data!$A603)</f>
        <v>682</v>
      </c>
      <c r="P603" s="3">
        <f>Call_Data!$H603/Call_Data!$G603</f>
        <v>861.0333333333333</v>
      </c>
      <c r="Q603" cm="1">
        <f t="array" ref="Q603">_xlfn.SWITCH(A603,201706,780,201707,783,201708,775)</f>
        <v>783</v>
      </c>
      <c r="R603" s="5" cm="1">
        <f t="array" ref="R603">_xlfn.SWITCH(A603,201706,0.08,201707,0.081,201708,0.075)</f>
        <v>8.1000000000000003E-2</v>
      </c>
      <c r="S603" s="2">
        <f>Call_Data!$M603/Call_Data!$G603*100</f>
        <v>10</v>
      </c>
      <c r="T603" s="2">
        <f>Call_Data!$S603/Call_Data!$R603</f>
        <v>123.45679012345678</v>
      </c>
      <c r="U603" s="7">
        <f t="shared" si="18"/>
        <v>250</v>
      </c>
      <c r="V603" s="6">
        <f t="shared" si="19"/>
        <v>0.8666666666666667</v>
      </c>
      <c r="W603" s="6">
        <f>Call_Data!$K603/Call_Data!$J603</f>
        <v>0.80769230769230771</v>
      </c>
      <c r="X603" s="6">
        <f>Call_Data!$L603/Call_Data!$K603</f>
        <v>0.5714285714285714</v>
      </c>
      <c r="Y603" s="6" cm="1">
        <f t="array" ref="Y603">_xlfn.SWITCH(A603,201706,0.51,201707,0.509,201708,0.511)</f>
        <v>0.50900000000000001</v>
      </c>
      <c r="Z603" s="6">
        <f>Call_Data!$L603/Call_Data!$G603</f>
        <v>0.4</v>
      </c>
      <c r="AA603" s="6" cm="1">
        <f t="array" ref="AA603">_xlfn.SWITCH(A603,201706,0.2,201707,0.199,201708,0.198)</f>
        <v>0.19900000000000001</v>
      </c>
      <c r="AB603" s="6">
        <f>Call_Data!$K603-Call_Data!$L603/Call_Data!$K603</f>
        <v>20.428571428571427</v>
      </c>
      <c r="AC603" s="6" cm="1">
        <f t="array" ref="AC603">_xlfn.SWITCH(A603,201706,0.17,201707,0.162,201708,0.159)</f>
        <v>0.16200000000000001</v>
      </c>
      <c r="AD603" s="6">
        <f>Call_Data!$I603/Call_Data!$G603</f>
        <v>0.23333333333333334</v>
      </c>
    </row>
    <row r="604" spans="1:30" x14ac:dyDescent="0.2">
      <c r="A604">
        <v>201707</v>
      </c>
      <c r="B604" s="1">
        <v>42924</v>
      </c>
      <c r="C604">
        <v>12489</v>
      </c>
      <c r="D604" t="str">
        <f>VLOOKUP(Call_Data!$C604,Hierarchy!$A$1:$H$27,5,TRUE)</f>
        <v>Abacus, Aaron</v>
      </c>
      <c r="E604" t="str">
        <f>VLOOKUP(Call_Data!$C604,Hierarchy!$A$2:$H$27,7,TRUE)</f>
        <v>Oferten, Quinton</v>
      </c>
      <c r="F604" t="str">
        <f>VLOOKUP(C604,Hierarchy!$A$2:$H$27,8,TRUE)</f>
        <v>Williamburg</v>
      </c>
      <c r="G604">
        <v>30</v>
      </c>
      <c r="H604">
        <v>25850</v>
      </c>
      <c r="I604">
        <v>9</v>
      </c>
      <c r="J604">
        <v>27</v>
      </c>
      <c r="K604">
        <v>21</v>
      </c>
      <c r="L604">
        <v>14</v>
      </c>
      <c r="M604">
        <v>4</v>
      </c>
      <c r="N604">
        <f>SUMIF(Call_Data!$D$2:$D$1526,Call_Data!$D604,Call_Data!$G$2:$G$1526)</f>
        <v>1858</v>
      </c>
      <c r="O604">
        <f>SUMIFS(Call_Data!$G$2:$G$1526,Call_Data!$D$2:$D$1526,Call_Data!$D604,Call_Data!$A$2:$A$1526,Call_Data!$A604)</f>
        <v>671</v>
      </c>
      <c r="P604" s="3">
        <f>Call_Data!$H604/Call_Data!$G604</f>
        <v>861.66666666666663</v>
      </c>
      <c r="Q604" cm="1">
        <f t="array" ref="Q604">_xlfn.SWITCH(A604,201706,780,201707,783,201708,775)</f>
        <v>783</v>
      </c>
      <c r="R604" s="5" cm="1">
        <f t="array" ref="R604">_xlfn.SWITCH(A604,201706,0.08,201707,0.081,201708,0.075)</f>
        <v>8.1000000000000003E-2</v>
      </c>
      <c r="S604" s="2">
        <f>Call_Data!$M604/Call_Data!$G604*100</f>
        <v>13.333333333333334</v>
      </c>
      <c r="T604" s="2">
        <f>Call_Data!$S604/Call_Data!$R604</f>
        <v>164.6090534979424</v>
      </c>
      <c r="U604" s="7">
        <f t="shared" si="18"/>
        <v>250</v>
      </c>
      <c r="V604" s="6">
        <f t="shared" si="19"/>
        <v>0.9</v>
      </c>
      <c r="W604" s="6">
        <f>Call_Data!$K604/Call_Data!$J604</f>
        <v>0.77777777777777779</v>
      </c>
      <c r="X604" s="6">
        <f>Call_Data!$L604/Call_Data!$K604</f>
        <v>0.66666666666666663</v>
      </c>
      <c r="Y604" s="6" cm="1">
        <f t="array" ref="Y604">_xlfn.SWITCH(A604,201706,0.51,201707,0.509,201708,0.511)</f>
        <v>0.50900000000000001</v>
      </c>
      <c r="Z604" s="6">
        <f>Call_Data!$L604/Call_Data!$G604</f>
        <v>0.46666666666666667</v>
      </c>
      <c r="AA604" s="6" cm="1">
        <f t="array" ref="AA604">_xlfn.SWITCH(A604,201706,0.2,201707,0.199,201708,0.198)</f>
        <v>0.19900000000000001</v>
      </c>
      <c r="AB604" s="6">
        <f>Call_Data!$K604-Call_Data!$L604/Call_Data!$K604</f>
        <v>20.333333333333332</v>
      </c>
      <c r="AC604" s="6" cm="1">
        <f t="array" ref="AC604">_xlfn.SWITCH(A604,201706,0.17,201707,0.162,201708,0.159)</f>
        <v>0.16200000000000001</v>
      </c>
      <c r="AD604" s="6">
        <f>Call_Data!$I604/Call_Data!$G604</f>
        <v>0.3</v>
      </c>
    </row>
    <row r="605" spans="1:30" x14ac:dyDescent="0.2">
      <c r="A605">
        <v>201707</v>
      </c>
      <c r="B605" s="1">
        <v>42925</v>
      </c>
      <c r="C605">
        <v>12465</v>
      </c>
      <c r="D605" t="str">
        <f>VLOOKUP(Call_Data!$C605,Hierarchy!$A$1:$H$27,5,TRUE)</f>
        <v>Anderson, Albert</v>
      </c>
      <c r="E605" t="str">
        <f>VLOOKUP(Call_Data!$C605,Hierarchy!$A$2:$H$27,7,TRUE)</f>
        <v>Winnerson, Aceona</v>
      </c>
      <c r="F605" t="str">
        <f>VLOOKUP(C605,Hierarchy!$A$2:$H$27,8,TRUE)</f>
        <v>Williamburg</v>
      </c>
      <c r="G605">
        <v>38</v>
      </c>
      <c r="H605">
        <v>24179</v>
      </c>
      <c r="I605">
        <v>8</v>
      </c>
      <c r="J605">
        <v>37</v>
      </c>
      <c r="K605">
        <v>32</v>
      </c>
      <c r="L605">
        <v>22</v>
      </c>
      <c r="M605">
        <v>2</v>
      </c>
      <c r="N605">
        <f>SUMIF(Call_Data!$D$2:$D$1526,Call_Data!$D605,Call_Data!$G$2:$G$1526)</f>
        <v>2149</v>
      </c>
      <c r="O605">
        <f>SUMIFS(Call_Data!$G$2:$G$1526,Call_Data!$D$2:$D$1526,Call_Data!$D605,Call_Data!$A$2:$A$1526,Call_Data!$A605)</f>
        <v>601</v>
      </c>
      <c r="P605" s="3">
        <f>Call_Data!$H605/Call_Data!$G605</f>
        <v>636.28947368421052</v>
      </c>
      <c r="Q605" cm="1">
        <f t="array" ref="Q605">_xlfn.SWITCH(A605,201706,780,201707,783,201708,775)</f>
        <v>783</v>
      </c>
      <c r="R605" s="5" cm="1">
        <f t="array" ref="R605">_xlfn.SWITCH(A605,201706,0.08,201707,0.081,201708,0.075)</f>
        <v>8.1000000000000003E-2</v>
      </c>
      <c r="S605" s="2">
        <f>Call_Data!$M605/Call_Data!$G605*100</f>
        <v>5.2631578947368416</v>
      </c>
      <c r="T605" s="2">
        <f>Call_Data!$S605/Call_Data!$R605</f>
        <v>64.977257959714095</v>
      </c>
      <c r="U605" s="7">
        <f t="shared" si="18"/>
        <v>0</v>
      </c>
      <c r="V605" s="6">
        <f t="shared" si="19"/>
        <v>0.97368421052631582</v>
      </c>
      <c r="W605" s="6">
        <f>Call_Data!$K605/Call_Data!$J605</f>
        <v>0.86486486486486491</v>
      </c>
      <c r="X605" s="6">
        <f>Call_Data!$L605/Call_Data!$K605</f>
        <v>0.6875</v>
      </c>
      <c r="Y605" s="6" cm="1">
        <f t="array" ref="Y605">_xlfn.SWITCH(A605,201706,0.51,201707,0.509,201708,0.511)</f>
        <v>0.50900000000000001</v>
      </c>
      <c r="Z605" s="6">
        <f>Call_Data!$L605/Call_Data!$G605</f>
        <v>0.57894736842105265</v>
      </c>
      <c r="AA605" s="6" cm="1">
        <f t="array" ref="AA605">_xlfn.SWITCH(A605,201706,0.2,201707,0.199,201708,0.198)</f>
        <v>0.19900000000000001</v>
      </c>
      <c r="AB605" s="6">
        <f>Call_Data!$K605-Call_Data!$L605/Call_Data!$K605</f>
        <v>31.3125</v>
      </c>
      <c r="AC605" s="6" cm="1">
        <f t="array" ref="AC605">_xlfn.SWITCH(A605,201706,0.17,201707,0.162,201708,0.159)</f>
        <v>0.16200000000000001</v>
      </c>
      <c r="AD605" s="6">
        <f>Call_Data!$I605/Call_Data!$G605</f>
        <v>0.21052631578947367</v>
      </c>
    </row>
    <row r="606" spans="1:30" x14ac:dyDescent="0.2">
      <c r="A606">
        <v>201707</v>
      </c>
      <c r="B606" s="1">
        <v>42925</v>
      </c>
      <c r="C606">
        <v>12466</v>
      </c>
      <c r="D606" t="str">
        <f>VLOOKUP(Call_Data!$C606,Hierarchy!$A$1:$H$27,5,TRUE)</f>
        <v>Binning, Bart</v>
      </c>
      <c r="E606" t="str">
        <f>VLOOKUP(Call_Data!$C606,Hierarchy!$A$2:$H$27,7,TRUE)</f>
        <v>Winnerson, Aceona</v>
      </c>
      <c r="F606" t="str">
        <f>VLOOKUP(C606,Hierarchy!$A$2:$H$27,8,TRUE)</f>
        <v>Williamburg</v>
      </c>
      <c r="G606">
        <v>34</v>
      </c>
      <c r="H606">
        <v>25978</v>
      </c>
      <c r="I606">
        <v>6</v>
      </c>
      <c r="J606">
        <v>33</v>
      </c>
      <c r="K606">
        <v>24</v>
      </c>
      <c r="L606">
        <v>21</v>
      </c>
      <c r="M606">
        <v>1</v>
      </c>
      <c r="N606">
        <f>SUMIF(Call_Data!$D$2:$D$1526,Call_Data!$D606,Call_Data!$G$2:$G$1526)</f>
        <v>2347</v>
      </c>
      <c r="O606">
        <f>SUMIFS(Call_Data!$G$2:$G$1526,Call_Data!$D$2:$D$1526,Call_Data!$D606,Call_Data!$A$2:$A$1526,Call_Data!$A606)</f>
        <v>761</v>
      </c>
      <c r="P606" s="3">
        <f>Call_Data!$H606/Call_Data!$G606</f>
        <v>764.05882352941171</v>
      </c>
      <c r="Q606" cm="1">
        <f t="array" ref="Q606">_xlfn.SWITCH(A606,201706,780,201707,783,201708,775)</f>
        <v>783</v>
      </c>
      <c r="R606" s="5" cm="1">
        <f t="array" ref="R606">_xlfn.SWITCH(A606,201706,0.08,201707,0.081,201708,0.075)</f>
        <v>8.1000000000000003E-2</v>
      </c>
      <c r="S606" s="2">
        <f>Call_Data!$M606/Call_Data!$G606*100</f>
        <v>2.9411764705882351</v>
      </c>
      <c r="T606" s="2">
        <f>Call_Data!$S606/Call_Data!$R606</f>
        <v>36.31082062454611</v>
      </c>
      <c r="U606" s="7">
        <f t="shared" si="18"/>
        <v>0</v>
      </c>
      <c r="V606" s="6">
        <f t="shared" si="19"/>
        <v>0.97058823529411764</v>
      </c>
      <c r="W606" s="6">
        <f>Call_Data!$K606/Call_Data!$J606</f>
        <v>0.72727272727272729</v>
      </c>
      <c r="X606" s="6">
        <f>Call_Data!$L606/Call_Data!$K606</f>
        <v>0.875</v>
      </c>
      <c r="Y606" s="6" cm="1">
        <f t="array" ref="Y606">_xlfn.SWITCH(A606,201706,0.51,201707,0.509,201708,0.511)</f>
        <v>0.50900000000000001</v>
      </c>
      <c r="Z606" s="6">
        <f>Call_Data!$L606/Call_Data!$G606</f>
        <v>0.61764705882352944</v>
      </c>
      <c r="AA606" s="6" cm="1">
        <f t="array" ref="AA606">_xlfn.SWITCH(A606,201706,0.2,201707,0.199,201708,0.198)</f>
        <v>0.19900000000000001</v>
      </c>
      <c r="AB606" s="6">
        <f>Call_Data!$K606-Call_Data!$L606/Call_Data!$K606</f>
        <v>23.125</v>
      </c>
      <c r="AC606" s="6" cm="1">
        <f t="array" ref="AC606">_xlfn.SWITCH(A606,201706,0.17,201707,0.162,201708,0.159)</f>
        <v>0.16200000000000001</v>
      </c>
      <c r="AD606" s="6">
        <f>Call_Data!$I606/Call_Data!$G606</f>
        <v>0.17647058823529413</v>
      </c>
    </row>
    <row r="607" spans="1:30" x14ac:dyDescent="0.2">
      <c r="A607">
        <v>201707</v>
      </c>
      <c r="B607" s="1">
        <v>42925</v>
      </c>
      <c r="C607">
        <v>12467</v>
      </c>
      <c r="D607" t="str">
        <f>VLOOKUP(Call_Data!$C607,Hierarchy!$A$1:$H$27,5,TRUE)</f>
        <v>Centerville, Cece</v>
      </c>
      <c r="E607" t="str">
        <f>VLOOKUP(Call_Data!$C607,Hierarchy!$A$2:$H$27,7,TRUE)</f>
        <v>Winnerson, Aceona</v>
      </c>
      <c r="F607" t="str">
        <f>VLOOKUP(C607,Hierarchy!$A$2:$H$27,8,TRUE)</f>
        <v>Williamburg</v>
      </c>
      <c r="G607">
        <v>34</v>
      </c>
      <c r="H607">
        <v>25520</v>
      </c>
      <c r="I607">
        <v>4</v>
      </c>
      <c r="J607">
        <v>31</v>
      </c>
      <c r="K607">
        <v>22</v>
      </c>
      <c r="L607">
        <v>17</v>
      </c>
      <c r="M607">
        <v>2</v>
      </c>
      <c r="N607">
        <f>SUMIF(Call_Data!$D$2:$D$1526,Call_Data!$D607,Call_Data!$G$2:$G$1526)</f>
        <v>2319</v>
      </c>
      <c r="O607">
        <f>SUMIFS(Call_Data!$G$2:$G$1526,Call_Data!$D$2:$D$1526,Call_Data!$D607,Call_Data!$A$2:$A$1526,Call_Data!$A607)</f>
        <v>735</v>
      </c>
      <c r="P607" s="3">
        <f>Call_Data!$H607/Call_Data!$G607</f>
        <v>750.58823529411768</v>
      </c>
      <c r="Q607" cm="1">
        <f t="array" ref="Q607">_xlfn.SWITCH(A607,201706,780,201707,783,201708,775)</f>
        <v>783</v>
      </c>
      <c r="R607" s="5" cm="1">
        <f t="array" ref="R607">_xlfn.SWITCH(A607,201706,0.08,201707,0.081,201708,0.075)</f>
        <v>8.1000000000000003E-2</v>
      </c>
      <c r="S607" s="2">
        <f>Call_Data!$M607/Call_Data!$G607*100</f>
        <v>5.8823529411764701</v>
      </c>
      <c r="T607" s="2">
        <f>Call_Data!$S607/Call_Data!$R607</f>
        <v>72.621641249092221</v>
      </c>
      <c r="U607" s="7">
        <f t="shared" si="18"/>
        <v>0</v>
      </c>
      <c r="V607" s="6">
        <f t="shared" si="19"/>
        <v>0.91176470588235292</v>
      </c>
      <c r="W607" s="6">
        <f>Call_Data!$K607/Call_Data!$J607</f>
        <v>0.70967741935483875</v>
      </c>
      <c r="X607" s="6">
        <f>Call_Data!$L607/Call_Data!$K607</f>
        <v>0.77272727272727271</v>
      </c>
      <c r="Y607" s="6" cm="1">
        <f t="array" ref="Y607">_xlfn.SWITCH(A607,201706,0.51,201707,0.509,201708,0.511)</f>
        <v>0.50900000000000001</v>
      </c>
      <c r="Z607" s="6">
        <f>Call_Data!$L607/Call_Data!$G607</f>
        <v>0.5</v>
      </c>
      <c r="AA607" s="6" cm="1">
        <f t="array" ref="AA607">_xlfn.SWITCH(A607,201706,0.2,201707,0.199,201708,0.198)</f>
        <v>0.19900000000000001</v>
      </c>
      <c r="AB607" s="6">
        <f>Call_Data!$K607-Call_Data!$L607/Call_Data!$K607</f>
        <v>21.227272727272727</v>
      </c>
      <c r="AC607" s="6" cm="1">
        <f t="array" ref="AC607">_xlfn.SWITCH(A607,201706,0.17,201707,0.162,201708,0.159)</f>
        <v>0.16200000000000001</v>
      </c>
      <c r="AD607" s="6">
        <f>Call_Data!$I607/Call_Data!$G607</f>
        <v>0.11764705882352941</v>
      </c>
    </row>
    <row r="608" spans="1:30" x14ac:dyDescent="0.2">
      <c r="A608">
        <v>201707</v>
      </c>
      <c r="B608" s="1">
        <v>42925</v>
      </c>
      <c r="C608">
        <v>12468</v>
      </c>
      <c r="D608" t="str">
        <f>VLOOKUP(Call_Data!$C608,Hierarchy!$A$1:$H$27,5,TRUE)</f>
        <v>Davenport, Davina</v>
      </c>
      <c r="E608" t="str">
        <f>VLOOKUP(Call_Data!$C608,Hierarchy!$A$2:$H$27,7,TRUE)</f>
        <v>Winnerson, Aceona</v>
      </c>
      <c r="F608" t="str">
        <f>VLOOKUP(C608,Hierarchy!$A$2:$H$27,8,TRUE)</f>
        <v>Williamburg</v>
      </c>
      <c r="G608">
        <v>32</v>
      </c>
      <c r="H608">
        <v>24714</v>
      </c>
      <c r="I608">
        <v>4</v>
      </c>
      <c r="J608">
        <v>32</v>
      </c>
      <c r="K608">
        <v>25</v>
      </c>
      <c r="L608">
        <v>20</v>
      </c>
      <c r="M608">
        <v>1</v>
      </c>
      <c r="N608">
        <f>SUMIF(Call_Data!$D$2:$D$1526,Call_Data!$D608,Call_Data!$G$2:$G$1526)</f>
        <v>2282</v>
      </c>
      <c r="O608">
        <f>SUMIFS(Call_Data!$G$2:$G$1526,Call_Data!$D$2:$D$1526,Call_Data!$D608,Call_Data!$A$2:$A$1526,Call_Data!$A608)</f>
        <v>762</v>
      </c>
      <c r="P608" s="3">
        <f>Call_Data!$H608/Call_Data!$G608</f>
        <v>772.3125</v>
      </c>
      <c r="Q608" cm="1">
        <f t="array" ref="Q608">_xlfn.SWITCH(A608,201706,780,201707,783,201708,775)</f>
        <v>783</v>
      </c>
      <c r="R608" s="5" cm="1">
        <f t="array" ref="R608">_xlfn.SWITCH(A608,201706,0.08,201707,0.081,201708,0.075)</f>
        <v>8.1000000000000003E-2</v>
      </c>
      <c r="S608" s="2">
        <f>Call_Data!$M608/Call_Data!$G608*100</f>
        <v>3.125</v>
      </c>
      <c r="T608" s="2">
        <f>Call_Data!$S608/Call_Data!$R608</f>
        <v>38.580246913580247</v>
      </c>
      <c r="U608" s="7">
        <f t="shared" si="18"/>
        <v>0</v>
      </c>
      <c r="V608" s="6">
        <f t="shared" si="19"/>
        <v>1</v>
      </c>
      <c r="W608" s="6">
        <f>Call_Data!$K608/Call_Data!$J608</f>
        <v>0.78125</v>
      </c>
      <c r="X608" s="6">
        <f>Call_Data!$L608/Call_Data!$K608</f>
        <v>0.8</v>
      </c>
      <c r="Y608" s="6" cm="1">
        <f t="array" ref="Y608">_xlfn.SWITCH(A608,201706,0.51,201707,0.509,201708,0.511)</f>
        <v>0.50900000000000001</v>
      </c>
      <c r="Z608" s="6">
        <f>Call_Data!$L608/Call_Data!$G608</f>
        <v>0.625</v>
      </c>
      <c r="AA608" s="6" cm="1">
        <f t="array" ref="AA608">_xlfn.SWITCH(A608,201706,0.2,201707,0.199,201708,0.198)</f>
        <v>0.19900000000000001</v>
      </c>
      <c r="AB608" s="6">
        <f>Call_Data!$K608-Call_Data!$L608/Call_Data!$K608</f>
        <v>24.2</v>
      </c>
      <c r="AC608" s="6" cm="1">
        <f t="array" ref="AC608">_xlfn.SWITCH(A608,201706,0.17,201707,0.162,201708,0.159)</f>
        <v>0.16200000000000001</v>
      </c>
      <c r="AD608" s="6">
        <f>Call_Data!$I608/Call_Data!$G608</f>
        <v>0.125</v>
      </c>
    </row>
    <row r="609" spans="1:30" x14ac:dyDescent="0.2">
      <c r="A609">
        <v>201707</v>
      </c>
      <c r="B609" s="1">
        <v>42925</v>
      </c>
      <c r="C609">
        <v>12469</v>
      </c>
      <c r="D609" t="str">
        <f>VLOOKUP(Call_Data!$C609,Hierarchy!$A$1:$H$27,5,TRUE)</f>
        <v>Edgerton, Ethan</v>
      </c>
      <c r="E609" t="str">
        <f>VLOOKUP(Call_Data!$C609,Hierarchy!$A$2:$H$27,7,TRUE)</f>
        <v>Winnerson, Aceona</v>
      </c>
      <c r="F609" t="str">
        <f>VLOOKUP(C609,Hierarchy!$A$2:$H$27,8,TRUE)</f>
        <v>Williamburg</v>
      </c>
      <c r="G609">
        <v>32</v>
      </c>
      <c r="H609">
        <v>24436</v>
      </c>
      <c r="I609">
        <v>4</v>
      </c>
      <c r="J609">
        <v>32</v>
      </c>
      <c r="K609">
        <v>23</v>
      </c>
      <c r="L609">
        <v>18</v>
      </c>
      <c r="M609">
        <v>1</v>
      </c>
      <c r="N609">
        <f>SUMIF(Call_Data!$D$2:$D$1526,Call_Data!$D609,Call_Data!$G$2:$G$1526)</f>
        <v>2288</v>
      </c>
      <c r="O609">
        <f>SUMIFS(Call_Data!$G$2:$G$1526,Call_Data!$D$2:$D$1526,Call_Data!$D609,Call_Data!$A$2:$A$1526,Call_Data!$A609)</f>
        <v>796</v>
      </c>
      <c r="P609" s="3">
        <f>Call_Data!$H609/Call_Data!$G609</f>
        <v>763.625</v>
      </c>
      <c r="Q609" cm="1">
        <f t="array" ref="Q609">_xlfn.SWITCH(A609,201706,780,201707,783,201708,775)</f>
        <v>783</v>
      </c>
      <c r="R609" s="5" cm="1">
        <f t="array" ref="R609">_xlfn.SWITCH(A609,201706,0.08,201707,0.081,201708,0.075)</f>
        <v>8.1000000000000003E-2</v>
      </c>
      <c r="S609" s="2">
        <f>Call_Data!$M609/Call_Data!$G609*100</f>
        <v>3.125</v>
      </c>
      <c r="T609" s="2">
        <f>Call_Data!$S609/Call_Data!$R609</f>
        <v>38.580246913580247</v>
      </c>
      <c r="U609" s="7">
        <f t="shared" si="18"/>
        <v>0</v>
      </c>
      <c r="V609" s="6">
        <f t="shared" si="19"/>
        <v>1</v>
      </c>
      <c r="W609" s="6">
        <f>Call_Data!$K609/Call_Data!$J609</f>
        <v>0.71875</v>
      </c>
      <c r="X609" s="6">
        <f>Call_Data!$L609/Call_Data!$K609</f>
        <v>0.78260869565217395</v>
      </c>
      <c r="Y609" s="6" cm="1">
        <f t="array" ref="Y609">_xlfn.SWITCH(A609,201706,0.51,201707,0.509,201708,0.511)</f>
        <v>0.50900000000000001</v>
      </c>
      <c r="Z609" s="6">
        <f>Call_Data!$L609/Call_Data!$G609</f>
        <v>0.5625</v>
      </c>
      <c r="AA609" s="6" cm="1">
        <f t="array" ref="AA609">_xlfn.SWITCH(A609,201706,0.2,201707,0.199,201708,0.198)</f>
        <v>0.19900000000000001</v>
      </c>
      <c r="AB609" s="6">
        <f>Call_Data!$K609-Call_Data!$L609/Call_Data!$K609</f>
        <v>22.217391304347824</v>
      </c>
      <c r="AC609" s="6" cm="1">
        <f t="array" ref="AC609">_xlfn.SWITCH(A609,201706,0.17,201707,0.162,201708,0.159)</f>
        <v>0.16200000000000001</v>
      </c>
      <c r="AD609" s="6">
        <f>Call_Data!$I609/Call_Data!$G609</f>
        <v>0.125</v>
      </c>
    </row>
    <row r="610" spans="1:30" x14ac:dyDescent="0.2">
      <c r="A610">
        <v>201707</v>
      </c>
      <c r="B610" s="1">
        <v>42925</v>
      </c>
      <c r="C610">
        <v>12470</v>
      </c>
      <c r="D610" t="str">
        <f>VLOOKUP(Call_Data!$C610,Hierarchy!$A$1:$H$27,5,TRUE)</f>
        <v>Filipsano, Fiona</v>
      </c>
      <c r="E610" t="str">
        <f>VLOOKUP(Call_Data!$C610,Hierarchy!$A$2:$H$27,7,TRUE)</f>
        <v>Winnerson, Aceona</v>
      </c>
      <c r="F610" t="str">
        <f>VLOOKUP(C610,Hierarchy!$A$2:$H$27,8,TRUE)</f>
        <v>Williamburg</v>
      </c>
      <c r="G610">
        <v>32</v>
      </c>
      <c r="H610">
        <v>24888</v>
      </c>
      <c r="I610">
        <v>4</v>
      </c>
      <c r="J610">
        <v>32</v>
      </c>
      <c r="K610">
        <v>26</v>
      </c>
      <c r="L610">
        <v>22</v>
      </c>
      <c r="M610">
        <v>2</v>
      </c>
      <c r="N610">
        <f>SUMIF(Call_Data!$D$2:$D$1526,Call_Data!$D610,Call_Data!$G$2:$G$1526)</f>
        <v>2312</v>
      </c>
      <c r="O610">
        <f>SUMIFS(Call_Data!$G$2:$G$1526,Call_Data!$D$2:$D$1526,Call_Data!$D610,Call_Data!$A$2:$A$1526,Call_Data!$A610)</f>
        <v>780</v>
      </c>
      <c r="P610" s="3">
        <f>Call_Data!$H610/Call_Data!$G610</f>
        <v>777.75</v>
      </c>
      <c r="Q610" cm="1">
        <f t="array" ref="Q610">_xlfn.SWITCH(A610,201706,780,201707,783,201708,775)</f>
        <v>783</v>
      </c>
      <c r="R610" s="5" cm="1">
        <f t="array" ref="R610">_xlfn.SWITCH(A610,201706,0.08,201707,0.081,201708,0.075)</f>
        <v>8.1000000000000003E-2</v>
      </c>
      <c r="S610" s="2">
        <f>Call_Data!$M610/Call_Data!$G610*100</f>
        <v>6.25</v>
      </c>
      <c r="T610" s="2">
        <f>Call_Data!$S610/Call_Data!$R610</f>
        <v>77.160493827160494</v>
      </c>
      <c r="U610" s="7">
        <f t="shared" si="18"/>
        <v>0</v>
      </c>
      <c r="V610" s="6">
        <f t="shared" si="19"/>
        <v>1</v>
      </c>
      <c r="W610" s="6">
        <f>Call_Data!$K610/Call_Data!$J610</f>
        <v>0.8125</v>
      </c>
      <c r="X610" s="6">
        <f>Call_Data!$L610/Call_Data!$K610</f>
        <v>0.84615384615384615</v>
      </c>
      <c r="Y610" s="6" cm="1">
        <f t="array" ref="Y610">_xlfn.SWITCH(A610,201706,0.51,201707,0.509,201708,0.511)</f>
        <v>0.50900000000000001</v>
      </c>
      <c r="Z610" s="6">
        <f>Call_Data!$L610/Call_Data!$G610</f>
        <v>0.6875</v>
      </c>
      <c r="AA610" s="6" cm="1">
        <f t="array" ref="AA610">_xlfn.SWITCH(A610,201706,0.2,201707,0.199,201708,0.198)</f>
        <v>0.19900000000000001</v>
      </c>
      <c r="AB610" s="6">
        <f>Call_Data!$K610-Call_Data!$L610/Call_Data!$K610</f>
        <v>25.153846153846153</v>
      </c>
      <c r="AC610" s="6" cm="1">
        <f t="array" ref="AC610">_xlfn.SWITCH(A610,201706,0.17,201707,0.162,201708,0.159)</f>
        <v>0.16200000000000001</v>
      </c>
      <c r="AD610" s="6">
        <f>Call_Data!$I610/Call_Data!$G610</f>
        <v>0.125</v>
      </c>
    </row>
    <row r="611" spans="1:30" x14ac:dyDescent="0.2">
      <c r="A611">
        <v>201707</v>
      </c>
      <c r="B611" s="1">
        <v>42925</v>
      </c>
      <c r="C611">
        <v>12471</v>
      </c>
      <c r="D611" t="str">
        <f>VLOOKUP(Call_Data!$C611,Hierarchy!$A$1:$H$27,5,TRUE)</f>
        <v>Gee, Garry</v>
      </c>
      <c r="E611" t="str">
        <f>VLOOKUP(Call_Data!$C611,Hierarchy!$A$2:$H$27,7,TRUE)</f>
        <v>Winnerson, Aceona</v>
      </c>
      <c r="F611" t="str">
        <f>VLOOKUP(C611,Hierarchy!$A$2:$H$27,8,TRUE)</f>
        <v>Williamburg</v>
      </c>
      <c r="G611">
        <v>33</v>
      </c>
      <c r="H611">
        <v>24349</v>
      </c>
      <c r="I611">
        <v>6</v>
      </c>
      <c r="J611">
        <v>32</v>
      </c>
      <c r="K611">
        <v>26</v>
      </c>
      <c r="L611">
        <v>20</v>
      </c>
      <c r="M611">
        <v>1</v>
      </c>
      <c r="N611">
        <f>SUMIF(Call_Data!$D$2:$D$1526,Call_Data!$D611,Call_Data!$G$2:$G$1526)</f>
        <v>2402</v>
      </c>
      <c r="O611">
        <f>SUMIFS(Call_Data!$G$2:$G$1526,Call_Data!$D$2:$D$1526,Call_Data!$D611,Call_Data!$A$2:$A$1526,Call_Data!$A611)</f>
        <v>811</v>
      </c>
      <c r="P611" s="3">
        <f>Call_Data!$H611/Call_Data!$G611</f>
        <v>737.84848484848487</v>
      </c>
      <c r="Q611" cm="1">
        <f t="array" ref="Q611">_xlfn.SWITCH(A611,201706,780,201707,783,201708,775)</f>
        <v>783</v>
      </c>
      <c r="R611" s="5" cm="1">
        <f t="array" ref="R611">_xlfn.SWITCH(A611,201706,0.08,201707,0.081,201708,0.075)</f>
        <v>8.1000000000000003E-2</v>
      </c>
      <c r="S611" s="2">
        <f>Call_Data!$M611/Call_Data!$G611*100</f>
        <v>3.0303030303030303</v>
      </c>
      <c r="T611" s="2">
        <f>Call_Data!$S611/Call_Data!$R611</f>
        <v>37.41114852225963</v>
      </c>
      <c r="U611" s="7">
        <f t="shared" si="18"/>
        <v>0</v>
      </c>
      <c r="V611" s="6">
        <f t="shared" si="19"/>
        <v>0.96969696969696972</v>
      </c>
      <c r="W611" s="6">
        <f>Call_Data!$K611/Call_Data!$J611</f>
        <v>0.8125</v>
      </c>
      <c r="X611" s="6">
        <f>Call_Data!$L611/Call_Data!$K611</f>
        <v>0.76923076923076927</v>
      </c>
      <c r="Y611" s="6" cm="1">
        <f t="array" ref="Y611">_xlfn.SWITCH(A611,201706,0.51,201707,0.509,201708,0.511)</f>
        <v>0.50900000000000001</v>
      </c>
      <c r="Z611" s="6">
        <f>Call_Data!$L611/Call_Data!$G611</f>
        <v>0.60606060606060608</v>
      </c>
      <c r="AA611" s="6" cm="1">
        <f t="array" ref="AA611">_xlfn.SWITCH(A611,201706,0.2,201707,0.199,201708,0.198)</f>
        <v>0.19900000000000001</v>
      </c>
      <c r="AB611" s="6">
        <f>Call_Data!$K611-Call_Data!$L611/Call_Data!$K611</f>
        <v>25.23076923076923</v>
      </c>
      <c r="AC611" s="6" cm="1">
        <f t="array" ref="AC611">_xlfn.SWITCH(A611,201706,0.17,201707,0.162,201708,0.159)</f>
        <v>0.16200000000000001</v>
      </c>
      <c r="AD611" s="6">
        <f>Call_Data!$I611/Call_Data!$G611</f>
        <v>0.18181818181818182</v>
      </c>
    </row>
    <row r="612" spans="1:30" x14ac:dyDescent="0.2">
      <c r="A612">
        <v>201707</v>
      </c>
      <c r="B612" s="1">
        <v>42925</v>
      </c>
      <c r="C612">
        <v>12472</v>
      </c>
      <c r="D612" t="str">
        <f>VLOOKUP(Call_Data!$C612,Hierarchy!$A$1:$H$27,5,TRUE)</f>
        <v>Harrison, Harold</v>
      </c>
      <c r="E612" t="str">
        <f>VLOOKUP(Call_Data!$C612,Hierarchy!$A$2:$H$27,7,TRUE)</f>
        <v>Winnerson, Aceona</v>
      </c>
      <c r="F612" t="str">
        <f>VLOOKUP(C612,Hierarchy!$A$2:$H$27,8,TRUE)</f>
        <v>Williamburg</v>
      </c>
      <c r="G612">
        <v>34</v>
      </c>
      <c r="H612">
        <v>24037</v>
      </c>
      <c r="I612">
        <v>4</v>
      </c>
      <c r="J612">
        <v>32</v>
      </c>
      <c r="K612">
        <v>22</v>
      </c>
      <c r="L612">
        <v>19</v>
      </c>
      <c r="M612">
        <v>1</v>
      </c>
      <c r="N612">
        <f>SUMIF(Call_Data!$D$2:$D$1526,Call_Data!$D612,Call_Data!$G$2:$G$1526)</f>
        <v>2134</v>
      </c>
      <c r="O612">
        <f>SUMIFS(Call_Data!$G$2:$G$1526,Call_Data!$D$2:$D$1526,Call_Data!$D612,Call_Data!$A$2:$A$1526,Call_Data!$A612)</f>
        <v>650</v>
      </c>
      <c r="P612" s="3">
        <f>Call_Data!$H612/Call_Data!$G612</f>
        <v>706.97058823529414</v>
      </c>
      <c r="Q612" cm="1">
        <f t="array" ref="Q612">_xlfn.SWITCH(A612,201706,780,201707,783,201708,775)</f>
        <v>783</v>
      </c>
      <c r="R612" s="5" cm="1">
        <f t="array" ref="R612">_xlfn.SWITCH(A612,201706,0.08,201707,0.081,201708,0.075)</f>
        <v>8.1000000000000003E-2</v>
      </c>
      <c r="S612" s="2">
        <f>Call_Data!$M612/Call_Data!$G612*100</f>
        <v>2.9411764705882351</v>
      </c>
      <c r="T612" s="2">
        <f>Call_Data!$S612/Call_Data!$R612</f>
        <v>36.31082062454611</v>
      </c>
      <c r="U612" s="7">
        <f t="shared" si="18"/>
        <v>0</v>
      </c>
      <c r="V612" s="6">
        <f t="shared" si="19"/>
        <v>0.94117647058823528</v>
      </c>
      <c r="W612" s="6">
        <f>Call_Data!$K612/Call_Data!$J612</f>
        <v>0.6875</v>
      </c>
      <c r="X612" s="6">
        <f>Call_Data!$L612/Call_Data!$K612</f>
        <v>0.86363636363636365</v>
      </c>
      <c r="Y612" s="6" cm="1">
        <f t="array" ref="Y612">_xlfn.SWITCH(A612,201706,0.51,201707,0.509,201708,0.511)</f>
        <v>0.50900000000000001</v>
      </c>
      <c r="Z612" s="6">
        <f>Call_Data!$L612/Call_Data!$G612</f>
        <v>0.55882352941176472</v>
      </c>
      <c r="AA612" s="6" cm="1">
        <f t="array" ref="AA612">_xlfn.SWITCH(A612,201706,0.2,201707,0.199,201708,0.198)</f>
        <v>0.19900000000000001</v>
      </c>
      <c r="AB612" s="6">
        <f>Call_Data!$K612-Call_Data!$L612/Call_Data!$K612</f>
        <v>21.136363636363637</v>
      </c>
      <c r="AC612" s="6" cm="1">
        <f t="array" ref="AC612">_xlfn.SWITCH(A612,201706,0.17,201707,0.162,201708,0.159)</f>
        <v>0.16200000000000001</v>
      </c>
      <c r="AD612" s="6">
        <f>Call_Data!$I612/Call_Data!$G612</f>
        <v>0.11764705882352941</v>
      </c>
    </row>
    <row r="613" spans="1:30" x14ac:dyDescent="0.2">
      <c r="A613">
        <v>201707</v>
      </c>
      <c r="B613" s="1">
        <v>42926</v>
      </c>
      <c r="C613">
        <v>12465</v>
      </c>
      <c r="D613" t="str">
        <f>VLOOKUP(Call_Data!$C613,Hierarchy!$A$1:$H$27,5,TRUE)</f>
        <v>Anderson, Albert</v>
      </c>
      <c r="E613" t="str">
        <f>VLOOKUP(Call_Data!$C613,Hierarchy!$A$2:$H$27,7,TRUE)</f>
        <v>Winnerson, Aceona</v>
      </c>
      <c r="F613" t="str">
        <f>VLOOKUP(C613,Hierarchy!$A$2:$H$27,8,TRUE)</f>
        <v>Williamburg</v>
      </c>
      <c r="G613">
        <v>39</v>
      </c>
      <c r="H613">
        <v>24270</v>
      </c>
      <c r="I613">
        <v>8</v>
      </c>
      <c r="J613">
        <v>38</v>
      </c>
      <c r="K613">
        <v>33</v>
      </c>
      <c r="L613">
        <v>25</v>
      </c>
      <c r="M613">
        <v>1</v>
      </c>
      <c r="N613">
        <f>SUMIF(Call_Data!$D$2:$D$1526,Call_Data!$D613,Call_Data!$G$2:$G$1526)</f>
        <v>2149</v>
      </c>
      <c r="O613">
        <f>SUMIFS(Call_Data!$G$2:$G$1526,Call_Data!$D$2:$D$1526,Call_Data!$D613,Call_Data!$A$2:$A$1526,Call_Data!$A613)</f>
        <v>601</v>
      </c>
      <c r="P613" s="3">
        <f>Call_Data!$H613/Call_Data!$G613</f>
        <v>622.30769230769226</v>
      </c>
      <c r="Q613" cm="1">
        <f t="array" ref="Q613">_xlfn.SWITCH(A613,201706,780,201707,783,201708,775)</f>
        <v>783</v>
      </c>
      <c r="R613" s="5" cm="1">
        <f t="array" ref="R613">_xlfn.SWITCH(A613,201706,0.08,201707,0.081,201708,0.075)</f>
        <v>8.1000000000000003E-2</v>
      </c>
      <c r="S613" s="2">
        <f>Call_Data!$M613/Call_Data!$G613*100</f>
        <v>2.5641025641025639</v>
      </c>
      <c r="T613" s="2">
        <f>Call_Data!$S613/Call_Data!$R613</f>
        <v>31.655587211142763</v>
      </c>
      <c r="U613" s="7">
        <f t="shared" si="18"/>
        <v>0</v>
      </c>
      <c r="V613" s="6">
        <f t="shared" si="19"/>
        <v>0.97435897435897434</v>
      </c>
      <c r="W613" s="6">
        <f>Call_Data!$K613/Call_Data!$J613</f>
        <v>0.86842105263157898</v>
      </c>
      <c r="X613" s="6">
        <f>Call_Data!$L613/Call_Data!$K613</f>
        <v>0.75757575757575757</v>
      </c>
      <c r="Y613" s="6" cm="1">
        <f t="array" ref="Y613">_xlfn.SWITCH(A613,201706,0.51,201707,0.509,201708,0.511)</f>
        <v>0.50900000000000001</v>
      </c>
      <c r="Z613" s="6">
        <f>Call_Data!$L613/Call_Data!$G613</f>
        <v>0.64102564102564108</v>
      </c>
      <c r="AA613" s="6" cm="1">
        <f t="array" ref="AA613">_xlfn.SWITCH(A613,201706,0.2,201707,0.199,201708,0.198)</f>
        <v>0.19900000000000001</v>
      </c>
      <c r="AB613" s="6">
        <f>Call_Data!$K613-Call_Data!$L613/Call_Data!$K613</f>
        <v>32.242424242424242</v>
      </c>
      <c r="AC613" s="6" cm="1">
        <f t="array" ref="AC613">_xlfn.SWITCH(A613,201706,0.17,201707,0.162,201708,0.159)</f>
        <v>0.16200000000000001</v>
      </c>
      <c r="AD613" s="6">
        <f>Call_Data!$I613/Call_Data!$G613</f>
        <v>0.20512820512820512</v>
      </c>
    </row>
    <row r="614" spans="1:30" x14ac:dyDescent="0.2">
      <c r="A614">
        <v>201707</v>
      </c>
      <c r="B614" s="1">
        <v>42926</v>
      </c>
      <c r="C614">
        <v>12466</v>
      </c>
      <c r="D614" t="str">
        <f>VLOOKUP(Call_Data!$C614,Hierarchy!$A$1:$H$27,5,TRUE)</f>
        <v>Binning, Bart</v>
      </c>
      <c r="E614" t="str">
        <f>VLOOKUP(Call_Data!$C614,Hierarchy!$A$2:$H$27,7,TRUE)</f>
        <v>Winnerson, Aceona</v>
      </c>
      <c r="F614" t="str">
        <f>VLOOKUP(C614,Hierarchy!$A$2:$H$27,8,TRUE)</f>
        <v>Williamburg</v>
      </c>
      <c r="G614">
        <v>40</v>
      </c>
      <c r="H614">
        <v>25955</v>
      </c>
      <c r="I614">
        <v>6</v>
      </c>
      <c r="J614">
        <v>37</v>
      </c>
      <c r="K614">
        <v>28</v>
      </c>
      <c r="L614">
        <v>25</v>
      </c>
      <c r="M614">
        <v>1</v>
      </c>
      <c r="N614">
        <f>SUMIF(Call_Data!$D$2:$D$1526,Call_Data!$D614,Call_Data!$G$2:$G$1526)</f>
        <v>2347</v>
      </c>
      <c r="O614">
        <f>SUMIFS(Call_Data!$G$2:$G$1526,Call_Data!$D$2:$D$1526,Call_Data!$D614,Call_Data!$A$2:$A$1526,Call_Data!$A614)</f>
        <v>761</v>
      </c>
      <c r="P614" s="3">
        <f>Call_Data!$H614/Call_Data!$G614</f>
        <v>648.875</v>
      </c>
      <c r="Q614" cm="1">
        <f t="array" ref="Q614">_xlfn.SWITCH(A614,201706,780,201707,783,201708,775)</f>
        <v>783</v>
      </c>
      <c r="R614" s="5" cm="1">
        <f t="array" ref="R614">_xlfn.SWITCH(A614,201706,0.08,201707,0.081,201708,0.075)</f>
        <v>8.1000000000000003E-2</v>
      </c>
      <c r="S614" s="2">
        <f>Call_Data!$M614/Call_Data!$G614*100</f>
        <v>2.5</v>
      </c>
      <c r="T614" s="2">
        <f>Call_Data!$S614/Call_Data!$R614</f>
        <v>30.864197530864196</v>
      </c>
      <c r="U614" s="7">
        <f t="shared" si="18"/>
        <v>0</v>
      </c>
      <c r="V614" s="6">
        <f t="shared" si="19"/>
        <v>0.92500000000000004</v>
      </c>
      <c r="W614" s="6">
        <f>Call_Data!$K614/Call_Data!$J614</f>
        <v>0.7567567567567568</v>
      </c>
      <c r="X614" s="6">
        <f>Call_Data!$L614/Call_Data!$K614</f>
        <v>0.8928571428571429</v>
      </c>
      <c r="Y614" s="6" cm="1">
        <f t="array" ref="Y614">_xlfn.SWITCH(A614,201706,0.51,201707,0.509,201708,0.511)</f>
        <v>0.50900000000000001</v>
      </c>
      <c r="Z614" s="6">
        <f>Call_Data!$L614/Call_Data!$G614</f>
        <v>0.625</v>
      </c>
      <c r="AA614" s="6" cm="1">
        <f t="array" ref="AA614">_xlfn.SWITCH(A614,201706,0.2,201707,0.199,201708,0.198)</f>
        <v>0.19900000000000001</v>
      </c>
      <c r="AB614" s="6">
        <f>Call_Data!$K614-Call_Data!$L614/Call_Data!$K614</f>
        <v>27.107142857142858</v>
      </c>
      <c r="AC614" s="6" cm="1">
        <f t="array" ref="AC614">_xlfn.SWITCH(A614,201706,0.17,201707,0.162,201708,0.159)</f>
        <v>0.16200000000000001</v>
      </c>
      <c r="AD614" s="6">
        <f>Call_Data!$I614/Call_Data!$G614</f>
        <v>0.15</v>
      </c>
    </row>
    <row r="615" spans="1:30" x14ac:dyDescent="0.2">
      <c r="A615">
        <v>201707</v>
      </c>
      <c r="B615" s="1">
        <v>42926</v>
      </c>
      <c r="C615">
        <v>12467</v>
      </c>
      <c r="D615" t="str">
        <f>VLOOKUP(Call_Data!$C615,Hierarchy!$A$1:$H$27,5,TRUE)</f>
        <v>Centerville, Cece</v>
      </c>
      <c r="E615" t="str">
        <f>VLOOKUP(Call_Data!$C615,Hierarchy!$A$2:$H$27,7,TRUE)</f>
        <v>Winnerson, Aceona</v>
      </c>
      <c r="F615" t="str">
        <f>VLOOKUP(C615,Hierarchy!$A$2:$H$27,8,TRUE)</f>
        <v>Williamburg</v>
      </c>
      <c r="G615">
        <v>36</v>
      </c>
      <c r="H615">
        <v>25795</v>
      </c>
      <c r="I615">
        <v>6</v>
      </c>
      <c r="J615">
        <v>36</v>
      </c>
      <c r="K615">
        <v>32</v>
      </c>
      <c r="L615">
        <v>23</v>
      </c>
      <c r="M615">
        <v>1</v>
      </c>
      <c r="N615">
        <f>SUMIF(Call_Data!$D$2:$D$1526,Call_Data!$D615,Call_Data!$G$2:$G$1526)</f>
        <v>2319</v>
      </c>
      <c r="O615">
        <f>SUMIFS(Call_Data!$G$2:$G$1526,Call_Data!$D$2:$D$1526,Call_Data!$D615,Call_Data!$A$2:$A$1526,Call_Data!$A615)</f>
        <v>735</v>
      </c>
      <c r="P615" s="3">
        <f>Call_Data!$H615/Call_Data!$G615</f>
        <v>716.52777777777783</v>
      </c>
      <c r="Q615" cm="1">
        <f t="array" ref="Q615">_xlfn.SWITCH(A615,201706,780,201707,783,201708,775)</f>
        <v>783</v>
      </c>
      <c r="R615" s="5" cm="1">
        <f t="array" ref="R615">_xlfn.SWITCH(A615,201706,0.08,201707,0.081,201708,0.075)</f>
        <v>8.1000000000000003E-2</v>
      </c>
      <c r="S615" s="2">
        <f>Call_Data!$M615/Call_Data!$G615*100</f>
        <v>2.7777777777777777</v>
      </c>
      <c r="T615" s="2">
        <f>Call_Data!$S615/Call_Data!$R615</f>
        <v>34.293552812071326</v>
      </c>
      <c r="U615" s="7">
        <f t="shared" si="18"/>
        <v>0</v>
      </c>
      <c r="V615" s="6">
        <f t="shared" si="19"/>
        <v>1</v>
      </c>
      <c r="W615" s="6">
        <f>Call_Data!$K615/Call_Data!$J615</f>
        <v>0.88888888888888884</v>
      </c>
      <c r="X615" s="6">
        <f>Call_Data!$L615/Call_Data!$K615</f>
        <v>0.71875</v>
      </c>
      <c r="Y615" s="6" cm="1">
        <f t="array" ref="Y615">_xlfn.SWITCH(A615,201706,0.51,201707,0.509,201708,0.511)</f>
        <v>0.50900000000000001</v>
      </c>
      <c r="Z615" s="6">
        <f>Call_Data!$L615/Call_Data!$G615</f>
        <v>0.63888888888888884</v>
      </c>
      <c r="AA615" s="6" cm="1">
        <f t="array" ref="AA615">_xlfn.SWITCH(A615,201706,0.2,201707,0.199,201708,0.198)</f>
        <v>0.19900000000000001</v>
      </c>
      <c r="AB615" s="6">
        <f>Call_Data!$K615-Call_Data!$L615/Call_Data!$K615</f>
        <v>31.28125</v>
      </c>
      <c r="AC615" s="6" cm="1">
        <f t="array" ref="AC615">_xlfn.SWITCH(A615,201706,0.17,201707,0.162,201708,0.159)</f>
        <v>0.16200000000000001</v>
      </c>
      <c r="AD615" s="6">
        <f>Call_Data!$I615/Call_Data!$G615</f>
        <v>0.16666666666666666</v>
      </c>
    </row>
    <row r="616" spans="1:30" x14ac:dyDescent="0.2">
      <c r="A616">
        <v>201707</v>
      </c>
      <c r="B616" s="1">
        <v>42926</v>
      </c>
      <c r="C616">
        <v>12468</v>
      </c>
      <c r="D616" t="str">
        <f>VLOOKUP(Call_Data!$C616,Hierarchy!$A$1:$H$27,5,TRUE)</f>
        <v>Davenport, Davina</v>
      </c>
      <c r="E616" t="str">
        <f>VLOOKUP(Call_Data!$C616,Hierarchy!$A$2:$H$27,7,TRUE)</f>
        <v>Winnerson, Aceona</v>
      </c>
      <c r="F616" t="str">
        <f>VLOOKUP(C616,Hierarchy!$A$2:$H$27,8,TRUE)</f>
        <v>Williamburg</v>
      </c>
      <c r="G616">
        <v>33</v>
      </c>
      <c r="H616">
        <v>25803</v>
      </c>
      <c r="I616">
        <v>7</v>
      </c>
      <c r="J616">
        <v>30</v>
      </c>
      <c r="K616">
        <v>24</v>
      </c>
      <c r="L616">
        <v>17</v>
      </c>
      <c r="M616">
        <v>2</v>
      </c>
      <c r="N616">
        <f>SUMIF(Call_Data!$D$2:$D$1526,Call_Data!$D616,Call_Data!$G$2:$G$1526)</f>
        <v>2282</v>
      </c>
      <c r="O616">
        <f>SUMIFS(Call_Data!$G$2:$G$1526,Call_Data!$D$2:$D$1526,Call_Data!$D616,Call_Data!$A$2:$A$1526,Call_Data!$A616)</f>
        <v>762</v>
      </c>
      <c r="P616" s="3">
        <f>Call_Data!$H616/Call_Data!$G616</f>
        <v>781.90909090909088</v>
      </c>
      <c r="Q616" cm="1">
        <f t="array" ref="Q616">_xlfn.SWITCH(A616,201706,780,201707,783,201708,775)</f>
        <v>783</v>
      </c>
      <c r="R616" s="5" cm="1">
        <f t="array" ref="R616">_xlfn.SWITCH(A616,201706,0.08,201707,0.081,201708,0.075)</f>
        <v>8.1000000000000003E-2</v>
      </c>
      <c r="S616" s="2">
        <f>Call_Data!$M616/Call_Data!$G616*100</f>
        <v>6.0606060606060606</v>
      </c>
      <c r="T616" s="2">
        <f>Call_Data!$S616/Call_Data!$R616</f>
        <v>74.82229704451926</v>
      </c>
      <c r="U616" s="7">
        <f t="shared" si="18"/>
        <v>0</v>
      </c>
      <c r="V616" s="6">
        <f t="shared" si="19"/>
        <v>0.90909090909090906</v>
      </c>
      <c r="W616" s="6">
        <f>Call_Data!$K616/Call_Data!$J616</f>
        <v>0.8</v>
      </c>
      <c r="X616" s="6">
        <f>Call_Data!$L616/Call_Data!$K616</f>
        <v>0.70833333333333337</v>
      </c>
      <c r="Y616" s="6" cm="1">
        <f t="array" ref="Y616">_xlfn.SWITCH(A616,201706,0.51,201707,0.509,201708,0.511)</f>
        <v>0.50900000000000001</v>
      </c>
      <c r="Z616" s="6">
        <f>Call_Data!$L616/Call_Data!$G616</f>
        <v>0.51515151515151514</v>
      </c>
      <c r="AA616" s="6" cm="1">
        <f t="array" ref="AA616">_xlfn.SWITCH(A616,201706,0.2,201707,0.199,201708,0.198)</f>
        <v>0.19900000000000001</v>
      </c>
      <c r="AB616" s="6">
        <f>Call_Data!$K616-Call_Data!$L616/Call_Data!$K616</f>
        <v>23.291666666666668</v>
      </c>
      <c r="AC616" s="6" cm="1">
        <f t="array" ref="AC616">_xlfn.SWITCH(A616,201706,0.17,201707,0.162,201708,0.159)</f>
        <v>0.16200000000000001</v>
      </c>
      <c r="AD616" s="6">
        <f>Call_Data!$I616/Call_Data!$G616</f>
        <v>0.21212121212121213</v>
      </c>
    </row>
    <row r="617" spans="1:30" x14ac:dyDescent="0.2">
      <c r="A617">
        <v>201707</v>
      </c>
      <c r="B617" s="1">
        <v>42926</v>
      </c>
      <c r="C617">
        <v>12469</v>
      </c>
      <c r="D617" t="str">
        <f>VLOOKUP(Call_Data!$C617,Hierarchy!$A$1:$H$27,5,TRUE)</f>
        <v>Edgerton, Ethan</v>
      </c>
      <c r="E617" t="str">
        <f>VLOOKUP(Call_Data!$C617,Hierarchy!$A$2:$H$27,7,TRUE)</f>
        <v>Winnerson, Aceona</v>
      </c>
      <c r="F617" t="str">
        <f>VLOOKUP(C617,Hierarchy!$A$2:$H$27,8,TRUE)</f>
        <v>Williamburg</v>
      </c>
      <c r="G617">
        <v>39</v>
      </c>
      <c r="H617">
        <v>24190</v>
      </c>
      <c r="I617">
        <v>5</v>
      </c>
      <c r="J617">
        <v>39</v>
      </c>
      <c r="K617">
        <v>31</v>
      </c>
      <c r="L617">
        <v>28</v>
      </c>
      <c r="M617">
        <v>2</v>
      </c>
      <c r="N617">
        <f>SUMIF(Call_Data!$D$2:$D$1526,Call_Data!$D617,Call_Data!$G$2:$G$1526)</f>
        <v>2288</v>
      </c>
      <c r="O617">
        <f>SUMIFS(Call_Data!$G$2:$G$1526,Call_Data!$D$2:$D$1526,Call_Data!$D617,Call_Data!$A$2:$A$1526,Call_Data!$A617)</f>
        <v>796</v>
      </c>
      <c r="P617" s="3">
        <f>Call_Data!$H617/Call_Data!$G617</f>
        <v>620.25641025641028</v>
      </c>
      <c r="Q617" cm="1">
        <f t="array" ref="Q617">_xlfn.SWITCH(A617,201706,780,201707,783,201708,775)</f>
        <v>783</v>
      </c>
      <c r="R617" s="5" cm="1">
        <f t="array" ref="R617">_xlfn.SWITCH(A617,201706,0.08,201707,0.081,201708,0.075)</f>
        <v>8.1000000000000003E-2</v>
      </c>
      <c r="S617" s="2">
        <f>Call_Data!$M617/Call_Data!$G617*100</f>
        <v>5.1282051282051277</v>
      </c>
      <c r="T617" s="2">
        <f>Call_Data!$S617/Call_Data!$R617</f>
        <v>63.311174422285525</v>
      </c>
      <c r="U617" s="7">
        <f t="shared" si="18"/>
        <v>0</v>
      </c>
      <c r="V617" s="6">
        <f t="shared" si="19"/>
        <v>1</v>
      </c>
      <c r="W617" s="6">
        <f>Call_Data!$K617/Call_Data!$J617</f>
        <v>0.79487179487179482</v>
      </c>
      <c r="X617" s="6">
        <f>Call_Data!$L617/Call_Data!$K617</f>
        <v>0.90322580645161288</v>
      </c>
      <c r="Y617" s="6" cm="1">
        <f t="array" ref="Y617">_xlfn.SWITCH(A617,201706,0.51,201707,0.509,201708,0.511)</f>
        <v>0.50900000000000001</v>
      </c>
      <c r="Z617" s="6">
        <f>Call_Data!$L617/Call_Data!$G617</f>
        <v>0.71794871794871795</v>
      </c>
      <c r="AA617" s="6" cm="1">
        <f t="array" ref="AA617">_xlfn.SWITCH(A617,201706,0.2,201707,0.199,201708,0.198)</f>
        <v>0.19900000000000001</v>
      </c>
      <c r="AB617" s="6">
        <f>Call_Data!$K617-Call_Data!$L617/Call_Data!$K617</f>
        <v>30.096774193548388</v>
      </c>
      <c r="AC617" s="6" cm="1">
        <f t="array" ref="AC617">_xlfn.SWITCH(A617,201706,0.17,201707,0.162,201708,0.159)</f>
        <v>0.16200000000000001</v>
      </c>
      <c r="AD617" s="6">
        <f>Call_Data!$I617/Call_Data!$G617</f>
        <v>0.12820512820512819</v>
      </c>
    </row>
    <row r="618" spans="1:30" x14ac:dyDescent="0.2">
      <c r="A618">
        <v>201707</v>
      </c>
      <c r="B618" s="1">
        <v>42926</v>
      </c>
      <c r="C618">
        <v>12470</v>
      </c>
      <c r="D618" t="str">
        <f>VLOOKUP(Call_Data!$C618,Hierarchy!$A$1:$H$27,5,TRUE)</f>
        <v>Filipsano, Fiona</v>
      </c>
      <c r="E618" t="str">
        <f>VLOOKUP(Call_Data!$C618,Hierarchy!$A$2:$H$27,7,TRUE)</f>
        <v>Winnerson, Aceona</v>
      </c>
      <c r="F618" t="str">
        <f>VLOOKUP(C618,Hierarchy!$A$2:$H$27,8,TRUE)</f>
        <v>Williamburg</v>
      </c>
      <c r="G618">
        <v>40</v>
      </c>
      <c r="H618">
        <v>25068</v>
      </c>
      <c r="I618">
        <v>6</v>
      </c>
      <c r="J618">
        <v>39</v>
      </c>
      <c r="K618">
        <v>29</v>
      </c>
      <c r="L618">
        <v>23</v>
      </c>
      <c r="M618">
        <v>2</v>
      </c>
      <c r="N618">
        <f>SUMIF(Call_Data!$D$2:$D$1526,Call_Data!$D618,Call_Data!$G$2:$G$1526)</f>
        <v>2312</v>
      </c>
      <c r="O618">
        <f>SUMIFS(Call_Data!$G$2:$G$1526,Call_Data!$D$2:$D$1526,Call_Data!$D618,Call_Data!$A$2:$A$1526,Call_Data!$A618)</f>
        <v>780</v>
      </c>
      <c r="P618" s="3">
        <f>Call_Data!$H618/Call_Data!$G618</f>
        <v>626.70000000000005</v>
      </c>
      <c r="Q618" cm="1">
        <f t="array" ref="Q618">_xlfn.SWITCH(A618,201706,780,201707,783,201708,775)</f>
        <v>783</v>
      </c>
      <c r="R618" s="5" cm="1">
        <f t="array" ref="R618">_xlfn.SWITCH(A618,201706,0.08,201707,0.081,201708,0.075)</f>
        <v>8.1000000000000003E-2</v>
      </c>
      <c r="S618" s="2">
        <f>Call_Data!$M618/Call_Data!$G618*100</f>
        <v>5</v>
      </c>
      <c r="T618" s="2">
        <f>Call_Data!$S618/Call_Data!$R618</f>
        <v>61.728395061728392</v>
      </c>
      <c r="U618" s="7">
        <f t="shared" si="18"/>
        <v>0</v>
      </c>
      <c r="V618" s="6">
        <f t="shared" si="19"/>
        <v>0.97499999999999998</v>
      </c>
      <c r="W618" s="6">
        <f>Call_Data!$K618/Call_Data!$J618</f>
        <v>0.74358974358974361</v>
      </c>
      <c r="X618" s="6">
        <f>Call_Data!$L618/Call_Data!$K618</f>
        <v>0.7931034482758621</v>
      </c>
      <c r="Y618" s="6" cm="1">
        <f t="array" ref="Y618">_xlfn.SWITCH(A618,201706,0.51,201707,0.509,201708,0.511)</f>
        <v>0.50900000000000001</v>
      </c>
      <c r="Z618" s="6">
        <f>Call_Data!$L618/Call_Data!$G618</f>
        <v>0.57499999999999996</v>
      </c>
      <c r="AA618" s="6" cm="1">
        <f t="array" ref="AA618">_xlfn.SWITCH(A618,201706,0.2,201707,0.199,201708,0.198)</f>
        <v>0.19900000000000001</v>
      </c>
      <c r="AB618" s="6">
        <f>Call_Data!$K618-Call_Data!$L618/Call_Data!$K618</f>
        <v>28.206896551724139</v>
      </c>
      <c r="AC618" s="6" cm="1">
        <f t="array" ref="AC618">_xlfn.SWITCH(A618,201706,0.17,201707,0.162,201708,0.159)</f>
        <v>0.16200000000000001</v>
      </c>
      <c r="AD618" s="6">
        <f>Call_Data!$I618/Call_Data!$G618</f>
        <v>0.15</v>
      </c>
    </row>
    <row r="619" spans="1:30" x14ac:dyDescent="0.2">
      <c r="A619">
        <v>201707</v>
      </c>
      <c r="B619" s="1">
        <v>42926</v>
      </c>
      <c r="C619">
        <v>12471</v>
      </c>
      <c r="D619" t="str">
        <f>VLOOKUP(Call_Data!$C619,Hierarchy!$A$1:$H$27,5,TRUE)</f>
        <v>Gee, Garry</v>
      </c>
      <c r="E619" t="str">
        <f>VLOOKUP(Call_Data!$C619,Hierarchy!$A$2:$H$27,7,TRUE)</f>
        <v>Winnerson, Aceona</v>
      </c>
      <c r="F619" t="str">
        <f>VLOOKUP(C619,Hierarchy!$A$2:$H$27,8,TRUE)</f>
        <v>Williamburg</v>
      </c>
      <c r="G619">
        <v>40</v>
      </c>
      <c r="H619">
        <v>24778</v>
      </c>
      <c r="I619">
        <v>5</v>
      </c>
      <c r="J619">
        <v>36</v>
      </c>
      <c r="K619">
        <v>25</v>
      </c>
      <c r="L619">
        <v>20</v>
      </c>
      <c r="M619">
        <v>2</v>
      </c>
      <c r="N619">
        <f>SUMIF(Call_Data!$D$2:$D$1526,Call_Data!$D619,Call_Data!$G$2:$G$1526)</f>
        <v>2402</v>
      </c>
      <c r="O619">
        <f>SUMIFS(Call_Data!$G$2:$G$1526,Call_Data!$D$2:$D$1526,Call_Data!$D619,Call_Data!$A$2:$A$1526,Call_Data!$A619)</f>
        <v>811</v>
      </c>
      <c r="P619" s="3">
        <f>Call_Data!$H619/Call_Data!$G619</f>
        <v>619.45000000000005</v>
      </c>
      <c r="Q619" cm="1">
        <f t="array" ref="Q619">_xlfn.SWITCH(A619,201706,780,201707,783,201708,775)</f>
        <v>783</v>
      </c>
      <c r="R619" s="5" cm="1">
        <f t="array" ref="R619">_xlfn.SWITCH(A619,201706,0.08,201707,0.081,201708,0.075)</f>
        <v>8.1000000000000003E-2</v>
      </c>
      <c r="S619" s="2">
        <f>Call_Data!$M619/Call_Data!$G619*100</f>
        <v>5</v>
      </c>
      <c r="T619" s="2">
        <f>Call_Data!$S619/Call_Data!$R619</f>
        <v>61.728395061728392</v>
      </c>
      <c r="U619" s="7">
        <f t="shared" si="18"/>
        <v>0</v>
      </c>
      <c r="V619" s="6">
        <f t="shared" si="19"/>
        <v>0.9</v>
      </c>
      <c r="W619" s="6">
        <f>Call_Data!$K619/Call_Data!$J619</f>
        <v>0.69444444444444442</v>
      </c>
      <c r="X619" s="6">
        <f>Call_Data!$L619/Call_Data!$K619</f>
        <v>0.8</v>
      </c>
      <c r="Y619" s="6" cm="1">
        <f t="array" ref="Y619">_xlfn.SWITCH(A619,201706,0.51,201707,0.509,201708,0.511)</f>
        <v>0.50900000000000001</v>
      </c>
      <c r="Z619" s="6">
        <f>Call_Data!$L619/Call_Data!$G619</f>
        <v>0.5</v>
      </c>
      <c r="AA619" s="6" cm="1">
        <f t="array" ref="AA619">_xlfn.SWITCH(A619,201706,0.2,201707,0.199,201708,0.198)</f>
        <v>0.19900000000000001</v>
      </c>
      <c r="AB619" s="6">
        <f>Call_Data!$K619-Call_Data!$L619/Call_Data!$K619</f>
        <v>24.2</v>
      </c>
      <c r="AC619" s="6" cm="1">
        <f t="array" ref="AC619">_xlfn.SWITCH(A619,201706,0.17,201707,0.162,201708,0.159)</f>
        <v>0.16200000000000001</v>
      </c>
      <c r="AD619" s="6">
        <f>Call_Data!$I619/Call_Data!$G619</f>
        <v>0.125</v>
      </c>
    </row>
    <row r="620" spans="1:30" x14ac:dyDescent="0.2">
      <c r="A620">
        <v>201707</v>
      </c>
      <c r="B620" s="1">
        <v>42926</v>
      </c>
      <c r="C620">
        <v>12472</v>
      </c>
      <c r="D620" t="str">
        <f>VLOOKUP(Call_Data!$C620,Hierarchy!$A$1:$H$27,5,TRUE)</f>
        <v>Harrison, Harold</v>
      </c>
      <c r="E620" t="str">
        <f>VLOOKUP(Call_Data!$C620,Hierarchy!$A$2:$H$27,7,TRUE)</f>
        <v>Winnerson, Aceona</v>
      </c>
      <c r="F620" t="str">
        <f>VLOOKUP(C620,Hierarchy!$A$2:$H$27,8,TRUE)</f>
        <v>Williamburg</v>
      </c>
      <c r="G620">
        <v>36</v>
      </c>
      <c r="H620">
        <v>25259</v>
      </c>
      <c r="I620">
        <v>7</v>
      </c>
      <c r="J620">
        <v>34</v>
      </c>
      <c r="K620">
        <v>29</v>
      </c>
      <c r="L620">
        <v>22</v>
      </c>
      <c r="M620">
        <v>1</v>
      </c>
      <c r="N620">
        <f>SUMIF(Call_Data!$D$2:$D$1526,Call_Data!$D620,Call_Data!$G$2:$G$1526)</f>
        <v>2134</v>
      </c>
      <c r="O620">
        <f>SUMIFS(Call_Data!$G$2:$G$1526,Call_Data!$D$2:$D$1526,Call_Data!$D620,Call_Data!$A$2:$A$1526,Call_Data!$A620)</f>
        <v>650</v>
      </c>
      <c r="P620" s="3">
        <f>Call_Data!$H620/Call_Data!$G620</f>
        <v>701.63888888888891</v>
      </c>
      <c r="Q620" cm="1">
        <f t="array" ref="Q620">_xlfn.SWITCH(A620,201706,780,201707,783,201708,775)</f>
        <v>783</v>
      </c>
      <c r="R620" s="5" cm="1">
        <f t="array" ref="R620">_xlfn.SWITCH(A620,201706,0.08,201707,0.081,201708,0.075)</f>
        <v>8.1000000000000003E-2</v>
      </c>
      <c r="S620" s="2">
        <f>Call_Data!$M620/Call_Data!$G620*100</f>
        <v>2.7777777777777777</v>
      </c>
      <c r="T620" s="2">
        <f>Call_Data!$S620/Call_Data!$R620</f>
        <v>34.293552812071326</v>
      </c>
      <c r="U620" s="7">
        <f t="shared" si="18"/>
        <v>0</v>
      </c>
      <c r="V620" s="6">
        <f t="shared" si="19"/>
        <v>0.94444444444444442</v>
      </c>
      <c r="W620" s="6">
        <f>Call_Data!$K620/Call_Data!$J620</f>
        <v>0.8529411764705882</v>
      </c>
      <c r="X620" s="6">
        <f>Call_Data!$L620/Call_Data!$K620</f>
        <v>0.75862068965517238</v>
      </c>
      <c r="Y620" s="6" cm="1">
        <f t="array" ref="Y620">_xlfn.SWITCH(A620,201706,0.51,201707,0.509,201708,0.511)</f>
        <v>0.50900000000000001</v>
      </c>
      <c r="Z620" s="6">
        <f>Call_Data!$L620/Call_Data!$G620</f>
        <v>0.61111111111111116</v>
      </c>
      <c r="AA620" s="6" cm="1">
        <f t="array" ref="AA620">_xlfn.SWITCH(A620,201706,0.2,201707,0.199,201708,0.198)</f>
        <v>0.19900000000000001</v>
      </c>
      <c r="AB620" s="6">
        <f>Call_Data!$K620-Call_Data!$L620/Call_Data!$K620</f>
        <v>28.241379310344829</v>
      </c>
      <c r="AC620" s="6" cm="1">
        <f t="array" ref="AC620">_xlfn.SWITCH(A620,201706,0.17,201707,0.162,201708,0.159)</f>
        <v>0.16200000000000001</v>
      </c>
      <c r="AD620" s="6">
        <f>Call_Data!$I620/Call_Data!$G620</f>
        <v>0.19444444444444445</v>
      </c>
    </row>
    <row r="621" spans="1:30" x14ac:dyDescent="0.2">
      <c r="A621">
        <v>201707</v>
      </c>
      <c r="B621" s="1">
        <v>42926</v>
      </c>
      <c r="C621">
        <v>12473</v>
      </c>
      <c r="D621" t="str">
        <f>VLOOKUP(Call_Data!$C621,Hierarchy!$A$1:$H$27,5,TRUE)</f>
        <v>Ivanski, Igor</v>
      </c>
      <c r="E621" t="str">
        <f>VLOOKUP(Call_Data!$C621,Hierarchy!$A$2:$H$27,7,TRUE)</f>
        <v>Jimson, Bill</v>
      </c>
      <c r="F621" t="str">
        <f>VLOOKUP(C621,Hierarchy!$A$2:$H$27,8,TRUE)</f>
        <v>Williamburg</v>
      </c>
      <c r="G621">
        <v>36</v>
      </c>
      <c r="H621">
        <v>25067</v>
      </c>
      <c r="I621">
        <v>5</v>
      </c>
      <c r="J621">
        <v>32</v>
      </c>
      <c r="K621">
        <v>21</v>
      </c>
      <c r="L621">
        <v>13</v>
      </c>
      <c r="M621">
        <v>3</v>
      </c>
      <c r="N621">
        <f>SUMIF(Call_Data!$D$2:$D$1526,Call_Data!$D621,Call_Data!$G$2:$G$1526)</f>
        <v>2093</v>
      </c>
      <c r="O621">
        <f>SUMIFS(Call_Data!$G$2:$G$1526,Call_Data!$D$2:$D$1526,Call_Data!$D621,Call_Data!$A$2:$A$1526,Call_Data!$A621)</f>
        <v>666</v>
      </c>
      <c r="P621" s="3">
        <f>Call_Data!$H621/Call_Data!$G621</f>
        <v>696.30555555555554</v>
      </c>
      <c r="Q621" cm="1">
        <f t="array" ref="Q621">_xlfn.SWITCH(A621,201706,780,201707,783,201708,775)</f>
        <v>783</v>
      </c>
      <c r="R621" s="5" cm="1">
        <f t="array" ref="R621">_xlfn.SWITCH(A621,201706,0.08,201707,0.081,201708,0.075)</f>
        <v>8.1000000000000003E-2</v>
      </c>
      <c r="S621" s="2">
        <f>Call_Data!$M621/Call_Data!$G621*100</f>
        <v>8.3333333333333321</v>
      </c>
      <c r="T621" s="2">
        <f>Call_Data!$S621/Call_Data!$R621</f>
        <v>102.88065843621398</v>
      </c>
      <c r="U621" s="7">
        <f t="shared" si="18"/>
        <v>100</v>
      </c>
      <c r="V621" s="6">
        <f t="shared" si="19"/>
        <v>0.88888888888888884</v>
      </c>
      <c r="W621" s="6">
        <f>Call_Data!$K621/Call_Data!$J621</f>
        <v>0.65625</v>
      </c>
      <c r="X621" s="6">
        <f>Call_Data!$L621/Call_Data!$K621</f>
        <v>0.61904761904761907</v>
      </c>
      <c r="Y621" s="6" cm="1">
        <f t="array" ref="Y621">_xlfn.SWITCH(A621,201706,0.51,201707,0.509,201708,0.511)</f>
        <v>0.50900000000000001</v>
      </c>
      <c r="Z621" s="6">
        <f>Call_Data!$L621/Call_Data!$G621</f>
        <v>0.3611111111111111</v>
      </c>
      <c r="AA621" s="6" cm="1">
        <f t="array" ref="AA621">_xlfn.SWITCH(A621,201706,0.2,201707,0.199,201708,0.198)</f>
        <v>0.19900000000000001</v>
      </c>
      <c r="AB621" s="6">
        <f>Call_Data!$K621-Call_Data!$L621/Call_Data!$K621</f>
        <v>20.38095238095238</v>
      </c>
      <c r="AC621" s="6" cm="1">
        <f t="array" ref="AC621">_xlfn.SWITCH(A621,201706,0.17,201707,0.162,201708,0.159)</f>
        <v>0.16200000000000001</v>
      </c>
      <c r="AD621" s="6">
        <f>Call_Data!$I621/Call_Data!$G621</f>
        <v>0.1388888888888889</v>
      </c>
    </row>
    <row r="622" spans="1:30" x14ac:dyDescent="0.2">
      <c r="A622">
        <v>201707</v>
      </c>
      <c r="B622" s="1">
        <v>42926</v>
      </c>
      <c r="C622">
        <v>12474</v>
      </c>
      <c r="D622" t="str">
        <f>VLOOKUP(Call_Data!$C622,Hierarchy!$A$1:$H$27,5,TRUE)</f>
        <v>Jeffries, Johnna</v>
      </c>
      <c r="E622" t="str">
        <f>VLOOKUP(Call_Data!$C622,Hierarchy!$A$2:$H$27,7,TRUE)</f>
        <v>Jimson, Bill</v>
      </c>
      <c r="F622" t="str">
        <f>VLOOKUP(C622,Hierarchy!$A$2:$H$27,8,TRUE)</f>
        <v>Williamburg</v>
      </c>
      <c r="G622">
        <v>34</v>
      </c>
      <c r="H622">
        <v>25068</v>
      </c>
      <c r="I622">
        <v>5</v>
      </c>
      <c r="J622">
        <v>30</v>
      </c>
      <c r="K622">
        <v>23</v>
      </c>
      <c r="L622">
        <v>17</v>
      </c>
      <c r="M622">
        <v>2</v>
      </c>
      <c r="N622">
        <f>SUMIF(Call_Data!$D$2:$D$1526,Call_Data!$D622,Call_Data!$G$2:$G$1526)</f>
        <v>2135</v>
      </c>
      <c r="O622">
        <f>SUMIFS(Call_Data!$G$2:$G$1526,Call_Data!$D$2:$D$1526,Call_Data!$D622,Call_Data!$A$2:$A$1526,Call_Data!$A622)</f>
        <v>708</v>
      </c>
      <c r="P622" s="3">
        <f>Call_Data!$H622/Call_Data!$G622</f>
        <v>737.29411764705878</v>
      </c>
      <c r="Q622" cm="1">
        <f t="array" ref="Q622">_xlfn.SWITCH(A622,201706,780,201707,783,201708,775)</f>
        <v>783</v>
      </c>
      <c r="R622" s="5" cm="1">
        <f t="array" ref="R622">_xlfn.SWITCH(A622,201706,0.08,201707,0.081,201708,0.075)</f>
        <v>8.1000000000000003E-2</v>
      </c>
      <c r="S622" s="2">
        <f>Call_Data!$M622/Call_Data!$G622*100</f>
        <v>5.8823529411764701</v>
      </c>
      <c r="T622" s="2">
        <f>Call_Data!$S622/Call_Data!$R622</f>
        <v>72.621641249092221</v>
      </c>
      <c r="U622" s="7">
        <f t="shared" si="18"/>
        <v>0</v>
      </c>
      <c r="V622" s="6">
        <f t="shared" si="19"/>
        <v>0.88235294117647056</v>
      </c>
      <c r="W622" s="6">
        <f>Call_Data!$K622/Call_Data!$J622</f>
        <v>0.76666666666666672</v>
      </c>
      <c r="X622" s="6">
        <f>Call_Data!$L622/Call_Data!$K622</f>
        <v>0.73913043478260865</v>
      </c>
      <c r="Y622" s="6" cm="1">
        <f t="array" ref="Y622">_xlfn.SWITCH(A622,201706,0.51,201707,0.509,201708,0.511)</f>
        <v>0.50900000000000001</v>
      </c>
      <c r="Z622" s="6">
        <f>Call_Data!$L622/Call_Data!$G622</f>
        <v>0.5</v>
      </c>
      <c r="AA622" s="6" cm="1">
        <f t="array" ref="AA622">_xlfn.SWITCH(A622,201706,0.2,201707,0.199,201708,0.198)</f>
        <v>0.19900000000000001</v>
      </c>
      <c r="AB622" s="6">
        <f>Call_Data!$K622-Call_Data!$L622/Call_Data!$K622</f>
        <v>22.260869565217391</v>
      </c>
      <c r="AC622" s="6" cm="1">
        <f t="array" ref="AC622">_xlfn.SWITCH(A622,201706,0.17,201707,0.162,201708,0.159)</f>
        <v>0.16200000000000001</v>
      </c>
      <c r="AD622" s="6">
        <f>Call_Data!$I622/Call_Data!$G622</f>
        <v>0.14705882352941177</v>
      </c>
    </row>
    <row r="623" spans="1:30" x14ac:dyDescent="0.2">
      <c r="A623">
        <v>201707</v>
      </c>
      <c r="B623" s="1">
        <v>42926</v>
      </c>
      <c r="C623">
        <v>12475</v>
      </c>
      <c r="D623" t="str">
        <f>VLOOKUP(Call_Data!$C623,Hierarchy!$A$1:$H$27,5,TRUE)</f>
        <v>Kippers, Kat</v>
      </c>
      <c r="E623" t="str">
        <f>VLOOKUP(Call_Data!$C623,Hierarchy!$A$2:$H$27,7,TRUE)</f>
        <v>Jimson, Bill</v>
      </c>
      <c r="F623" t="str">
        <f>VLOOKUP(C623,Hierarchy!$A$2:$H$27,8,TRUE)</f>
        <v>Williamburg</v>
      </c>
      <c r="G623">
        <v>31</v>
      </c>
      <c r="H623">
        <v>25352</v>
      </c>
      <c r="I623">
        <v>5</v>
      </c>
      <c r="J623">
        <v>26</v>
      </c>
      <c r="K623">
        <v>17</v>
      </c>
      <c r="L623">
        <v>11</v>
      </c>
      <c r="M623">
        <v>2</v>
      </c>
      <c r="N623">
        <f>SUMIF(Call_Data!$D$2:$D$1526,Call_Data!$D623,Call_Data!$G$2:$G$1526)</f>
        <v>2135</v>
      </c>
      <c r="O623">
        <f>SUMIFS(Call_Data!$G$2:$G$1526,Call_Data!$D$2:$D$1526,Call_Data!$D623,Call_Data!$A$2:$A$1526,Call_Data!$A623)</f>
        <v>724</v>
      </c>
      <c r="P623" s="3">
        <f>Call_Data!$H623/Call_Data!$G623</f>
        <v>817.80645161290317</v>
      </c>
      <c r="Q623" cm="1">
        <f t="array" ref="Q623">_xlfn.SWITCH(A623,201706,780,201707,783,201708,775)</f>
        <v>783</v>
      </c>
      <c r="R623" s="5" cm="1">
        <f t="array" ref="R623">_xlfn.SWITCH(A623,201706,0.08,201707,0.081,201708,0.075)</f>
        <v>8.1000000000000003E-2</v>
      </c>
      <c r="S623" s="2">
        <f>Call_Data!$M623/Call_Data!$G623*100</f>
        <v>6.4516129032258061</v>
      </c>
      <c r="T623" s="2">
        <f>Call_Data!$S623/Call_Data!$R623</f>
        <v>79.649542015133406</v>
      </c>
      <c r="U623" s="7">
        <f t="shared" si="18"/>
        <v>0</v>
      </c>
      <c r="V623" s="6">
        <f t="shared" si="19"/>
        <v>0.83870967741935487</v>
      </c>
      <c r="W623" s="6">
        <f>Call_Data!$K623/Call_Data!$J623</f>
        <v>0.65384615384615385</v>
      </c>
      <c r="X623" s="6">
        <f>Call_Data!$L623/Call_Data!$K623</f>
        <v>0.6470588235294118</v>
      </c>
      <c r="Y623" s="6" cm="1">
        <f t="array" ref="Y623">_xlfn.SWITCH(A623,201706,0.51,201707,0.509,201708,0.511)</f>
        <v>0.50900000000000001</v>
      </c>
      <c r="Z623" s="6">
        <f>Call_Data!$L623/Call_Data!$G623</f>
        <v>0.35483870967741937</v>
      </c>
      <c r="AA623" s="6" cm="1">
        <f t="array" ref="AA623">_xlfn.SWITCH(A623,201706,0.2,201707,0.199,201708,0.198)</f>
        <v>0.19900000000000001</v>
      </c>
      <c r="AB623" s="6">
        <f>Call_Data!$K623-Call_Data!$L623/Call_Data!$K623</f>
        <v>16.352941176470587</v>
      </c>
      <c r="AC623" s="6" cm="1">
        <f t="array" ref="AC623">_xlfn.SWITCH(A623,201706,0.17,201707,0.162,201708,0.159)</f>
        <v>0.16200000000000001</v>
      </c>
      <c r="AD623" s="6">
        <f>Call_Data!$I623/Call_Data!$G623</f>
        <v>0.16129032258064516</v>
      </c>
    </row>
    <row r="624" spans="1:30" x14ac:dyDescent="0.2">
      <c r="A624">
        <v>201707</v>
      </c>
      <c r="B624" s="1">
        <v>42926</v>
      </c>
      <c r="C624">
        <v>12476</v>
      </c>
      <c r="D624" t="str">
        <f>VLOOKUP(Call_Data!$C624,Hierarchy!$A$1:$H$27,5,TRUE)</f>
        <v>Lipp, Larry</v>
      </c>
      <c r="E624" t="str">
        <f>VLOOKUP(Call_Data!$C624,Hierarchy!$A$2:$H$27,7,TRUE)</f>
        <v>Jimson, Bill</v>
      </c>
      <c r="F624" t="str">
        <f>VLOOKUP(C624,Hierarchy!$A$2:$H$27,8,TRUE)</f>
        <v>Williamburg</v>
      </c>
      <c r="G624">
        <v>31</v>
      </c>
      <c r="H624">
        <v>25779</v>
      </c>
      <c r="I624">
        <v>6</v>
      </c>
      <c r="J624">
        <v>30</v>
      </c>
      <c r="K624">
        <v>20</v>
      </c>
      <c r="L624">
        <v>15</v>
      </c>
      <c r="M624">
        <v>2</v>
      </c>
      <c r="N624">
        <f>SUMIF(Call_Data!$D$2:$D$1526,Call_Data!$D624,Call_Data!$G$2:$G$1526)</f>
        <v>2065</v>
      </c>
      <c r="O624">
        <f>SUMIFS(Call_Data!$G$2:$G$1526,Call_Data!$D$2:$D$1526,Call_Data!$D624,Call_Data!$A$2:$A$1526,Call_Data!$A624)</f>
        <v>651</v>
      </c>
      <c r="P624" s="3">
        <f>Call_Data!$H624/Call_Data!$G624</f>
        <v>831.58064516129036</v>
      </c>
      <c r="Q624" cm="1">
        <f t="array" ref="Q624">_xlfn.SWITCH(A624,201706,780,201707,783,201708,775)</f>
        <v>783</v>
      </c>
      <c r="R624" s="5" cm="1">
        <f t="array" ref="R624">_xlfn.SWITCH(A624,201706,0.08,201707,0.081,201708,0.075)</f>
        <v>8.1000000000000003E-2</v>
      </c>
      <c r="S624" s="2">
        <f>Call_Data!$M624/Call_Data!$G624*100</f>
        <v>6.4516129032258061</v>
      </c>
      <c r="T624" s="2">
        <f>Call_Data!$S624/Call_Data!$R624</f>
        <v>79.649542015133406</v>
      </c>
      <c r="U624" s="7">
        <f t="shared" si="18"/>
        <v>0</v>
      </c>
      <c r="V624" s="6">
        <f t="shared" si="19"/>
        <v>0.967741935483871</v>
      </c>
      <c r="W624" s="6">
        <f>Call_Data!$K624/Call_Data!$J624</f>
        <v>0.66666666666666663</v>
      </c>
      <c r="X624" s="6">
        <f>Call_Data!$L624/Call_Data!$K624</f>
        <v>0.75</v>
      </c>
      <c r="Y624" s="6" cm="1">
        <f t="array" ref="Y624">_xlfn.SWITCH(A624,201706,0.51,201707,0.509,201708,0.511)</f>
        <v>0.50900000000000001</v>
      </c>
      <c r="Z624" s="6">
        <f>Call_Data!$L624/Call_Data!$G624</f>
        <v>0.4838709677419355</v>
      </c>
      <c r="AA624" s="6" cm="1">
        <f t="array" ref="AA624">_xlfn.SWITCH(A624,201706,0.2,201707,0.199,201708,0.198)</f>
        <v>0.19900000000000001</v>
      </c>
      <c r="AB624" s="6">
        <f>Call_Data!$K624-Call_Data!$L624/Call_Data!$K624</f>
        <v>19.25</v>
      </c>
      <c r="AC624" s="6" cm="1">
        <f t="array" ref="AC624">_xlfn.SWITCH(A624,201706,0.17,201707,0.162,201708,0.159)</f>
        <v>0.16200000000000001</v>
      </c>
      <c r="AD624" s="6">
        <f>Call_Data!$I624/Call_Data!$G624</f>
        <v>0.19354838709677419</v>
      </c>
    </row>
    <row r="625" spans="1:30" x14ac:dyDescent="0.2">
      <c r="A625">
        <v>201707</v>
      </c>
      <c r="B625" s="1">
        <v>42926</v>
      </c>
      <c r="C625">
        <v>12477</v>
      </c>
      <c r="D625" t="str">
        <f>VLOOKUP(Call_Data!$C625,Hierarchy!$A$1:$H$27,5,TRUE)</f>
        <v>Myers, Matt</v>
      </c>
      <c r="E625" t="str">
        <f>VLOOKUP(Call_Data!$C625,Hierarchy!$A$2:$H$27,7,TRUE)</f>
        <v>Jimson, Bill</v>
      </c>
      <c r="F625" t="str">
        <f>VLOOKUP(C625,Hierarchy!$A$2:$H$27,8,TRUE)</f>
        <v>Williamburg</v>
      </c>
      <c r="G625">
        <v>31</v>
      </c>
      <c r="H625">
        <v>25629</v>
      </c>
      <c r="I625">
        <v>7</v>
      </c>
      <c r="J625">
        <v>30</v>
      </c>
      <c r="K625">
        <v>24</v>
      </c>
      <c r="L625">
        <v>17</v>
      </c>
      <c r="M625">
        <v>2</v>
      </c>
      <c r="N625">
        <f>SUMIF(Call_Data!$D$2:$D$1526,Call_Data!$D625,Call_Data!$G$2:$G$1526)</f>
        <v>1978</v>
      </c>
      <c r="O625">
        <f>SUMIFS(Call_Data!$G$2:$G$1526,Call_Data!$D$2:$D$1526,Call_Data!$D625,Call_Data!$A$2:$A$1526,Call_Data!$A625)</f>
        <v>656</v>
      </c>
      <c r="P625" s="3">
        <f>Call_Data!$H625/Call_Data!$G625</f>
        <v>826.74193548387098</v>
      </c>
      <c r="Q625" cm="1">
        <f t="array" ref="Q625">_xlfn.SWITCH(A625,201706,780,201707,783,201708,775)</f>
        <v>783</v>
      </c>
      <c r="R625" s="5" cm="1">
        <f t="array" ref="R625">_xlfn.SWITCH(A625,201706,0.08,201707,0.081,201708,0.075)</f>
        <v>8.1000000000000003E-2</v>
      </c>
      <c r="S625" s="2">
        <f>Call_Data!$M625/Call_Data!$G625*100</f>
        <v>6.4516129032258061</v>
      </c>
      <c r="T625" s="2">
        <f>Call_Data!$S625/Call_Data!$R625</f>
        <v>79.649542015133406</v>
      </c>
      <c r="U625" s="7">
        <f t="shared" si="18"/>
        <v>0</v>
      </c>
      <c r="V625" s="6">
        <f t="shared" si="19"/>
        <v>0.967741935483871</v>
      </c>
      <c r="W625" s="6">
        <f>Call_Data!$K625/Call_Data!$J625</f>
        <v>0.8</v>
      </c>
      <c r="X625" s="6">
        <f>Call_Data!$L625/Call_Data!$K625</f>
        <v>0.70833333333333337</v>
      </c>
      <c r="Y625" s="6" cm="1">
        <f t="array" ref="Y625">_xlfn.SWITCH(A625,201706,0.51,201707,0.509,201708,0.511)</f>
        <v>0.50900000000000001</v>
      </c>
      <c r="Z625" s="6">
        <f>Call_Data!$L625/Call_Data!$G625</f>
        <v>0.54838709677419351</v>
      </c>
      <c r="AA625" s="6" cm="1">
        <f t="array" ref="AA625">_xlfn.SWITCH(A625,201706,0.2,201707,0.199,201708,0.198)</f>
        <v>0.19900000000000001</v>
      </c>
      <c r="AB625" s="6">
        <f>Call_Data!$K625-Call_Data!$L625/Call_Data!$K625</f>
        <v>23.291666666666668</v>
      </c>
      <c r="AC625" s="6" cm="1">
        <f t="array" ref="AC625">_xlfn.SWITCH(A625,201706,0.17,201707,0.162,201708,0.159)</f>
        <v>0.16200000000000001</v>
      </c>
      <c r="AD625" s="6">
        <f>Call_Data!$I625/Call_Data!$G625</f>
        <v>0.22580645161290322</v>
      </c>
    </row>
    <row r="626" spans="1:30" x14ac:dyDescent="0.2">
      <c r="A626">
        <v>201707</v>
      </c>
      <c r="B626" s="1">
        <v>42926</v>
      </c>
      <c r="C626">
        <v>12478</v>
      </c>
      <c r="D626" t="str">
        <f>VLOOKUP(Call_Data!$C626,Hierarchy!$A$1:$H$27,5,TRUE)</f>
        <v>Nichols, Nana</v>
      </c>
      <c r="E626" t="str">
        <f>VLOOKUP(Call_Data!$C626,Hierarchy!$A$2:$H$27,7,TRUE)</f>
        <v>Jimson, Bill</v>
      </c>
      <c r="F626" t="str">
        <f>VLOOKUP(C626,Hierarchy!$A$2:$H$27,8,TRUE)</f>
        <v>Williamburg</v>
      </c>
      <c r="G626">
        <v>36</v>
      </c>
      <c r="H626">
        <v>25632</v>
      </c>
      <c r="I626">
        <v>7</v>
      </c>
      <c r="J626">
        <v>32</v>
      </c>
      <c r="K626">
        <v>22</v>
      </c>
      <c r="L626">
        <v>17</v>
      </c>
      <c r="M626">
        <v>2</v>
      </c>
      <c r="N626">
        <f>SUMIF(Call_Data!$D$2:$D$1526,Call_Data!$D626,Call_Data!$G$2:$G$1526)</f>
        <v>1999</v>
      </c>
      <c r="O626">
        <f>SUMIFS(Call_Data!$G$2:$G$1526,Call_Data!$D$2:$D$1526,Call_Data!$D626,Call_Data!$A$2:$A$1526,Call_Data!$A626)</f>
        <v>674</v>
      </c>
      <c r="P626" s="3">
        <f>Call_Data!$H626/Call_Data!$G626</f>
        <v>712</v>
      </c>
      <c r="Q626" cm="1">
        <f t="array" ref="Q626">_xlfn.SWITCH(A626,201706,780,201707,783,201708,775)</f>
        <v>783</v>
      </c>
      <c r="R626" s="5" cm="1">
        <f t="array" ref="R626">_xlfn.SWITCH(A626,201706,0.08,201707,0.081,201708,0.075)</f>
        <v>8.1000000000000003E-2</v>
      </c>
      <c r="S626" s="2">
        <f>Call_Data!$M626/Call_Data!$G626*100</f>
        <v>5.5555555555555554</v>
      </c>
      <c r="T626" s="2">
        <f>Call_Data!$S626/Call_Data!$R626</f>
        <v>68.587105624142652</v>
      </c>
      <c r="U626" s="7">
        <f t="shared" si="18"/>
        <v>0</v>
      </c>
      <c r="V626" s="6">
        <f t="shared" si="19"/>
        <v>0.88888888888888884</v>
      </c>
      <c r="W626" s="6">
        <f>Call_Data!$K626/Call_Data!$J626</f>
        <v>0.6875</v>
      </c>
      <c r="X626" s="6">
        <f>Call_Data!$L626/Call_Data!$K626</f>
        <v>0.77272727272727271</v>
      </c>
      <c r="Y626" s="6" cm="1">
        <f t="array" ref="Y626">_xlfn.SWITCH(A626,201706,0.51,201707,0.509,201708,0.511)</f>
        <v>0.50900000000000001</v>
      </c>
      <c r="Z626" s="6">
        <f>Call_Data!$L626/Call_Data!$G626</f>
        <v>0.47222222222222221</v>
      </c>
      <c r="AA626" s="6" cm="1">
        <f t="array" ref="AA626">_xlfn.SWITCH(A626,201706,0.2,201707,0.199,201708,0.198)</f>
        <v>0.19900000000000001</v>
      </c>
      <c r="AB626" s="6">
        <f>Call_Data!$K626-Call_Data!$L626/Call_Data!$K626</f>
        <v>21.227272727272727</v>
      </c>
      <c r="AC626" s="6" cm="1">
        <f t="array" ref="AC626">_xlfn.SWITCH(A626,201706,0.17,201707,0.162,201708,0.159)</f>
        <v>0.16200000000000001</v>
      </c>
      <c r="AD626" s="6">
        <f>Call_Data!$I626/Call_Data!$G626</f>
        <v>0.19444444444444445</v>
      </c>
    </row>
    <row r="627" spans="1:30" x14ac:dyDescent="0.2">
      <c r="A627">
        <v>201707</v>
      </c>
      <c r="B627" s="1">
        <v>42926</v>
      </c>
      <c r="C627">
        <v>12482</v>
      </c>
      <c r="D627" t="str">
        <f>VLOOKUP(Call_Data!$C627,Hierarchy!$A$1:$H$27,5,TRUE)</f>
        <v>Sanders, Sammi</v>
      </c>
      <c r="E627" t="str">
        <f>VLOOKUP(Call_Data!$C627,Hierarchy!$A$2:$H$27,7,TRUE)</f>
        <v>Oferten, Quinton</v>
      </c>
      <c r="F627" t="str">
        <f>VLOOKUP(C627,Hierarchy!$A$2:$H$27,8,TRUE)</f>
        <v>Williamburg</v>
      </c>
      <c r="G627">
        <v>32</v>
      </c>
      <c r="H627">
        <v>24969</v>
      </c>
      <c r="I627">
        <v>9</v>
      </c>
      <c r="J627">
        <v>29</v>
      </c>
      <c r="K627">
        <v>18</v>
      </c>
      <c r="L627">
        <v>12</v>
      </c>
      <c r="M627">
        <v>4</v>
      </c>
      <c r="N627">
        <f>SUMIF(Call_Data!$D$2:$D$1526,Call_Data!$D627,Call_Data!$G$2:$G$1526)</f>
        <v>1764</v>
      </c>
      <c r="O627">
        <f>SUMIFS(Call_Data!$G$2:$G$1526,Call_Data!$D$2:$D$1526,Call_Data!$D627,Call_Data!$A$2:$A$1526,Call_Data!$A627)</f>
        <v>524</v>
      </c>
      <c r="P627" s="3">
        <f>Call_Data!$H627/Call_Data!$G627</f>
        <v>780.28125</v>
      </c>
      <c r="Q627" cm="1">
        <f t="array" ref="Q627">_xlfn.SWITCH(A627,201706,780,201707,783,201708,775)</f>
        <v>783</v>
      </c>
      <c r="R627" s="5" cm="1">
        <f t="array" ref="R627">_xlfn.SWITCH(A627,201706,0.08,201707,0.081,201708,0.075)</f>
        <v>8.1000000000000003E-2</v>
      </c>
      <c r="S627" s="2">
        <f>Call_Data!$M627/Call_Data!$G627*100</f>
        <v>12.5</v>
      </c>
      <c r="T627" s="2">
        <f>Call_Data!$S627/Call_Data!$R627</f>
        <v>154.32098765432099</v>
      </c>
      <c r="U627" s="7">
        <f t="shared" si="18"/>
        <v>250</v>
      </c>
      <c r="V627" s="6">
        <f t="shared" si="19"/>
        <v>0.90625</v>
      </c>
      <c r="W627" s="6">
        <f>Call_Data!$K627/Call_Data!$J627</f>
        <v>0.62068965517241381</v>
      </c>
      <c r="X627" s="6">
        <f>Call_Data!$L627/Call_Data!$K627</f>
        <v>0.66666666666666663</v>
      </c>
      <c r="Y627" s="6" cm="1">
        <f t="array" ref="Y627">_xlfn.SWITCH(A627,201706,0.51,201707,0.509,201708,0.511)</f>
        <v>0.50900000000000001</v>
      </c>
      <c r="Z627" s="6">
        <f>Call_Data!$L627/Call_Data!$G627</f>
        <v>0.375</v>
      </c>
      <c r="AA627" s="6" cm="1">
        <f t="array" ref="AA627">_xlfn.SWITCH(A627,201706,0.2,201707,0.199,201708,0.198)</f>
        <v>0.19900000000000001</v>
      </c>
      <c r="AB627" s="6">
        <f>Call_Data!$K627-Call_Data!$L627/Call_Data!$K627</f>
        <v>17.333333333333332</v>
      </c>
      <c r="AC627" s="6" cm="1">
        <f t="array" ref="AC627">_xlfn.SWITCH(A627,201706,0.17,201707,0.162,201708,0.159)</f>
        <v>0.16200000000000001</v>
      </c>
      <c r="AD627" s="6">
        <f>Call_Data!$I627/Call_Data!$G627</f>
        <v>0.28125</v>
      </c>
    </row>
    <row r="628" spans="1:30" x14ac:dyDescent="0.2">
      <c r="A628">
        <v>201707</v>
      </c>
      <c r="B628" s="1">
        <v>42926</v>
      </c>
      <c r="C628">
        <v>12483</v>
      </c>
      <c r="D628" t="str">
        <f>VLOOKUP(Call_Data!$C628,Hierarchy!$A$1:$H$27,5,TRUE)</f>
        <v>Thomas, Ted</v>
      </c>
      <c r="E628" t="str">
        <f>VLOOKUP(Call_Data!$C628,Hierarchy!$A$2:$H$27,7,TRUE)</f>
        <v>Oferten, Quinton</v>
      </c>
      <c r="F628" t="str">
        <f>VLOOKUP(C628,Hierarchy!$A$2:$H$27,8,TRUE)</f>
        <v>Williamburg</v>
      </c>
      <c r="G628">
        <v>31</v>
      </c>
      <c r="H628">
        <v>25104</v>
      </c>
      <c r="I628">
        <v>7</v>
      </c>
      <c r="J628">
        <v>29</v>
      </c>
      <c r="K628">
        <v>22</v>
      </c>
      <c r="L628">
        <v>12</v>
      </c>
      <c r="M628">
        <v>3</v>
      </c>
      <c r="N628">
        <f>SUMIF(Call_Data!$D$2:$D$1526,Call_Data!$D628,Call_Data!$G$2:$G$1526)</f>
        <v>1918</v>
      </c>
      <c r="O628">
        <f>SUMIFS(Call_Data!$G$2:$G$1526,Call_Data!$D$2:$D$1526,Call_Data!$D628,Call_Data!$A$2:$A$1526,Call_Data!$A628)</f>
        <v>606</v>
      </c>
      <c r="P628" s="3">
        <f>Call_Data!$H628/Call_Data!$G628</f>
        <v>809.80645161290317</v>
      </c>
      <c r="Q628" cm="1">
        <f t="array" ref="Q628">_xlfn.SWITCH(A628,201706,780,201707,783,201708,775)</f>
        <v>783</v>
      </c>
      <c r="R628" s="5" cm="1">
        <f t="array" ref="R628">_xlfn.SWITCH(A628,201706,0.08,201707,0.081,201708,0.075)</f>
        <v>8.1000000000000003E-2</v>
      </c>
      <c r="S628" s="2">
        <f>Call_Data!$M628/Call_Data!$G628*100</f>
        <v>9.67741935483871</v>
      </c>
      <c r="T628" s="2">
        <f>Call_Data!$S628/Call_Data!$R628</f>
        <v>119.47431302270012</v>
      </c>
      <c r="U628" s="7">
        <f t="shared" si="18"/>
        <v>150</v>
      </c>
      <c r="V628" s="6">
        <f t="shared" si="19"/>
        <v>0.93548387096774188</v>
      </c>
      <c r="W628" s="6">
        <f>Call_Data!$K628/Call_Data!$J628</f>
        <v>0.75862068965517238</v>
      </c>
      <c r="X628" s="6">
        <f>Call_Data!$L628/Call_Data!$K628</f>
        <v>0.54545454545454541</v>
      </c>
      <c r="Y628" s="6" cm="1">
        <f t="array" ref="Y628">_xlfn.SWITCH(A628,201706,0.51,201707,0.509,201708,0.511)</f>
        <v>0.50900000000000001</v>
      </c>
      <c r="Z628" s="6">
        <f>Call_Data!$L628/Call_Data!$G628</f>
        <v>0.38709677419354838</v>
      </c>
      <c r="AA628" s="6" cm="1">
        <f t="array" ref="AA628">_xlfn.SWITCH(A628,201706,0.2,201707,0.199,201708,0.198)</f>
        <v>0.19900000000000001</v>
      </c>
      <c r="AB628" s="6">
        <f>Call_Data!$K628-Call_Data!$L628/Call_Data!$K628</f>
        <v>21.454545454545453</v>
      </c>
      <c r="AC628" s="6" cm="1">
        <f t="array" ref="AC628">_xlfn.SWITCH(A628,201706,0.17,201707,0.162,201708,0.159)</f>
        <v>0.16200000000000001</v>
      </c>
      <c r="AD628" s="6">
        <f>Call_Data!$I628/Call_Data!$G628</f>
        <v>0.22580645161290322</v>
      </c>
    </row>
    <row r="629" spans="1:30" x14ac:dyDescent="0.2">
      <c r="A629">
        <v>201707</v>
      </c>
      <c r="B629" s="1">
        <v>42926</v>
      </c>
      <c r="C629">
        <v>12484</v>
      </c>
      <c r="D629" t="str">
        <f>VLOOKUP(Call_Data!$C629,Hierarchy!$A$1:$H$27,5,TRUE)</f>
        <v>Uvaldon, Ursala</v>
      </c>
      <c r="E629" t="str">
        <f>VLOOKUP(Call_Data!$C629,Hierarchy!$A$2:$H$27,7,TRUE)</f>
        <v>Oferten, Quinton</v>
      </c>
      <c r="F629" t="str">
        <f>VLOOKUP(C629,Hierarchy!$A$2:$H$27,8,TRUE)</f>
        <v>Williamburg</v>
      </c>
      <c r="G629">
        <v>30</v>
      </c>
      <c r="H629">
        <v>25161</v>
      </c>
      <c r="I629">
        <v>7</v>
      </c>
      <c r="J629">
        <v>27</v>
      </c>
      <c r="K629">
        <v>18</v>
      </c>
      <c r="L629">
        <v>9</v>
      </c>
      <c r="M629">
        <v>4</v>
      </c>
      <c r="N629">
        <f>SUMIF(Call_Data!$D$2:$D$1526,Call_Data!$D629,Call_Data!$G$2:$G$1526)</f>
        <v>1913</v>
      </c>
      <c r="O629">
        <f>SUMIFS(Call_Data!$G$2:$G$1526,Call_Data!$D$2:$D$1526,Call_Data!$D629,Call_Data!$A$2:$A$1526,Call_Data!$A629)</f>
        <v>618</v>
      </c>
      <c r="P629" s="3">
        <f>Call_Data!$H629/Call_Data!$G629</f>
        <v>838.7</v>
      </c>
      <c r="Q629" cm="1">
        <f t="array" ref="Q629">_xlfn.SWITCH(A629,201706,780,201707,783,201708,775)</f>
        <v>783</v>
      </c>
      <c r="R629" s="5" cm="1">
        <f t="array" ref="R629">_xlfn.SWITCH(A629,201706,0.08,201707,0.081,201708,0.075)</f>
        <v>8.1000000000000003E-2</v>
      </c>
      <c r="S629" s="2">
        <f>Call_Data!$M629/Call_Data!$G629*100</f>
        <v>13.333333333333334</v>
      </c>
      <c r="T629" s="2">
        <f>Call_Data!$S629/Call_Data!$R629</f>
        <v>164.6090534979424</v>
      </c>
      <c r="U629" s="7">
        <f t="shared" si="18"/>
        <v>250</v>
      </c>
      <c r="V629" s="6">
        <f t="shared" si="19"/>
        <v>0.9</v>
      </c>
      <c r="W629" s="6">
        <f>Call_Data!$K629/Call_Data!$J629</f>
        <v>0.66666666666666663</v>
      </c>
      <c r="X629" s="6">
        <f>Call_Data!$L629/Call_Data!$K629</f>
        <v>0.5</v>
      </c>
      <c r="Y629" s="6" cm="1">
        <f t="array" ref="Y629">_xlfn.SWITCH(A629,201706,0.51,201707,0.509,201708,0.511)</f>
        <v>0.50900000000000001</v>
      </c>
      <c r="Z629" s="6">
        <f>Call_Data!$L629/Call_Data!$G629</f>
        <v>0.3</v>
      </c>
      <c r="AA629" s="6" cm="1">
        <f t="array" ref="AA629">_xlfn.SWITCH(A629,201706,0.2,201707,0.199,201708,0.198)</f>
        <v>0.19900000000000001</v>
      </c>
      <c r="AB629" s="6">
        <f>Call_Data!$K629-Call_Data!$L629/Call_Data!$K629</f>
        <v>17.5</v>
      </c>
      <c r="AC629" s="6" cm="1">
        <f t="array" ref="AC629">_xlfn.SWITCH(A629,201706,0.17,201707,0.162,201708,0.159)</f>
        <v>0.16200000000000001</v>
      </c>
      <c r="AD629" s="6">
        <f>Call_Data!$I629/Call_Data!$G629</f>
        <v>0.23333333333333334</v>
      </c>
    </row>
    <row r="630" spans="1:30" x14ac:dyDescent="0.2">
      <c r="A630">
        <v>201707</v>
      </c>
      <c r="B630" s="1">
        <v>42926</v>
      </c>
      <c r="C630">
        <v>12485</v>
      </c>
      <c r="D630" t="str">
        <f>VLOOKUP(Call_Data!$C630,Hierarchy!$A$1:$H$27,5,TRUE)</f>
        <v>Vindictive, Vinny</v>
      </c>
      <c r="E630" t="str">
        <f>VLOOKUP(Call_Data!$C630,Hierarchy!$A$2:$H$27,7,TRUE)</f>
        <v>Oferten, Quinton</v>
      </c>
      <c r="F630" t="str">
        <f>VLOOKUP(C630,Hierarchy!$A$2:$H$27,8,TRUE)</f>
        <v>Williamburg</v>
      </c>
      <c r="G630">
        <v>29</v>
      </c>
      <c r="H630">
        <v>24850</v>
      </c>
      <c r="I630">
        <v>6</v>
      </c>
      <c r="J630">
        <v>28</v>
      </c>
      <c r="K630">
        <v>20</v>
      </c>
      <c r="L630">
        <v>11</v>
      </c>
      <c r="M630">
        <v>3</v>
      </c>
      <c r="N630">
        <f>SUMIF(Call_Data!$D$2:$D$1526,Call_Data!$D630,Call_Data!$G$2:$G$1526)</f>
        <v>1894</v>
      </c>
      <c r="O630">
        <f>SUMIFS(Call_Data!$G$2:$G$1526,Call_Data!$D$2:$D$1526,Call_Data!$D630,Call_Data!$A$2:$A$1526,Call_Data!$A630)</f>
        <v>610</v>
      </c>
      <c r="P630" s="3">
        <f>Call_Data!$H630/Call_Data!$G630</f>
        <v>856.89655172413791</v>
      </c>
      <c r="Q630" cm="1">
        <f t="array" ref="Q630">_xlfn.SWITCH(A630,201706,780,201707,783,201708,775)</f>
        <v>783</v>
      </c>
      <c r="R630" s="5" cm="1">
        <f t="array" ref="R630">_xlfn.SWITCH(A630,201706,0.08,201707,0.081,201708,0.075)</f>
        <v>8.1000000000000003E-2</v>
      </c>
      <c r="S630" s="2">
        <f>Call_Data!$M630/Call_Data!$G630*100</f>
        <v>10.344827586206897</v>
      </c>
      <c r="T630" s="2">
        <f>Call_Data!$S630/Call_Data!$R630</f>
        <v>127.71392081736909</v>
      </c>
      <c r="U630" s="7">
        <f t="shared" si="18"/>
        <v>250</v>
      </c>
      <c r="V630" s="6">
        <f t="shared" si="19"/>
        <v>0.96551724137931039</v>
      </c>
      <c r="W630" s="6">
        <f>Call_Data!$K630/Call_Data!$J630</f>
        <v>0.7142857142857143</v>
      </c>
      <c r="X630" s="6">
        <f>Call_Data!$L630/Call_Data!$K630</f>
        <v>0.55000000000000004</v>
      </c>
      <c r="Y630" s="6" cm="1">
        <f t="array" ref="Y630">_xlfn.SWITCH(A630,201706,0.51,201707,0.509,201708,0.511)</f>
        <v>0.50900000000000001</v>
      </c>
      <c r="Z630" s="6">
        <f>Call_Data!$L630/Call_Data!$G630</f>
        <v>0.37931034482758619</v>
      </c>
      <c r="AA630" s="6" cm="1">
        <f t="array" ref="AA630">_xlfn.SWITCH(A630,201706,0.2,201707,0.199,201708,0.198)</f>
        <v>0.19900000000000001</v>
      </c>
      <c r="AB630" s="6">
        <f>Call_Data!$K630-Call_Data!$L630/Call_Data!$K630</f>
        <v>19.45</v>
      </c>
      <c r="AC630" s="6" cm="1">
        <f t="array" ref="AC630">_xlfn.SWITCH(A630,201706,0.17,201707,0.162,201708,0.159)</f>
        <v>0.16200000000000001</v>
      </c>
      <c r="AD630" s="6">
        <f>Call_Data!$I630/Call_Data!$G630</f>
        <v>0.20689655172413793</v>
      </c>
    </row>
    <row r="631" spans="1:30" x14ac:dyDescent="0.2">
      <c r="A631">
        <v>201707</v>
      </c>
      <c r="B631" s="1">
        <v>42926</v>
      </c>
      <c r="C631">
        <v>12486</v>
      </c>
      <c r="D631" t="str">
        <f>VLOOKUP(Call_Data!$C631,Hierarchy!$A$1:$H$27,5,TRUE)</f>
        <v>Williamson, Wilma</v>
      </c>
      <c r="E631" t="str">
        <f>VLOOKUP(Call_Data!$C631,Hierarchy!$A$2:$H$27,7,TRUE)</f>
        <v>Oferten, Quinton</v>
      </c>
      <c r="F631" t="str">
        <f>VLOOKUP(C631,Hierarchy!$A$2:$H$27,8,TRUE)</f>
        <v>Williamburg</v>
      </c>
      <c r="G631">
        <v>29</v>
      </c>
      <c r="H631">
        <v>25938</v>
      </c>
      <c r="I631">
        <v>9</v>
      </c>
      <c r="J631">
        <v>25</v>
      </c>
      <c r="K631">
        <v>17</v>
      </c>
      <c r="L631">
        <v>9</v>
      </c>
      <c r="M631">
        <v>3</v>
      </c>
      <c r="N631">
        <f>SUMIF(Call_Data!$D$2:$D$1526,Call_Data!$D631,Call_Data!$G$2:$G$1526)</f>
        <v>1992</v>
      </c>
      <c r="O631">
        <f>SUMIFS(Call_Data!$G$2:$G$1526,Call_Data!$D$2:$D$1526,Call_Data!$D631,Call_Data!$A$2:$A$1526,Call_Data!$A631)</f>
        <v>678</v>
      </c>
      <c r="P631" s="3">
        <f>Call_Data!$H631/Call_Data!$G631</f>
        <v>894.41379310344826</v>
      </c>
      <c r="Q631" cm="1">
        <f t="array" ref="Q631">_xlfn.SWITCH(A631,201706,780,201707,783,201708,775)</f>
        <v>783</v>
      </c>
      <c r="R631" s="5" cm="1">
        <f t="array" ref="R631">_xlfn.SWITCH(A631,201706,0.08,201707,0.081,201708,0.075)</f>
        <v>8.1000000000000003E-2</v>
      </c>
      <c r="S631" s="2">
        <f>Call_Data!$M631/Call_Data!$G631*100</f>
        <v>10.344827586206897</v>
      </c>
      <c r="T631" s="2">
        <f>Call_Data!$S631/Call_Data!$R631</f>
        <v>127.71392081736909</v>
      </c>
      <c r="U631" s="7">
        <f t="shared" si="18"/>
        <v>250</v>
      </c>
      <c r="V631" s="6">
        <f t="shared" si="19"/>
        <v>0.86206896551724133</v>
      </c>
      <c r="W631" s="6">
        <f>Call_Data!$K631/Call_Data!$J631</f>
        <v>0.68</v>
      </c>
      <c r="X631" s="6">
        <f>Call_Data!$L631/Call_Data!$K631</f>
        <v>0.52941176470588236</v>
      </c>
      <c r="Y631" s="6" cm="1">
        <f t="array" ref="Y631">_xlfn.SWITCH(A631,201706,0.51,201707,0.509,201708,0.511)</f>
        <v>0.50900000000000001</v>
      </c>
      <c r="Z631" s="6">
        <f>Call_Data!$L631/Call_Data!$G631</f>
        <v>0.31034482758620691</v>
      </c>
      <c r="AA631" s="6" cm="1">
        <f t="array" ref="AA631">_xlfn.SWITCH(A631,201706,0.2,201707,0.199,201708,0.198)</f>
        <v>0.19900000000000001</v>
      </c>
      <c r="AB631" s="6">
        <f>Call_Data!$K631-Call_Data!$L631/Call_Data!$K631</f>
        <v>16.470588235294116</v>
      </c>
      <c r="AC631" s="6" cm="1">
        <f t="array" ref="AC631">_xlfn.SWITCH(A631,201706,0.17,201707,0.162,201708,0.159)</f>
        <v>0.16200000000000001</v>
      </c>
      <c r="AD631" s="6">
        <f>Call_Data!$I631/Call_Data!$G631</f>
        <v>0.31034482758620691</v>
      </c>
    </row>
    <row r="632" spans="1:30" x14ac:dyDescent="0.2">
      <c r="A632">
        <v>201707</v>
      </c>
      <c r="B632" s="1">
        <v>42926</v>
      </c>
      <c r="C632">
        <v>12487</v>
      </c>
      <c r="D632" t="str">
        <f>VLOOKUP(Call_Data!$C632,Hierarchy!$A$1:$H$27,5,TRUE)</f>
        <v>Younger, Yeti</v>
      </c>
      <c r="E632" t="str">
        <f>VLOOKUP(Call_Data!$C632,Hierarchy!$A$2:$H$27,7,TRUE)</f>
        <v>Oferten, Quinton</v>
      </c>
      <c r="F632" t="str">
        <f>VLOOKUP(C632,Hierarchy!$A$2:$H$27,8,TRUE)</f>
        <v>Williamburg</v>
      </c>
      <c r="G632">
        <v>29</v>
      </c>
      <c r="H632">
        <v>25994</v>
      </c>
      <c r="I632">
        <v>9</v>
      </c>
      <c r="J632">
        <v>27</v>
      </c>
      <c r="K632">
        <v>22</v>
      </c>
      <c r="L632">
        <v>14</v>
      </c>
      <c r="M632">
        <v>3</v>
      </c>
      <c r="N632">
        <f>SUMIF(Call_Data!$D$2:$D$1526,Call_Data!$D632,Call_Data!$G$2:$G$1526)</f>
        <v>1939</v>
      </c>
      <c r="O632">
        <f>SUMIFS(Call_Data!$G$2:$G$1526,Call_Data!$D$2:$D$1526,Call_Data!$D632,Call_Data!$A$2:$A$1526,Call_Data!$A632)</f>
        <v>662</v>
      </c>
      <c r="P632" s="3">
        <f>Call_Data!$H632/Call_Data!$G632</f>
        <v>896.34482758620686</v>
      </c>
      <c r="Q632" cm="1">
        <f t="array" ref="Q632">_xlfn.SWITCH(A632,201706,780,201707,783,201708,775)</f>
        <v>783</v>
      </c>
      <c r="R632" s="5" cm="1">
        <f t="array" ref="R632">_xlfn.SWITCH(A632,201706,0.08,201707,0.081,201708,0.075)</f>
        <v>8.1000000000000003E-2</v>
      </c>
      <c r="S632" s="2">
        <f>Call_Data!$M632/Call_Data!$G632*100</f>
        <v>10.344827586206897</v>
      </c>
      <c r="T632" s="2">
        <f>Call_Data!$S632/Call_Data!$R632</f>
        <v>127.71392081736909</v>
      </c>
      <c r="U632" s="7">
        <f t="shared" si="18"/>
        <v>250</v>
      </c>
      <c r="V632" s="6">
        <f t="shared" si="19"/>
        <v>0.93103448275862066</v>
      </c>
      <c r="W632" s="6">
        <f>Call_Data!$K632/Call_Data!$J632</f>
        <v>0.81481481481481477</v>
      </c>
      <c r="X632" s="6">
        <f>Call_Data!$L632/Call_Data!$K632</f>
        <v>0.63636363636363635</v>
      </c>
      <c r="Y632" s="6" cm="1">
        <f t="array" ref="Y632">_xlfn.SWITCH(A632,201706,0.51,201707,0.509,201708,0.511)</f>
        <v>0.50900000000000001</v>
      </c>
      <c r="Z632" s="6">
        <f>Call_Data!$L632/Call_Data!$G632</f>
        <v>0.48275862068965519</v>
      </c>
      <c r="AA632" s="6" cm="1">
        <f t="array" ref="AA632">_xlfn.SWITCH(A632,201706,0.2,201707,0.199,201708,0.198)</f>
        <v>0.19900000000000001</v>
      </c>
      <c r="AB632" s="6">
        <f>Call_Data!$K632-Call_Data!$L632/Call_Data!$K632</f>
        <v>21.363636363636363</v>
      </c>
      <c r="AC632" s="6" cm="1">
        <f t="array" ref="AC632">_xlfn.SWITCH(A632,201706,0.17,201707,0.162,201708,0.159)</f>
        <v>0.16200000000000001</v>
      </c>
      <c r="AD632" s="6">
        <f>Call_Data!$I632/Call_Data!$G632</f>
        <v>0.31034482758620691</v>
      </c>
    </row>
    <row r="633" spans="1:30" x14ac:dyDescent="0.2">
      <c r="A633">
        <v>201707</v>
      </c>
      <c r="B633" s="1">
        <v>42926</v>
      </c>
      <c r="C633">
        <v>12488</v>
      </c>
      <c r="D633" t="str">
        <f>VLOOKUP(Call_Data!$C633,Hierarchy!$A$1:$H$27,5,TRUE)</f>
        <v>Zwilowski, Zane</v>
      </c>
      <c r="E633" t="str">
        <f>VLOOKUP(Call_Data!$C633,Hierarchy!$A$2:$H$27,7,TRUE)</f>
        <v>Oferten, Quinton</v>
      </c>
      <c r="F633" t="str">
        <f>VLOOKUP(C633,Hierarchy!$A$2:$H$27,8,TRUE)</f>
        <v>Williamburg</v>
      </c>
      <c r="G633">
        <v>32</v>
      </c>
      <c r="H633">
        <v>25505</v>
      </c>
      <c r="I633">
        <v>9</v>
      </c>
      <c r="J633">
        <v>30</v>
      </c>
      <c r="K633">
        <v>23</v>
      </c>
      <c r="L633">
        <v>14</v>
      </c>
      <c r="M633">
        <v>4</v>
      </c>
      <c r="N633">
        <f>SUMIF(Call_Data!$D$2:$D$1526,Call_Data!$D633,Call_Data!$G$2:$G$1526)</f>
        <v>2000</v>
      </c>
      <c r="O633">
        <f>SUMIFS(Call_Data!$G$2:$G$1526,Call_Data!$D$2:$D$1526,Call_Data!$D633,Call_Data!$A$2:$A$1526,Call_Data!$A633)</f>
        <v>682</v>
      </c>
      <c r="P633" s="3">
        <f>Call_Data!$H633/Call_Data!$G633</f>
        <v>797.03125</v>
      </c>
      <c r="Q633" cm="1">
        <f t="array" ref="Q633">_xlfn.SWITCH(A633,201706,780,201707,783,201708,775)</f>
        <v>783</v>
      </c>
      <c r="R633" s="5" cm="1">
        <f t="array" ref="R633">_xlfn.SWITCH(A633,201706,0.08,201707,0.081,201708,0.075)</f>
        <v>8.1000000000000003E-2</v>
      </c>
      <c r="S633" s="2">
        <f>Call_Data!$M633/Call_Data!$G633*100</f>
        <v>12.5</v>
      </c>
      <c r="T633" s="2">
        <f>Call_Data!$S633/Call_Data!$R633</f>
        <v>154.32098765432099</v>
      </c>
      <c r="U633" s="7">
        <f t="shared" si="18"/>
        <v>250</v>
      </c>
      <c r="V633" s="6">
        <f t="shared" si="19"/>
        <v>0.9375</v>
      </c>
      <c r="W633" s="6">
        <f>Call_Data!$K633/Call_Data!$J633</f>
        <v>0.76666666666666672</v>
      </c>
      <c r="X633" s="6">
        <f>Call_Data!$L633/Call_Data!$K633</f>
        <v>0.60869565217391308</v>
      </c>
      <c r="Y633" s="6" cm="1">
        <f t="array" ref="Y633">_xlfn.SWITCH(A633,201706,0.51,201707,0.509,201708,0.511)</f>
        <v>0.50900000000000001</v>
      </c>
      <c r="Z633" s="6">
        <f>Call_Data!$L633/Call_Data!$G633</f>
        <v>0.4375</v>
      </c>
      <c r="AA633" s="6" cm="1">
        <f t="array" ref="AA633">_xlfn.SWITCH(A633,201706,0.2,201707,0.199,201708,0.198)</f>
        <v>0.19900000000000001</v>
      </c>
      <c r="AB633" s="6">
        <f>Call_Data!$K633-Call_Data!$L633/Call_Data!$K633</f>
        <v>22.391304347826086</v>
      </c>
      <c r="AC633" s="6" cm="1">
        <f t="array" ref="AC633">_xlfn.SWITCH(A633,201706,0.17,201707,0.162,201708,0.159)</f>
        <v>0.16200000000000001</v>
      </c>
      <c r="AD633" s="6">
        <f>Call_Data!$I633/Call_Data!$G633</f>
        <v>0.28125</v>
      </c>
    </row>
    <row r="634" spans="1:30" x14ac:dyDescent="0.2">
      <c r="A634">
        <v>201707</v>
      </c>
      <c r="B634" s="1">
        <v>42926</v>
      </c>
      <c r="C634">
        <v>12489</v>
      </c>
      <c r="D634" t="str">
        <f>VLOOKUP(Call_Data!$C634,Hierarchy!$A$1:$H$27,5,TRUE)</f>
        <v>Abacus, Aaron</v>
      </c>
      <c r="E634" t="str">
        <f>VLOOKUP(Call_Data!$C634,Hierarchy!$A$2:$H$27,7,TRUE)</f>
        <v>Oferten, Quinton</v>
      </c>
      <c r="F634" t="str">
        <f>VLOOKUP(C634,Hierarchy!$A$2:$H$27,8,TRUE)</f>
        <v>Williamburg</v>
      </c>
      <c r="G634">
        <v>29</v>
      </c>
      <c r="H634">
        <v>24786</v>
      </c>
      <c r="I634">
        <v>8</v>
      </c>
      <c r="J634">
        <v>25</v>
      </c>
      <c r="K634">
        <v>20</v>
      </c>
      <c r="L634">
        <v>14</v>
      </c>
      <c r="M634">
        <v>3</v>
      </c>
      <c r="N634">
        <f>SUMIF(Call_Data!$D$2:$D$1526,Call_Data!$D634,Call_Data!$G$2:$G$1526)</f>
        <v>1858</v>
      </c>
      <c r="O634">
        <f>SUMIFS(Call_Data!$G$2:$G$1526,Call_Data!$D$2:$D$1526,Call_Data!$D634,Call_Data!$A$2:$A$1526,Call_Data!$A634)</f>
        <v>671</v>
      </c>
      <c r="P634" s="3">
        <f>Call_Data!$H634/Call_Data!$G634</f>
        <v>854.68965517241384</v>
      </c>
      <c r="Q634" cm="1">
        <f t="array" ref="Q634">_xlfn.SWITCH(A634,201706,780,201707,783,201708,775)</f>
        <v>783</v>
      </c>
      <c r="R634" s="5" cm="1">
        <f t="array" ref="R634">_xlfn.SWITCH(A634,201706,0.08,201707,0.081,201708,0.075)</f>
        <v>8.1000000000000003E-2</v>
      </c>
      <c r="S634" s="2">
        <f>Call_Data!$M634/Call_Data!$G634*100</f>
        <v>10.344827586206897</v>
      </c>
      <c r="T634" s="2">
        <f>Call_Data!$S634/Call_Data!$R634</f>
        <v>127.71392081736909</v>
      </c>
      <c r="U634" s="7">
        <f t="shared" si="18"/>
        <v>250</v>
      </c>
      <c r="V634" s="6">
        <f t="shared" si="19"/>
        <v>0.86206896551724133</v>
      </c>
      <c r="W634" s="6">
        <f>Call_Data!$K634/Call_Data!$J634</f>
        <v>0.8</v>
      </c>
      <c r="X634" s="6">
        <f>Call_Data!$L634/Call_Data!$K634</f>
        <v>0.7</v>
      </c>
      <c r="Y634" s="6" cm="1">
        <f t="array" ref="Y634">_xlfn.SWITCH(A634,201706,0.51,201707,0.509,201708,0.511)</f>
        <v>0.50900000000000001</v>
      </c>
      <c r="Z634" s="6">
        <f>Call_Data!$L634/Call_Data!$G634</f>
        <v>0.48275862068965519</v>
      </c>
      <c r="AA634" s="6" cm="1">
        <f t="array" ref="AA634">_xlfn.SWITCH(A634,201706,0.2,201707,0.199,201708,0.198)</f>
        <v>0.19900000000000001</v>
      </c>
      <c r="AB634" s="6">
        <f>Call_Data!$K634-Call_Data!$L634/Call_Data!$K634</f>
        <v>19.3</v>
      </c>
      <c r="AC634" s="6" cm="1">
        <f t="array" ref="AC634">_xlfn.SWITCH(A634,201706,0.17,201707,0.162,201708,0.159)</f>
        <v>0.16200000000000001</v>
      </c>
      <c r="AD634" s="6">
        <f>Call_Data!$I634/Call_Data!$G634</f>
        <v>0.27586206896551724</v>
      </c>
    </row>
    <row r="635" spans="1:30" x14ac:dyDescent="0.2">
      <c r="A635">
        <v>201707</v>
      </c>
      <c r="B635" s="1">
        <v>42927</v>
      </c>
      <c r="C635">
        <v>12465</v>
      </c>
      <c r="D635" t="str">
        <f>VLOOKUP(Call_Data!$C635,Hierarchy!$A$1:$H$27,5,TRUE)</f>
        <v>Anderson, Albert</v>
      </c>
      <c r="E635" t="str">
        <f>VLOOKUP(Call_Data!$C635,Hierarchy!$A$2:$H$27,7,TRUE)</f>
        <v>Winnerson, Aceona</v>
      </c>
      <c r="F635" t="str">
        <f>VLOOKUP(C635,Hierarchy!$A$2:$H$27,8,TRUE)</f>
        <v>Williamburg</v>
      </c>
      <c r="G635">
        <v>34</v>
      </c>
      <c r="H635">
        <v>24323</v>
      </c>
      <c r="I635">
        <v>3</v>
      </c>
      <c r="J635">
        <v>31</v>
      </c>
      <c r="K635">
        <v>26</v>
      </c>
      <c r="L635">
        <v>23</v>
      </c>
      <c r="M635">
        <v>1</v>
      </c>
      <c r="N635">
        <f>SUMIF(Call_Data!$D$2:$D$1526,Call_Data!$D635,Call_Data!$G$2:$G$1526)</f>
        <v>2149</v>
      </c>
      <c r="O635">
        <f>SUMIFS(Call_Data!$G$2:$G$1526,Call_Data!$D$2:$D$1526,Call_Data!$D635,Call_Data!$A$2:$A$1526,Call_Data!$A635)</f>
        <v>601</v>
      </c>
      <c r="P635" s="3">
        <f>Call_Data!$H635/Call_Data!$G635</f>
        <v>715.38235294117646</v>
      </c>
      <c r="Q635" cm="1">
        <f t="array" ref="Q635">_xlfn.SWITCH(A635,201706,780,201707,783,201708,775)</f>
        <v>783</v>
      </c>
      <c r="R635" s="5" cm="1">
        <f t="array" ref="R635">_xlfn.SWITCH(A635,201706,0.08,201707,0.081,201708,0.075)</f>
        <v>8.1000000000000003E-2</v>
      </c>
      <c r="S635" s="2">
        <f>Call_Data!$M635/Call_Data!$G635*100</f>
        <v>2.9411764705882351</v>
      </c>
      <c r="T635" s="2">
        <f>Call_Data!$S635/Call_Data!$R635</f>
        <v>36.31082062454611</v>
      </c>
      <c r="U635" s="7">
        <f t="shared" si="18"/>
        <v>0</v>
      </c>
      <c r="V635" s="6">
        <f t="shared" si="19"/>
        <v>0.91176470588235292</v>
      </c>
      <c r="W635" s="6">
        <f>Call_Data!$K635/Call_Data!$J635</f>
        <v>0.83870967741935487</v>
      </c>
      <c r="X635" s="6">
        <f>Call_Data!$L635/Call_Data!$K635</f>
        <v>0.88461538461538458</v>
      </c>
      <c r="Y635" s="6" cm="1">
        <f t="array" ref="Y635">_xlfn.SWITCH(A635,201706,0.51,201707,0.509,201708,0.511)</f>
        <v>0.50900000000000001</v>
      </c>
      <c r="Z635" s="6">
        <f>Call_Data!$L635/Call_Data!$G635</f>
        <v>0.67647058823529416</v>
      </c>
      <c r="AA635" s="6" cm="1">
        <f t="array" ref="AA635">_xlfn.SWITCH(A635,201706,0.2,201707,0.199,201708,0.198)</f>
        <v>0.19900000000000001</v>
      </c>
      <c r="AB635" s="6">
        <f>Call_Data!$K635-Call_Data!$L635/Call_Data!$K635</f>
        <v>25.115384615384617</v>
      </c>
      <c r="AC635" s="6" cm="1">
        <f t="array" ref="AC635">_xlfn.SWITCH(A635,201706,0.17,201707,0.162,201708,0.159)</f>
        <v>0.16200000000000001</v>
      </c>
      <c r="AD635" s="6">
        <f>Call_Data!$I635/Call_Data!$G635</f>
        <v>8.8235294117647065E-2</v>
      </c>
    </row>
    <row r="636" spans="1:30" x14ac:dyDescent="0.2">
      <c r="A636">
        <v>201707</v>
      </c>
      <c r="B636" s="1">
        <v>42927</v>
      </c>
      <c r="C636">
        <v>12466</v>
      </c>
      <c r="D636" t="str">
        <f>VLOOKUP(Call_Data!$C636,Hierarchy!$A$1:$H$27,5,TRUE)</f>
        <v>Binning, Bart</v>
      </c>
      <c r="E636" t="str">
        <f>VLOOKUP(Call_Data!$C636,Hierarchy!$A$2:$H$27,7,TRUE)</f>
        <v>Winnerson, Aceona</v>
      </c>
      <c r="F636" t="str">
        <f>VLOOKUP(C636,Hierarchy!$A$2:$H$27,8,TRUE)</f>
        <v>Williamburg</v>
      </c>
      <c r="G636">
        <v>38</v>
      </c>
      <c r="H636">
        <v>25169</v>
      </c>
      <c r="I636">
        <v>7</v>
      </c>
      <c r="J636">
        <v>38</v>
      </c>
      <c r="K636">
        <v>31</v>
      </c>
      <c r="L636">
        <v>24</v>
      </c>
      <c r="M636">
        <v>1</v>
      </c>
      <c r="N636">
        <f>SUMIF(Call_Data!$D$2:$D$1526,Call_Data!$D636,Call_Data!$G$2:$G$1526)</f>
        <v>2347</v>
      </c>
      <c r="O636">
        <f>SUMIFS(Call_Data!$G$2:$G$1526,Call_Data!$D$2:$D$1526,Call_Data!$D636,Call_Data!$A$2:$A$1526,Call_Data!$A636)</f>
        <v>761</v>
      </c>
      <c r="P636" s="3">
        <f>Call_Data!$H636/Call_Data!$G636</f>
        <v>662.34210526315792</v>
      </c>
      <c r="Q636" cm="1">
        <f t="array" ref="Q636">_xlfn.SWITCH(A636,201706,780,201707,783,201708,775)</f>
        <v>783</v>
      </c>
      <c r="R636" s="5" cm="1">
        <f t="array" ref="R636">_xlfn.SWITCH(A636,201706,0.08,201707,0.081,201708,0.075)</f>
        <v>8.1000000000000003E-2</v>
      </c>
      <c r="S636" s="2">
        <f>Call_Data!$M636/Call_Data!$G636*100</f>
        <v>2.6315789473684208</v>
      </c>
      <c r="T636" s="2">
        <f>Call_Data!$S636/Call_Data!$R636</f>
        <v>32.488628979857047</v>
      </c>
      <c r="U636" s="7">
        <f t="shared" si="18"/>
        <v>0</v>
      </c>
      <c r="V636" s="6">
        <f t="shared" si="19"/>
        <v>1</v>
      </c>
      <c r="W636" s="6">
        <f>Call_Data!$K636/Call_Data!$J636</f>
        <v>0.81578947368421051</v>
      </c>
      <c r="X636" s="6">
        <f>Call_Data!$L636/Call_Data!$K636</f>
        <v>0.77419354838709675</v>
      </c>
      <c r="Y636" s="6" cm="1">
        <f t="array" ref="Y636">_xlfn.SWITCH(A636,201706,0.51,201707,0.509,201708,0.511)</f>
        <v>0.50900000000000001</v>
      </c>
      <c r="Z636" s="6">
        <f>Call_Data!$L636/Call_Data!$G636</f>
        <v>0.63157894736842102</v>
      </c>
      <c r="AA636" s="6" cm="1">
        <f t="array" ref="AA636">_xlfn.SWITCH(A636,201706,0.2,201707,0.199,201708,0.198)</f>
        <v>0.19900000000000001</v>
      </c>
      <c r="AB636" s="6">
        <f>Call_Data!$K636-Call_Data!$L636/Call_Data!$K636</f>
        <v>30.225806451612904</v>
      </c>
      <c r="AC636" s="6" cm="1">
        <f t="array" ref="AC636">_xlfn.SWITCH(A636,201706,0.17,201707,0.162,201708,0.159)</f>
        <v>0.16200000000000001</v>
      </c>
      <c r="AD636" s="6">
        <f>Call_Data!$I636/Call_Data!$G636</f>
        <v>0.18421052631578946</v>
      </c>
    </row>
    <row r="637" spans="1:30" x14ac:dyDescent="0.2">
      <c r="A637">
        <v>201707</v>
      </c>
      <c r="B637" s="1">
        <v>42927</v>
      </c>
      <c r="C637">
        <v>12467</v>
      </c>
      <c r="D637" t="str">
        <f>VLOOKUP(Call_Data!$C637,Hierarchy!$A$1:$H$27,5,TRUE)</f>
        <v>Centerville, Cece</v>
      </c>
      <c r="E637" t="str">
        <f>VLOOKUP(Call_Data!$C637,Hierarchy!$A$2:$H$27,7,TRUE)</f>
        <v>Winnerson, Aceona</v>
      </c>
      <c r="F637" t="str">
        <f>VLOOKUP(C637,Hierarchy!$A$2:$H$27,8,TRUE)</f>
        <v>Williamburg</v>
      </c>
      <c r="G637">
        <v>39</v>
      </c>
      <c r="H637">
        <v>24836</v>
      </c>
      <c r="I637">
        <v>7</v>
      </c>
      <c r="J637">
        <v>39</v>
      </c>
      <c r="K637">
        <v>28</v>
      </c>
      <c r="L637">
        <v>24</v>
      </c>
      <c r="M637">
        <v>2</v>
      </c>
      <c r="N637">
        <f>SUMIF(Call_Data!$D$2:$D$1526,Call_Data!$D637,Call_Data!$G$2:$G$1526)</f>
        <v>2319</v>
      </c>
      <c r="O637">
        <f>SUMIFS(Call_Data!$G$2:$G$1526,Call_Data!$D$2:$D$1526,Call_Data!$D637,Call_Data!$A$2:$A$1526,Call_Data!$A637)</f>
        <v>735</v>
      </c>
      <c r="P637" s="3">
        <f>Call_Data!$H637/Call_Data!$G637</f>
        <v>636.82051282051282</v>
      </c>
      <c r="Q637" cm="1">
        <f t="array" ref="Q637">_xlfn.SWITCH(A637,201706,780,201707,783,201708,775)</f>
        <v>783</v>
      </c>
      <c r="R637" s="5" cm="1">
        <f t="array" ref="R637">_xlfn.SWITCH(A637,201706,0.08,201707,0.081,201708,0.075)</f>
        <v>8.1000000000000003E-2</v>
      </c>
      <c r="S637" s="2">
        <f>Call_Data!$M637/Call_Data!$G637*100</f>
        <v>5.1282051282051277</v>
      </c>
      <c r="T637" s="2">
        <f>Call_Data!$S637/Call_Data!$R637</f>
        <v>63.311174422285525</v>
      </c>
      <c r="U637" s="7">
        <f t="shared" si="18"/>
        <v>0</v>
      </c>
      <c r="V637" s="6">
        <f t="shared" si="19"/>
        <v>1</v>
      </c>
      <c r="W637" s="6">
        <f>Call_Data!$K637/Call_Data!$J637</f>
        <v>0.71794871794871795</v>
      </c>
      <c r="X637" s="6">
        <f>Call_Data!$L637/Call_Data!$K637</f>
        <v>0.8571428571428571</v>
      </c>
      <c r="Y637" s="6" cm="1">
        <f t="array" ref="Y637">_xlfn.SWITCH(A637,201706,0.51,201707,0.509,201708,0.511)</f>
        <v>0.50900000000000001</v>
      </c>
      <c r="Z637" s="6">
        <f>Call_Data!$L637/Call_Data!$G637</f>
        <v>0.61538461538461542</v>
      </c>
      <c r="AA637" s="6" cm="1">
        <f t="array" ref="AA637">_xlfn.SWITCH(A637,201706,0.2,201707,0.199,201708,0.198)</f>
        <v>0.19900000000000001</v>
      </c>
      <c r="AB637" s="6">
        <f>Call_Data!$K637-Call_Data!$L637/Call_Data!$K637</f>
        <v>27.142857142857142</v>
      </c>
      <c r="AC637" s="6" cm="1">
        <f t="array" ref="AC637">_xlfn.SWITCH(A637,201706,0.17,201707,0.162,201708,0.159)</f>
        <v>0.16200000000000001</v>
      </c>
      <c r="AD637" s="6">
        <f>Call_Data!$I637/Call_Data!$G637</f>
        <v>0.17948717948717949</v>
      </c>
    </row>
    <row r="638" spans="1:30" x14ac:dyDescent="0.2">
      <c r="A638">
        <v>201707</v>
      </c>
      <c r="B638" s="1">
        <v>42927</v>
      </c>
      <c r="C638">
        <v>12468</v>
      </c>
      <c r="D638" t="str">
        <f>VLOOKUP(Call_Data!$C638,Hierarchy!$A$1:$H$27,5,TRUE)</f>
        <v>Davenport, Davina</v>
      </c>
      <c r="E638" t="str">
        <f>VLOOKUP(Call_Data!$C638,Hierarchy!$A$2:$H$27,7,TRUE)</f>
        <v>Winnerson, Aceona</v>
      </c>
      <c r="F638" t="str">
        <f>VLOOKUP(C638,Hierarchy!$A$2:$H$27,8,TRUE)</f>
        <v>Williamburg</v>
      </c>
      <c r="G638">
        <v>36</v>
      </c>
      <c r="H638">
        <v>25443</v>
      </c>
      <c r="I638">
        <v>5</v>
      </c>
      <c r="J638">
        <v>36</v>
      </c>
      <c r="K638">
        <v>32</v>
      </c>
      <c r="L638">
        <v>28</v>
      </c>
      <c r="M638">
        <v>2</v>
      </c>
      <c r="N638">
        <f>SUMIF(Call_Data!$D$2:$D$1526,Call_Data!$D638,Call_Data!$G$2:$G$1526)</f>
        <v>2282</v>
      </c>
      <c r="O638">
        <f>SUMIFS(Call_Data!$G$2:$G$1526,Call_Data!$D$2:$D$1526,Call_Data!$D638,Call_Data!$A$2:$A$1526,Call_Data!$A638)</f>
        <v>762</v>
      </c>
      <c r="P638" s="3">
        <f>Call_Data!$H638/Call_Data!$G638</f>
        <v>706.75</v>
      </c>
      <c r="Q638" cm="1">
        <f t="array" ref="Q638">_xlfn.SWITCH(A638,201706,780,201707,783,201708,775)</f>
        <v>783</v>
      </c>
      <c r="R638" s="5" cm="1">
        <f t="array" ref="R638">_xlfn.SWITCH(A638,201706,0.08,201707,0.081,201708,0.075)</f>
        <v>8.1000000000000003E-2</v>
      </c>
      <c r="S638" s="2">
        <f>Call_Data!$M638/Call_Data!$G638*100</f>
        <v>5.5555555555555554</v>
      </c>
      <c r="T638" s="2">
        <f>Call_Data!$S638/Call_Data!$R638</f>
        <v>68.587105624142652</v>
      </c>
      <c r="U638" s="7">
        <f t="shared" si="18"/>
        <v>0</v>
      </c>
      <c r="V638" s="6">
        <f t="shared" si="19"/>
        <v>1</v>
      </c>
      <c r="W638" s="6">
        <f>Call_Data!$K638/Call_Data!$J638</f>
        <v>0.88888888888888884</v>
      </c>
      <c r="X638" s="6">
        <f>Call_Data!$L638/Call_Data!$K638</f>
        <v>0.875</v>
      </c>
      <c r="Y638" s="6" cm="1">
        <f t="array" ref="Y638">_xlfn.SWITCH(A638,201706,0.51,201707,0.509,201708,0.511)</f>
        <v>0.50900000000000001</v>
      </c>
      <c r="Z638" s="6">
        <f>Call_Data!$L638/Call_Data!$G638</f>
        <v>0.77777777777777779</v>
      </c>
      <c r="AA638" s="6" cm="1">
        <f t="array" ref="AA638">_xlfn.SWITCH(A638,201706,0.2,201707,0.199,201708,0.198)</f>
        <v>0.19900000000000001</v>
      </c>
      <c r="AB638" s="6">
        <f>Call_Data!$K638-Call_Data!$L638/Call_Data!$K638</f>
        <v>31.125</v>
      </c>
      <c r="AC638" s="6" cm="1">
        <f t="array" ref="AC638">_xlfn.SWITCH(A638,201706,0.17,201707,0.162,201708,0.159)</f>
        <v>0.16200000000000001</v>
      </c>
      <c r="AD638" s="6">
        <f>Call_Data!$I638/Call_Data!$G638</f>
        <v>0.1388888888888889</v>
      </c>
    </row>
    <row r="639" spans="1:30" x14ac:dyDescent="0.2">
      <c r="A639">
        <v>201707</v>
      </c>
      <c r="B639" s="1">
        <v>42927</v>
      </c>
      <c r="C639">
        <v>12469</v>
      </c>
      <c r="D639" t="str">
        <f>VLOOKUP(Call_Data!$C639,Hierarchy!$A$1:$H$27,5,TRUE)</f>
        <v>Edgerton, Ethan</v>
      </c>
      <c r="E639" t="str">
        <f>VLOOKUP(Call_Data!$C639,Hierarchy!$A$2:$H$27,7,TRUE)</f>
        <v>Winnerson, Aceona</v>
      </c>
      <c r="F639" t="str">
        <f>VLOOKUP(C639,Hierarchy!$A$2:$H$27,8,TRUE)</f>
        <v>Williamburg</v>
      </c>
      <c r="G639">
        <v>36</v>
      </c>
      <c r="H639">
        <v>25157</v>
      </c>
      <c r="I639">
        <v>6</v>
      </c>
      <c r="J639">
        <v>33</v>
      </c>
      <c r="K639">
        <v>25</v>
      </c>
      <c r="L639">
        <v>19</v>
      </c>
      <c r="M639">
        <v>2</v>
      </c>
      <c r="N639">
        <f>SUMIF(Call_Data!$D$2:$D$1526,Call_Data!$D639,Call_Data!$G$2:$G$1526)</f>
        <v>2288</v>
      </c>
      <c r="O639">
        <f>SUMIFS(Call_Data!$G$2:$G$1526,Call_Data!$D$2:$D$1526,Call_Data!$D639,Call_Data!$A$2:$A$1526,Call_Data!$A639)</f>
        <v>796</v>
      </c>
      <c r="P639" s="3">
        <f>Call_Data!$H639/Call_Data!$G639</f>
        <v>698.80555555555554</v>
      </c>
      <c r="Q639" cm="1">
        <f t="array" ref="Q639">_xlfn.SWITCH(A639,201706,780,201707,783,201708,775)</f>
        <v>783</v>
      </c>
      <c r="R639" s="5" cm="1">
        <f t="array" ref="R639">_xlfn.SWITCH(A639,201706,0.08,201707,0.081,201708,0.075)</f>
        <v>8.1000000000000003E-2</v>
      </c>
      <c r="S639" s="2">
        <f>Call_Data!$M639/Call_Data!$G639*100</f>
        <v>5.5555555555555554</v>
      </c>
      <c r="T639" s="2">
        <f>Call_Data!$S639/Call_Data!$R639</f>
        <v>68.587105624142652</v>
      </c>
      <c r="U639" s="7">
        <f t="shared" si="18"/>
        <v>0</v>
      </c>
      <c r="V639" s="6">
        <f t="shared" si="19"/>
        <v>0.91666666666666663</v>
      </c>
      <c r="W639" s="6">
        <f>Call_Data!$K639/Call_Data!$J639</f>
        <v>0.75757575757575757</v>
      </c>
      <c r="X639" s="6">
        <f>Call_Data!$L639/Call_Data!$K639</f>
        <v>0.76</v>
      </c>
      <c r="Y639" s="6" cm="1">
        <f t="array" ref="Y639">_xlfn.SWITCH(A639,201706,0.51,201707,0.509,201708,0.511)</f>
        <v>0.50900000000000001</v>
      </c>
      <c r="Z639" s="6">
        <f>Call_Data!$L639/Call_Data!$G639</f>
        <v>0.52777777777777779</v>
      </c>
      <c r="AA639" s="6" cm="1">
        <f t="array" ref="AA639">_xlfn.SWITCH(A639,201706,0.2,201707,0.199,201708,0.198)</f>
        <v>0.19900000000000001</v>
      </c>
      <c r="AB639" s="6">
        <f>Call_Data!$K639-Call_Data!$L639/Call_Data!$K639</f>
        <v>24.24</v>
      </c>
      <c r="AC639" s="6" cm="1">
        <f t="array" ref="AC639">_xlfn.SWITCH(A639,201706,0.17,201707,0.162,201708,0.159)</f>
        <v>0.16200000000000001</v>
      </c>
      <c r="AD639" s="6">
        <f>Call_Data!$I639/Call_Data!$G639</f>
        <v>0.16666666666666666</v>
      </c>
    </row>
    <row r="640" spans="1:30" x14ac:dyDescent="0.2">
      <c r="A640">
        <v>201707</v>
      </c>
      <c r="B640" s="1">
        <v>42927</v>
      </c>
      <c r="C640">
        <v>12470</v>
      </c>
      <c r="D640" t="str">
        <f>VLOOKUP(Call_Data!$C640,Hierarchy!$A$1:$H$27,5,TRUE)</f>
        <v>Filipsano, Fiona</v>
      </c>
      <c r="E640" t="str">
        <f>VLOOKUP(Call_Data!$C640,Hierarchy!$A$2:$H$27,7,TRUE)</f>
        <v>Winnerson, Aceona</v>
      </c>
      <c r="F640" t="str">
        <f>VLOOKUP(C640,Hierarchy!$A$2:$H$27,8,TRUE)</f>
        <v>Williamburg</v>
      </c>
      <c r="G640">
        <v>35</v>
      </c>
      <c r="H640">
        <v>24629</v>
      </c>
      <c r="I640">
        <v>5</v>
      </c>
      <c r="J640">
        <v>34</v>
      </c>
      <c r="K640">
        <v>27</v>
      </c>
      <c r="L640">
        <v>21</v>
      </c>
      <c r="M640">
        <v>1</v>
      </c>
      <c r="N640">
        <f>SUMIF(Call_Data!$D$2:$D$1526,Call_Data!$D640,Call_Data!$G$2:$G$1526)</f>
        <v>2312</v>
      </c>
      <c r="O640">
        <f>SUMIFS(Call_Data!$G$2:$G$1526,Call_Data!$D$2:$D$1526,Call_Data!$D640,Call_Data!$A$2:$A$1526,Call_Data!$A640)</f>
        <v>780</v>
      </c>
      <c r="P640" s="3">
        <f>Call_Data!$H640/Call_Data!$G640</f>
        <v>703.68571428571431</v>
      </c>
      <c r="Q640" cm="1">
        <f t="array" ref="Q640">_xlfn.SWITCH(A640,201706,780,201707,783,201708,775)</f>
        <v>783</v>
      </c>
      <c r="R640" s="5" cm="1">
        <f t="array" ref="R640">_xlfn.SWITCH(A640,201706,0.08,201707,0.081,201708,0.075)</f>
        <v>8.1000000000000003E-2</v>
      </c>
      <c r="S640" s="2">
        <f>Call_Data!$M640/Call_Data!$G640*100</f>
        <v>2.8571428571428572</v>
      </c>
      <c r="T640" s="2">
        <f>Call_Data!$S640/Call_Data!$R640</f>
        <v>35.273368606701936</v>
      </c>
      <c r="U640" s="7">
        <f t="shared" si="18"/>
        <v>0</v>
      </c>
      <c r="V640" s="6">
        <f t="shared" si="19"/>
        <v>0.97142857142857142</v>
      </c>
      <c r="W640" s="6">
        <f>Call_Data!$K640/Call_Data!$J640</f>
        <v>0.79411764705882348</v>
      </c>
      <c r="X640" s="6">
        <f>Call_Data!$L640/Call_Data!$K640</f>
        <v>0.77777777777777779</v>
      </c>
      <c r="Y640" s="6" cm="1">
        <f t="array" ref="Y640">_xlfn.SWITCH(A640,201706,0.51,201707,0.509,201708,0.511)</f>
        <v>0.50900000000000001</v>
      </c>
      <c r="Z640" s="6">
        <f>Call_Data!$L640/Call_Data!$G640</f>
        <v>0.6</v>
      </c>
      <c r="AA640" s="6" cm="1">
        <f t="array" ref="AA640">_xlfn.SWITCH(A640,201706,0.2,201707,0.199,201708,0.198)</f>
        <v>0.19900000000000001</v>
      </c>
      <c r="AB640" s="6">
        <f>Call_Data!$K640-Call_Data!$L640/Call_Data!$K640</f>
        <v>26.222222222222221</v>
      </c>
      <c r="AC640" s="6" cm="1">
        <f t="array" ref="AC640">_xlfn.SWITCH(A640,201706,0.17,201707,0.162,201708,0.159)</f>
        <v>0.16200000000000001</v>
      </c>
      <c r="AD640" s="6">
        <f>Call_Data!$I640/Call_Data!$G640</f>
        <v>0.14285714285714285</v>
      </c>
    </row>
    <row r="641" spans="1:30" x14ac:dyDescent="0.2">
      <c r="A641">
        <v>201707</v>
      </c>
      <c r="B641" s="1">
        <v>42927</v>
      </c>
      <c r="C641">
        <v>12471</v>
      </c>
      <c r="D641" t="str">
        <f>VLOOKUP(Call_Data!$C641,Hierarchy!$A$1:$H$27,5,TRUE)</f>
        <v>Gee, Garry</v>
      </c>
      <c r="E641" t="str">
        <f>VLOOKUP(Call_Data!$C641,Hierarchy!$A$2:$H$27,7,TRUE)</f>
        <v>Winnerson, Aceona</v>
      </c>
      <c r="F641" t="str">
        <f>VLOOKUP(C641,Hierarchy!$A$2:$H$27,8,TRUE)</f>
        <v>Williamburg</v>
      </c>
      <c r="G641">
        <v>39</v>
      </c>
      <c r="H641">
        <v>24950</v>
      </c>
      <c r="I641">
        <v>6</v>
      </c>
      <c r="J641">
        <v>39</v>
      </c>
      <c r="K641">
        <v>33</v>
      </c>
      <c r="L641">
        <v>29</v>
      </c>
      <c r="M641">
        <v>1</v>
      </c>
      <c r="N641">
        <f>SUMIF(Call_Data!$D$2:$D$1526,Call_Data!$D641,Call_Data!$G$2:$G$1526)</f>
        <v>2402</v>
      </c>
      <c r="O641">
        <f>SUMIFS(Call_Data!$G$2:$G$1526,Call_Data!$D$2:$D$1526,Call_Data!$D641,Call_Data!$A$2:$A$1526,Call_Data!$A641)</f>
        <v>811</v>
      </c>
      <c r="P641" s="3">
        <f>Call_Data!$H641/Call_Data!$G641</f>
        <v>639.74358974358972</v>
      </c>
      <c r="Q641" cm="1">
        <f t="array" ref="Q641">_xlfn.SWITCH(A641,201706,780,201707,783,201708,775)</f>
        <v>783</v>
      </c>
      <c r="R641" s="5" cm="1">
        <f t="array" ref="R641">_xlfn.SWITCH(A641,201706,0.08,201707,0.081,201708,0.075)</f>
        <v>8.1000000000000003E-2</v>
      </c>
      <c r="S641" s="2">
        <f>Call_Data!$M641/Call_Data!$G641*100</f>
        <v>2.5641025641025639</v>
      </c>
      <c r="T641" s="2">
        <f>Call_Data!$S641/Call_Data!$R641</f>
        <v>31.655587211142763</v>
      </c>
      <c r="U641" s="7">
        <f t="shared" si="18"/>
        <v>0</v>
      </c>
      <c r="V641" s="6">
        <f t="shared" si="19"/>
        <v>1</v>
      </c>
      <c r="W641" s="6">
        <f>Call_Data!$K641/Call_Data!$J641</f>
        <v>0.84615384615384615</v>
      </c>
      <c r="X641" s="6">
        <f>Call_Data!$L641/Call_Data!$K641</f>
        <v>0.87878787878787878</v>
      </c>
      <c r="Y641" s="6" cm="1">
        <f t="array" ref="Y641">_xlfn.SWITCH(A641,201706,0.51,201707,0.509,201708,0.511)</f>
        <v>0.50900000000000001</v>
      </c>
      <c r="Z641" s="6">
        <f>Call_Data!$L641/Call_Data!$G641</f>
        <v>0.74358974358974361</v>
      </c>
      <c r="AA641" s="6" cm="1">
        <f t="array" ref="AA641">_xlfn.SWITCH(A641,201706,0.2,201707,0.199,201708,0.198)</f>
        <v>0.19900000000000001</v>
      </c>
      <c r="AB641" s="6">
        <f>Call_Data!$K641-Call_Data!$L641/Call_Data!$K641</f>
        <v>32.121212121212125</v>
      </c>
      <c r="AC641" s="6" cm="1">
        <f t="array" ref="AC641">_xlfn.SWITCH(A641,201706,0.17,201707,0.162,201708,0.159)</f>
        <v>0.16200000000000001</v>
      </c>
      <c r="AD641" s="6">
        <f>Call_Data!$I641/Call_Data!$G641</f>
        <v>0.15384615384615385</v>
      </c>
    </row>
    <row r="642" spans="1:30" x14ac:dyDescent="0.2">
      <c r="A642">
        <v>201707</v>
      </c>
      <c r="B642" s="1">
        <v>42927</v>
      </c>
      <c r="C642">
        <v>12472</v>
      </c>
      <c r="D642" t="str">
        <f>VLOOKUP(Call_Data!$C642,Hierarchy!$A$1:$H$27,5,TRUE)</f>
        <v>Harrison, Harold</v>
      </c>
      <c r="E642" t="str">
        <f>VLOOKUP(Call_Data!$C642,Hierarchy!$A$2:$H$27,7,TRUE)</f>
        <v>Winnerson, Aceona</v>
      </c>
      <c r="F642" t="str">
        <f>VLOOKUP(C642,Hierarchy!$A$2:$H$27,8,TRUE)</f>
        <v>Williamburg</v>
      </c>
      <c r="G642">
        <v>38</v>
      </c>
      <c r="H642">
        <v>25879</v>
      </c>
      <c r="I642">
        <v>6</v>
      </c>
      <c r="J642">
        <v>37</v>
      </c>
      <c r="K642">
        <v>30</v>
      </c>
      <c r="L642">
        <v>22</v>
      </c>
      <c r="M642">
        <v>2</v>
      </c>
      <c r="N642">
        <f>SUMIF(Call_Data!$D$2:$D$1526,Call_Data!$D642,Call_Data!$G$2:$G$1526)</f>
        <v>2134</v>
      </c>
      <c r="O642">
        <f>SUMIFS(Call_Data!$G$2:$G$1526,Call_Data!$D$2:$D$1526,Call_Data!$D642,Call_Data!$A$2:$A$1526,Call_Data!$A642)</f>
        <v>650</v>
      </c>
      <c r="P642" s="3">
        <f>Call_Data!$H642/Call_Data!$G642</f>
        <v>681.02631578947364</v>
      </c>
      <c r="Q642" cm="1">
        <f t="array" ref="Q642">_xlfn.SWITCH(A642,201706,780,201707,783,201708,775)</f>
        <v>783</v>
      </c>
      <c r="R642" s="5" cm="1">
        <f t="array" ref="R642">_xlfn.SWITCH(A642,201706,0.08,201707,0.081,201708,0.075)</f>
        <v>8.1000000000000003E-2</v>
      </c>
      <c r="S642" s="2">
        <f>Call_Data!$M642/Call_Data!$G642*100</f>
        <v>5.2631578947368416</v>
      </c>
      <c r="T642" s="2">
        <f>Call_Data!$S642/Call_Data!$R642</f>
        <v>64.977257959714095</v>
      </c>
      <c r="U642" s="7">
        <f t="shared" ref="U642:U705" si="20">IF(T642&gt;120,250,IF(T642&gt;110,150,IF(T642&gt;100,100,IF(T642&gt;90,50,0))))</f>
        <v>0</v>
      </c>
      <c r="V642" s="6">
        <f t="shared" ref="V642:V705" si="21">J642/G642</f>
        <v>0.97368421052631582</v>
      </c>
      <c r="W642" s="6">
        <f>Call_Data!$K642/Call_Data!$J642</f>
        <v>0.81081081081081086</v>
      </c>
      <c r="X642" s="6">
        <f>Call_Data!$L642/Call_Data!$K642</f>
        <v>0.73333333333333328</v>
      </c>
      <c r="Y642" s="6" cm="1">
        <f t="array" ref="Y642">_xlfn.SWITCH(A642,201706,0.51,201707,0.509,201708,0.511)</f>
        <v>0.50900000000000001</v>
      </c>
      <c r="Z642" s="6">
        <f>Call_Data!$L642/Call_Data!$G642</f>
        <v>0.57894736842105265</v>
      </c>
      <c r="AA642" s="6" cm="1">
        <f t="array" ref="AA642">_xlfn.SWITCH(A642,201706,0.2,201707,0.199,201708,0.198)</f>
        <v>0.19900000000000001</v>
      </c>
      <c r="AB642" s="6">
        <f>Call_Data!$K642-Call_Data!$L642/Call_Data!$K642</f>
        <v>29.266666666666666</v>
      </c>
      <c r="AC642" s="6" cm="1">
        <f t="array" ref="AC642">_xlfn.SWITCH(A642,201706,0.17,201707,0.162,201708,0.159)</f>
        <v>0.16200000000000001</v>
      </c>
      <c r="AD642" s="6">
        <f>Call_Data!$I642/Call_Data!$G642</f>
        <v>0.15789473684210525</v>
      </c>
    </row>
    <row r="643" spans="1:30" x14ac:dyDescent="0.2">
      <c r="A643">
        <v>201707</v>
      </c>
      <c r="B643" s="1">
        <v>42927</v>
      </c>
      <c r="C643">
        <v>12473</v>
      </c>
      <c r="D643" t="str">
        <f>VLOOKUP(Call_Data!$C643,Hierarchy!$A$1:$H$27,5,TRUE)</f>
        <v>Ivanski, Igor</v>
      </c>
      <c r="E643" t="str">
        <f>VLOOKUP(Call_Data!$C643,Hierarchy!$A$2:$H$27,7,TRUE)</f>
        <v>Jimson, Bill</v>
      </c>
      <c r="F643" t="str">
        <f>VLOOKUP(C643,Hierarchy!$A$2:$H$27,8,TRUE)</f>
        <v>Williamburg</v>
      </c>
      <c r="G643">
        <v>32</v>
      </c>
      <c r="H643">
        <v>24355</v>
      </c>
      <c r="I643">
        <v>6</v>
      </c>
      <c r="J643">
        <v>32</v>
      </c>
      <c r="K643">
        <v>26</v>
      </c>
      <c r="L643">
        <v>19</v>
      </c>
      <c r="M643">
        <v>2</v>
      </c>
      <c r="N643">
        <f>SUMIF(Call_Data!$D$2:$D$1526,Call_Data!$D643,Call_Data!$G$2:$G$1526)</f>
        <v>2093</v>
      </c>
      <c r="O643">
        <f>SUMIFS(Call_Data!$G$2:$G$1526,Call_Data!$D$2:$D$1526,Call_Data!$D643,Call_Data!$A$2:$A$1526,Call_Data!$A643)</f>
        <v>666</v>
      </c>
      <c r="P643" s="3">
        <f>Call_Data!$H643/Call_Data!$G643</f>
        <v>761.09375</v>
      </c>
      <c r="Q643" cm="1">
        <f t="array" ref="Q643">_xlfn.SWITCH(A643,201706,780,201707,783,201708,775)</f>
        <v>783</v>
      </c>
      <c r="R643" s="5" cm="1">
        <f t="array" ref="R643">_xlfn.SWITCH(A643,201706,0.08,201707,0.081,201708,0.075)</f>
        <v>8.1000000000000003E-2</v>
      </c>
      <c r="S643" s="2">
        <f>Call_Data!$M643/Call_Data!$G643*100</f>
        <v>6.25</v>
      </c>
      <c r="T643" s="2">
        <f>Call_Data!$S643/Call_Data!$R643</f>
        <v>77.160493827160494</v>
      </c>
      <c r="U643" s="7">
        <f t="shared" si="20"/>
        <v>0</v>
      </c>
      <c r="V643" s="6">
        <f t="shared" si="21"/>
        <v>1</v>
      </c>
      <c r="W643" s="6">
        <f>Call_Data!$K643/Call_Data!$J643</f>
        <v>0.8125</v>
      </c>
      <c r="X643" s="6">
        <f>Call_Data!$L643/Call_Data!$K643</f>
        <v>0.73076923076923073</v>
      </c>
      <c r="Y643" s="6" cm="1">
        <f t="array" ref="Y643">_xlfn.SWITCH(A643,201706,0.51,201707,0.509,201708,0.511)</f>
        <v>0.50900000000000001</v>
      </c>
      <c r="Z643" s="6">
        <f>Call_Data!$L643/Call_Data!$G643</f>
        <v>0.59375</v>
      </c>
      <c r="AA643" s="6" cm="1">
        <f t="array" ref="AA643">_xlfn.SWITCH(A643,201706,0.2,201707,0.199,201708,0.198)</f>
        <v>0.19900000000000001</v>
      </c>
      <c r="AB643" s="6">
        <f>Call_Data!$K643-Call_Data!$L643/Call_Data!$K643</f>
        <v>25.26923076923077</v>
      </c>
      <c r="AC643" s="6" cm="1">
        <f t="array" ref="AC643">_xlfn.SWITCH(A643,201706,0.17,201707,0.162,201708,0.159)</f>
        <v>0.16200000000000001</v>
      </c>
      <c r="AD643" s="6">
        <f>Call_Data!$I643/Call_Data!$G643</f>
        <v>0.1875</v>
      </c>
    </row>
    <row r="644" spans="1:30" x14ac:dyDescent="0.2">
      <c r="A644">
        <v>201707</v>
      </c>
      <c r="B644" s="1">
        <v>42927</v>
      </c>
      <c r="C644">
        <v>12474</v>
      </c>
      <c r="D644" t="str">
        <f>VLOOKUP(Call_Data!$C644,Hierarchy!$A$1:$H$27,5,TRUE)</f>
        <v>Jeffries, Johnna</v>
      </c>
      <c r="E644" t="str">
        <f>VLOOKUP(Call_Data!$C644,Hierarchy!$A$2:$H$27,7,TRUE)</f>
        <v>Jimson, Bill</v>
      </c>
      <c r="F644" t="str">
        <f>VLOOKUP(C644,Hierarchy!$A$2:$H$27,8,TRUE)</f>
        <v>Williamburg</v>
      </c>
      <c r="G644">
        <v>32</v>
      </c>
      <c r="H644">
        <v>25466</v>
      </c>
      <c r="I644">
        <v>7</v>
      </c>
      <c r="J644">
        <v>31</v>
      </c>
      <c r="K644">
        <v>26</v>
      </c>
      <c r="L644">
        <v>16</v>
      </c>
      <c r="M644">
        <v>2</v>
      </c>
      <c r="N644">
        <f>SUMIF(Call_Data!$D$2:$D$1526,Call_Data!$D644,Call_Data!$G$2:$G$1526)</f>
        <v>2135</v>
      </c>
      <c r="O644">
        <f>SUMIFS(Call_Data!$G$2:$G$1526,Call_Data!$D$2:$D$1526,Call_Data!$D644,Call_Data!$A$2:$A$1526,Call_Data!$A644)</f>
        <v>708</v>
      </c>
      <c r="P644" s="3">
        <f>Call_Data!$H644/Call_Data!$G644</f>
        <v>795.8125</v>
      </c>
      <c r="Q644" cm="1">
        <f t="array" ref="Q644">_xlfn.SWITCH(A644,201706,780,201707,783,201708,775)</f>
        <v>783</v>
      </c>
      <c r="R644" s="5" cm="1">
        <f t="array" ref="R644">_xlfn.SWITCH(A644,201706,0.08,201707,0.081,201708,0.075)</f>
        <v>8.1000000000000003E-2</v>
      </c>
      <c r="S644" s="2">
        <f>Call_Data!$M644/Call_Data!$G644*100</f>
        <v>6.25</v>
      </c>
      <c r="T644" s="2">
        <f>Call_Data!$S644/Call_Data!$R644</f>
        <v>77.160493827160494</v>
      </c>
      <c r="U644" s="7">
        <f t="shared" si="20"/>
        <v>0</v>
      </c>
      <c r="V644" s="6">
        <f t="shared" si="21"/>
        <v>0.96875</v>
      </c>
      <c r="W644" s="6">
        <f>Call_Data!$K644/Call_Data!$J644</f>
        <v>0.83870967741935487</v>
      </c>
      <c r="X644" s="6">
        <f>Call_Data!$L644/Call_Data!$K644</f>
        <v>0.61538461538461542</v>
      </c>
      <c r="Y644" s="6" cm="1">
        <f t="array" ref="Y644">_xlfn.SWITCH(A644,201706,0.51,201707,0.509,201708,0.511)</f>
        <v>0.50900000000000001</v>
      </c>
      <c r="Z644" s="6">
        <f>Call_Data!$L644/Call_Data!$G644</f>
        <v>0.5</v>
      </c>
      <c r="AA644" s="6" cm="1">
        <f t="array" ref="AA644">_xlfn.SWITCH(A644,201706,0.2,201707,0.199,201708,0.198)</f>
        <v>0.19900000000000001</v>
      </c>
      <c r="AB644" s="6">
        <f>Call_Data!$K644-Call_Data!$L644/Call_Data!$K644</f>
        <v>25.384615384615383</v>
      </c>
      <c r="AC644" s="6" cm="1">
        <f t="array" ref="AC644">_xlfn.SWITCH(A644,201706,0.17,201707,0.162,201708,0.159)</f>
        <v>0.16200000000000001</v>
      </c>
      <c r="AD644" s="6">
        <f>Call_Data!$I644/Call_Data!$G644</f>
        <v>0.21875</v>
      </c>
    </row>
    <row r="645" spans="1:30" x14ac:dyDescent="0.2">
      <c r="A645">
        <v>201707</v>
      </c>
      <c r="B645" s="1">
        <v>42927</v>
      </c>
      <c r="C645">
        <v>12475</v>
      </c>
      <c r="D645" t="str">
        <f>VLOOKUP(Call_Data!$C645,Hierarchy!$A$1:$H$27,5,TRUE)</f>
        <v>Kippers, Kat</v>
      </c>
      <c r="E645" t="str">
        <f>VLOOKUP(Call_Data!$C645,Hierarchy!$A$2:$H$27,7,TRUE)</f>
        <v>Jimson, Bill</v>
      </c>
      <c r="F645" t="str">
        <f>VLOOKUP(C645,Hierarchy!$A$2:$H$27,8,TRUE)</f>
        <v>Williamburg</v>
      </c>
      <c r="G645">
        <v>34</v>
      </c>
      <c r="H645">
        <v>25081</v>
      </c>
      <c r="I645">
        <v>7</v>
      </c>
      <c r="J645">
        <v>34</v>
      </c>
      <c r="K645">
        <v>27</v>
      </c>
      <c r="L645">
        <v>22</v>
      </c>
      <c r="M645">
        <v>2</v>
      </c>
      <c r="N645">
        <f>SUMIF(Call_Data!$D$2:$D$1526,Call_Data!$D645,Call_Data!$G$2:$G$1526)</f>
        <v>2135</v>
      </c>
      <c r="O645">
        <f>SUMIFS(Call_Data!$G$2:$G$1526,Call_Data!$D$2:$D$1526,Call_Data!$D645,Call_Data!$A$2:$A$1526,Call_Data!$A645)</f>
        <v>724</v>
      </c>
      <c r="P645" s="3">
        <f>Call_Data!$H645/Call_Data!$G645</f>
        <v>737.67647058823525</v>
      </c>
      <c r="Q645" cm="1">
        <f t="array" ref="Q645">_xlfn.SWITCH(A645,201706,780,201707,783,201708,775)</f>
        <v>783</v>
      </c>
      <c r="R645" s="5" cm="1">
        <f t="array" ref="R645">_xlfn.SWITCH(A645,201706,0.08,201707,0.081,201708,0.075)</f>
        <v>8.1000000000000003E-2</v>
      </c>
      <c r="S645" s="2">
        <f>Call_Data!$M645/Call_Data!$G645*100</f>
        <v>5.8823529411764701</v>
      </c>
      <c r="T645" s="2">
        <f>Call_Data!$S645/Call_Data!$R645</f>
        <v>72.621641249092221</v>
      </c>
      <c r="U645" s="7">
        <f t="shared" si="20"/>
        <v>0</v>
      </c>
      <c r="V645" s="6">
        <f t="shared" si="21"/>
        <v>1</v>
      </c>
      <c r="W645" s="6">
        <f>Call_Data!$K645/Call_Data!$J645</f>
        <v>0.79411764705882348</v>
      </c>
      <c r="X645" s="6">
        <f>Call_Data!$L645/Call_Data!$K645</f>
        <v>0.81481481481481477</v>
      </c>
      <c r="Y645" s="6" cm="1">
        <f t="array" ref="Y645">_xlfn.SWITCH(A645,201706,0.51,201707,0.509,201708,0.511)</f>
        <v>0.50900000000000001</v>
      </c>
      <c r="Z645" s="6">
        <f>Call_Data!$L645/Call_Data!$G645</f>
        <v>0.6470588235294118</v>
      </c>
      <c r="AA645" s="6" cm="1">
        <f t="array" ref="AA645">_xlfn.SWITCH(A645,201706,0.2,201707,0.199,201708,0.198)</f>
        <v>0.19900000000000001</v>
      </c>
      <c r="AB645" s="6">
        <f>Call_Data!$K645-Call_Data!$L645/Call_Data!$K645</f>
        <v>26.185185185185187</v>
      </c>
      <c r="AC645" s="6" cm="1">
        <f t="array" ref="AC645">_xlfn.SWITCH(A645,201706,0.17,201707,0.162,201708,0.159)</f>
        <v>0.16200000000000001</v>
      </c>
      <c r="AD645" s="6">
        <f>Call_Data!$I645/Call_Data!$G645</f>
        <v>0.20588235294117646</v>
      </c>
    </row>
    <row r="646" spans="1:30" x14ac:dyDescent="0.2">
      <c r="A646">
        <v>201707</v>
      </c>
      <c r="B646" s="1">
        <v>42927</v>
      </c>
      <c r="C646">
        <v>12476</v>
      </c>
      <c r="D646" t="str">
        <f>VLOOKUP(Call_Data!$C646,Hierarchy!$A$1:$H$27,5,TRUE)</f>
        <v>Lipp, Larry</v>
      </c>
      <c r="E646" t="str">
        <f>VLOOKUP(Call_Data!$C646,Hierarchy!$A$2:$H$27,7,TRUE)</f>
        <v>Jimson, Bill</v>
      </c>
      <c r="F646" t="str">
        <f>VLOOKUP(C646,Hierarchy!$A$2:$H$27,8,TRUE)</f>
        <v>Williamburg</v>
      </c>
      <c r="G646">
        <v>31</v>
      </c>
      <c r="H646">
        <v>24712</v>
      </c>
      <c r="I646">
        <v>7</v>
      </c>
      <c r="J646">
        <v>28</v>
      </c>
      <c r="K646">
        <v>21</v>
      </c>
      <c r="L646">
        <v>13</v>
      </c>
      <c r="M646">
        <v>2</v>
      </c>
      <c r="N646">
        <f>SUMIF(Call_Data!$D$2:$D$1526,Call_Data!$D646,Call_Data!$G$2:$G$1526)</f>
        <v>2065</v>
      </c>
      <c r="O646">
        <f>SUMIFS(Call_Data!$G$2:$G$1526,Call_Data!$D$2:$D$1526,Call_Data!$D646,Call_Data!$A$2:$A$1526,Call_Data!$A646)</f>
        <v>651</v>
      </c>
      <c r="P646" s="3">
        <f>Call_Data!$H646/Call_Data!$G646</f>
        <v>797.16129032258061</v>
      </c>
      <c r="Q646" cm="1">
        <f t="array" ref="Q646">_xlfn.SWITCH(A646,201706,780,201707,783,201708,775)</f>
        <v>783</v>
      </c>
      <c r="R646" s="5" cm="1">
        <f t="array" ref="R646">_xlfn.SWITCH(A646,201706,0.08,201707,0.081,201708,0.075)</f>
        <v>8.1000000000000003E-2</v>
      </c>
      <c r="S646" s="2">
        <f>Call_Data!$M646/Call_Data!$G646*100</f>
        <v>6.4516129032258061</v>
      </c>
      <c r="T646" s="2">
        <f>Call_Data!$S646/Call_Data!$R646</f>
        <v>79.649542015133406</v>
      </c>
      <c r="U646" s="7">
        <f t="shared" si="20"/>
        <v>0</v>
      </c>
      <c r="V646" s="6">
        <f t="shared" si="21"/>
        <v>0.90322580645161288</v>
      </c>
      <c r="W646" s="6">
        <f>Call_Data!$K646/Call_Data!$J646</f>
        <v>0.75</v>
      </c>
      <c r="X646" s="6">
        <f>Call_Data!$L646/Call_Data!$K646</f>
        <v>0.61904761904761907</v>
      </c>
      <c r="Y646" s="6" cm="1">
        <f t="array" ref="Y646">_xlfn.SWITCH(A646,201706,0.51,201707,0.509,201708,0.511)</f>
        <v>0.50900000000000001</v>
      </c>
      <c r="Z646" s="6">
        <f>Call_Data!$L646/Call_Data!$G646</f>
        <v>0.41935483870967744</v>
      </c>
      <c r="AA646" s="6" cm="1">
        <f t="array" ref="AA646">_xlfn.SWITCH(A646,201706,0.2,201707,0.199,201708,0.198)</f>
        <v>0.19900000000000001</v>
      </c>
      <c r="AB646" s="6">
        <f>Call_Data!$K646-Call_Data!$L646/Call_Data!$K646</f>
        <v>20.38095238095238</v>
      </c>
      <c r="AC646" s="6" cm="1">
        <f t="array" ref="AC646">_xlfn.SWITCH(A646,201706,0.17,201707,0.162,201708,0.159)</f>
        <v>0.16200000000000001</v>
      </c>
      <c r="AD646" s="6">
        <f>Call_Data!$I646/Call_Data!$G646</f>
        <v>0.22580645161290322</v>
      </c>
    </row>
    <row r="647" spans="1:30" x14ac:dyDescent="0.2">
      <c r="A647">
        <v>201707</v>
      </c>
      <c r="B647" s="1">
        <v>42927</v>
      </c>
      <c r="C647">
        <v>12477</v>
      </c>
      <c r="D647" t="str">
        <f>VLOOKUP(Call_Data!$C647,Hierarchy!$A$1:$H$27,5,TRUE)</f>
        <v>Myers, Matt</v>
      </c>
      <c r="E647" t="str">
        <f>VLOOKUP(Call_Data!$C647,Hierarchy!$A$2:$H$27,7,TRUE)</f>
        <v>Jimson, Bill</v>
      </c>
      <c r="F647" t="str">
        <f>VLOOKUP(C647,Hierarchy!$A$2:$H$27,8,TRUE)</f>
        <v>Williamburg</v>
      </c>
      <c r="G647">
        <v>30</v>
      </c>
      <c r="H647">
        <v>25274</v>
      </c>
      <c r="I647">
        <v>7</v>
      </c>
      <c r="J647">
        <v>28</v>
      </c>
      <c r="K647">
        <v>21</v>
      </c>
      <c r="L647">
        <v>14</v>
      </c>
      <c r="M647">
        <v>2</v>
      </c>
      <c r="N647">
        <f>SUMIF(Call_Data!$D$2:$D$1526,Call_Data!$D647,Call_Data!$G$2:$G$1526)</f>
        <v>1978</v>
      </c>
      <c r="O647">
        <f>SUMIFS(Call_Data!$G$2:$G$1526,Call_Data!$D$2:$D$1526,Call_Data!$D647,Call_Data!$A$2:$A$1526,Call_Data!$A647)</f>
        <v>656</v>
      </c>
      <c r="P647" s="3">
        <f>Call_Data!$H647/Call_Data!$G647</f>
        <v>842.4666666666667</v>
      </c>
      <c r="Q647" cm="1">
        <f t="array" ref="Q647">_xlfn.SWITCH(A647,201706,780,201707,783,201708,775)</f>
        <v>783</v>
      </c>
      <c r="R647" s="5" cm="1">
        <f t="array" ref="R647">_xlfn.SWITCH(A647,201706,0.08,201707,0.081,201708,0.075)</f>
        <v>8.1000000000000003E-2</v>
      </c>
      <c r="S647" s="2">
        <f>Call_Data!$M647/Call_Data!$G647*100</f>
        <v>6.666666666666667</v>
      </c>
      <c r="T647" s="2">
        <f>Call_Data!$S647/Call_Data!$R647</f>
        <v>82.304526748971199</v>
      </c>
      <c r="U647" s="7">
        <f t="shared" si="20"/>
        <v>0</v>
      </c>
      <c r="V647" s="6">
        <f t="shared" si="21"/>
        <v>0.93333333333333335</v>
      </c>
      <c r="W647" s="6">
        <f>Call_Data!$K647/Call_Data!$J647</f>
        <v>0.75</v>
      </c>
      <c r="X647" s="6">
        <f>Call_Data!$L647/Call_Data!$K647</f>
        <v>0.66666666666666663</v>
      </c>
      <c r="Y647" s="6" cm="1">
        <f t="array" ref="Y647">_xlfn.SWITCH(A647,201706,0.51,201707,0.509,201708,0.511)</f>
        <v>0.50900000000000001</v>
      </c>
      <c r="Z647" s="6">
        <f>Call_Data!$L647/Call_Data!$G647</f>
        <v>0.46666666666666667</v>
      </c>
      <c r="AA647" s="6" cm="1">
        <f t="array" ref="AA647">_xlfn.SWITCH(A647,201706,0.2,201707,0.199,201708,0.198)</f>
        <v>0.19900000000000001</v>
      </c>
      <c r="AB647" s="6">
        <f>Call_Data!$K647-Call_Data!$L647/Call_Data!$K647</f>
        <v>20.333333333333332</v>
      </c>
      <c r="AC647" s="6" cm="1">
        <f t="array" ref="AC647">_xlfn.SWITCH(A647,201706,0.17,201707,0.162,201708,0.159)</f>
        <v>0.16200000000000001</v>
      </c>
      <c r="AD647" s="6">
        <f>Call_Data!$I647/Call_Data!$G647</f>
        <v>0.23333333333333334</v>
      </c>
    </row>
    <row r="648" spans="1:30" x14ac:dyDescent="0.2">
      <c r="A648">
        <v>201707</v>
      </c>
      <c r="B648" s="1">
        <v>42927</v>
      </c>
      <c r="C648">
        <v>12478</v>
      </c>
      <c r="D648" t="str">
        <f>VLOOKUP(Call_Data!$C648,Hierarchy!$A$1:$H$27,5,TRUE)</f>
        <v>Nichols, Nana</v>
      </c>
      <c r="E648" t="str">
        <f>VLOOKUP(Call_Data!$C648,Hierarchy!$A$2:$H$27,7,TRUE)</f>
        <v>Jimson, Bill</v>
      </c>
      <c r="F648" t="str">
        <f>VLOOKUP(C648,Hierarchy!$A$2:$H$27,8,TRUE)</f>
        <v>Williamburg</v>
      </c>
      <c r="G648">
        <v>36</v>
      </c>
      <c r="H648">
        <v>24088</v>
      </c>
      <c r="I648">
        <v>9</v>
      </c>
      <c r="J648">
        <v>33</v>
      </c>
      <c r="K648">
        <v>24</v>
      </c>
      <c r="L648">
        <v>16</v>
      </c>
      <c r="M648">
        <v>2</v>
      </c>
      <c r="N648">
        <f>SUMIF(Call_Data!$D$2:$D$1526,Call_Data!$D648,Call_Data!$G$2:$G$1526)</f>
        <v>1999</v>
      </c>
      <c r="O648">
        <f>SUMIFS(Call_Data!$G$2:$G$1526,Call_Data!$D$2:$D$1526,Call_Data!$D648,Call_Data!$A$2:$A$1526,Call_Data!$A648)</f>
        <v>674</v>
      </c>
      <c r="P648" s="3">
        <f>Call_Data!$H648/Call_Data!$G648</f>
        <v>669.11111111111109</v>
      </c>
      <c r="Q648" cm="1">
        <f t="array" ref="Q648">_xlfn.SWITCH(A648,201706,780,201707,783,201708,775)</f>
        <v>783</v>
      </c>
      <c r="R648" s="5" cm="1">
        <f t="array" ref="R648">_xlfn.SWITCH(A648,201706,0.08,201707,0.081,201708,0.075)</f>
        <v>8.1000000000000003E-2</v>
      </c>
      <c r="S648" s="2">
        <f>Call_Data!$M648/Call_Data!$G648*100</f>
        <v>5.5555555555555554</v>
      </c>
      <c r="T648" s="2">
        <f>Call_Data!$S648/Call_Data!$R648</f>
        <v>68.587105624142652</v>
      </c>
      <c r="U648" s="7">
        <f t="shared" si="20"/>
        <v>0</v>
      </c>
      <c r="V648" s="6">
        <f t="shared" si="21"/>
        <v>0.91666666666666663</v>
      </c>
      <c r="W648" s="6">
        <f>Call_Data!$K648/Call_Data!$J648</f>
        <v>0.72727272727272729</v>
      </c>
      <c r="X648" s="6">
        <f>Call_Data!$L648/Call_Data!$K648</f>
        <v>0.66666666666666663</v>
      </c>
      <c r="Y648" s="6" cm="1">
        <f t="array" ref="Y648">_xlfn.SWITCH(A648,201706,0.51,201707,0.509,201708,0.511)</f>
        <v>0.50900000000000001</v>
      </c>
      <c r="Z648" s="6">
        <f>Call_Data!$L648/Call_Data!$G648</f>
        <v>0.44444444444444442</v>
      </c>
      <c r="AA648" s="6" cm="1">
        <f t="array" ref="AA648">_xlfn.SWITCH(A648,201706,0.2,201707,0.199,201708,0.198)</f>
        <v>0.19900000000000001</v>
      </c>
      <c r="AB648" s="6">
        <f>Call_Data!$K648-Call_Data!$L648/Call_Data!$K648</f>
        <v>23.333333333333332</v>
      </c>
      <c r="AC648" s="6" cm="1">
        <f t="array" ref="AC648">_xlfn.SWITCH(A648,201706,0.17,201707,0.162,201708,0.159)</f>
        <v>0.16200000000000001</v>
      </c>
      <c r="AD648" s="6">
        <f>Call_Data!$I648/Call_Data!$G648</f>
        <v>0.25</v>
      </c>
    </row>
    <row r="649" spans="1:30" x14ac:dyDescent="0.2">
      <c r="A649">
        <v>201707</v>
      </c>
      <c r="B649" s="1">
        <v>42927</v>
      </c>
      <c r="C649">
        <v>12479</v>
      </c>
      <c r="D649" t="str">
        <f>VLOOKUP(Call_Data!$C649,Hierarchy!$A$1:$H$27,5,TRUE)</f>
        <v>Ohlson, Octavius</v>
      </c>
      <c r="E649" t="str">
        <f>VLOOKUP(Call_Data!$C649,Hierarchy!$A$2:$H$27,7,TRUE)</f>
        <v>Jimson, Bill</v>
      </c>
      <c r="F649" t="str">
        <f>VLOOKUP(C649,Hierarchy!$A$2:$H$27,8,TRUE)</f>
        <v>Williamburg</v>
      </c>
      <c r="G649">
        <v>33</v>
      </c>
      <c r="H649">
        <v>24906</v>
      </c>
      <c r="I649">
        <v>6</v>
      </c>
      <c r="J649">
        <v>29</v>
      </c>
      <c r="K649">
        <v>23</v>
      </c>
      <c r="L649">
        <v>18</v>
      </c>
      <c r="M649">
        <v>2</v>
      </c>
      <c r="N649">
        <f>SUMIF(Call_Data!$D$2:$D$1526,Call_Data!$D649,Call_Data!$G$2:$G$1526)</f>
        <v>1969</v>
      </c>
      <c r="O649">
        <f>SUMIFS(Call_Data!$G$2:$G$1526,Call_Data!$D$2:$D$1526,Call_Data!$D649,Call_Data!$A$2:$A$1526,Call_Data!$A649)</f>
        <v>562</v>
      </c>
      <c r="P649" s="3">
        <f>Call_Data!$H649/Call_Data!$G649</f>
        <v>754.72727272727275</v>
      </c>
      <c r="Q649" cm="1">
        <f t="array" ref="Q649">_xlfn.SWITCH(A649,201706,780,201707,783,201708,775)</f>
        <v>783</v>
      </c>
      <c r="R649" s="5" cm="1">
        <f t="array" ref="R649">_xlfn.SWITCH(A649,201706,0.08,201707,0.081,201708,0.075)</f>
        <v>8.1000000000000003E-2</v>
      </c>
      <c r="S649" s="2">
        <f>Call_Data!$M649/Call_Data!$G649*100</f>
        <v>6.0606060606060606</v>
      </c>
      <c r="T649" s="2">
        <f>Call_Data!$S649/Call_Data!$R649</f>
        <v>74.82229704451926</v>
      </c>
      <c r="U649" s="7">
        <f t="shared" si="20"/>
        <v>0</v>
      </c>
      <c r="V649" s="6">
        <f t="shared" si="21"/>
        <v>0.87878787878787878</v>
      </c>
      <c r="W649" s="6">
        <f>Call_Data!$K649/Call_Data!$J649</f>
        <v>0.7931034482758621</v>
      </c>
      <c r="X649" s="6">
        <f>Call_Data!$L649/Call_Data!$K649</f>
        <v>0.78260869565217395</v>
      </c>
      <c r="Y649" s="6" cm="1">
        <f t="array" ref="Y649">_xlfn.SWITCH(A649,201706,0.51,201707,0.509,201708,0.511)</f>
        <v>0.50900000000000001</v>
      </c>
      <c r="Z649" s="6">
        <f>Call_Data!$L649/Call_Data!$G649</f>
        <v>0.54545454545454541</v>
      </c>
      <c r="AA649" s="6" cm="1">
        <f t="array" ref="AA649">_xlfn.SWITCH(A649,201706,0.2,201707,0.199,201708,0.198)</f>
        <v>0.19900000000000001</v>
      </c>
      <c r="AB649" s="6">
        <f>Call_Data!$K649-Call_Data!$L649/Call_Data!$K649</f>
        <v>22.217391304347824</v>
      </c>
      <c r="AC649" s="6" cm="1">
        <f t="array" ref="AC649">_xlfn.SWITCH(A649,201706,0.17,201707,0.162,201708,0.159)</f>
        <v>0.16200000000000001</v>
      </c>
      <c r="AD649" s="6">
        <f>Call_Data!$I649/Call_Data!$G649</f>
        <v>0.18181818181818182</v>
      </c>
    </row>
    <row r="650" spans="1:30" x14ac:dyDescent="0.2">
      <c r="A650">
        <v>201707</v>
      </c>
      <c r="B650" s="1">
        <v>42927</v>
      </c>
      <c r="C650">
        <v>12480</v>
      </c>
      <c r="D650" t="str">
        <f>VLOOKUP(Call_Data!$C650,Hierarchy!$A$1:$H$27,5,TRUE)</f>
        <v>Pulaski, Peter</v>
      </c>
      <c r="E650" t="str">
        <f>VLOOKUP(Call_Data!$C650,Hierarchy!$A$2:$H$27,7,TRUE)</f>
        <v>Jimson, Bill</v>
      </c>
      <c r="F650" t="str">
        <f>VLOOKUP(C650,Hierarchy!$A$2:$H$27,8,TRUE)</f>
        <v>Williamburg</v>
      </c>
      <c r="G650">
        <v>36</v>
      </c>
      <c r="H650">
        <v>24919</v>
      </c>
      <c r="I650">
        <v>8</v>
      </c>
      <c r="J650">
        <v>31</v>
      </c>
      <c r="K650">
        <v>26</v>
      </c>
      <c r="L650">
        <v>16</v>
      </c>
      <c r="M650">
        <v>3</v>
      </c>
      <c r="N650">
        <f>SUMIF(Call_Data!$D$2:$D$1526,Call_Data!$D650,Call_Data!$G$2:$G$1526)</f>
        <v>1507</v>
      </c>
      <c r="O650">
        <f>SUMIFS(Call_Data!$G$2:$G$1526,Call_Data!$D$2:$D$1526,Call_Data!$D650,Call_Data!$A$2:$A$1526,Call_Data!$A650)</f>
        <v>437</v>
      </c>
      <c r="P650" s="3">
        <f>Call_Data!$H650/Call_Data!$G650</f>
        <v>692.19444444444446</v>
      </c>
      <c r="Q650" cm="1">
        <f t="array" ref="Q650">_xlfn.SWITCH(A650,201706,780,201707,783,201708,775)</f>
        <v>783</v>
      </c>
      <c r="R650" s="5" cm="1">
        <f t="array" ref="R650">_xlfn.SWITCH(A650,201706,0.08,201707,0.081,201708,0.075)</f>
        <v>8.1000000000000003E-2</v>
      </c>
      <c r="S650" s="2">
        <f>Call_Data!$M650/Call_Data!$G650*100</f>
        <v>8.3333333333333321</v>
      </c>
      <c r="T650" s="2">
        <f>Call_Data!$S650/Call_Data!$R650</f>
        <v>102.88065843621398</v>
      </c>
      <c r="U650" s="7">
        <f t="shared" si="20"/>
        <v>100</v>
      </c>
      <c r="V650" s="6">
        <f t="shared" si="21"/>
        <v>0.86111111111111116</v>
      </c>
      <c r="W650" s="6">
        <f>Call_Data!$K650/Call_Data!$J650</f>
        <v>0.83870967741935487</v>
      </c>
      <c r="X650" s="6">
        <f>Call_Data!$L650/Call_Data!$K650</f>
        <v>0.61538461538461542</v>
      </c>
      <c r="Y650" s="6" cm="1">
        <f t="array" ref="Y650">_xlfn.SWITCH(A650,201706,0.51,201707,0.509,201708,0.511)</f>
        <v>0.50900000000000001</v>
      </c>
      <c r="Z650" s="6">
        <f>Call_Data!$L650/Call_Data!$G650</f>
        <v>0.44444444444444442</v>
      </c>
      <c r="AA650" s="6" cm="1">
        <f t="array" ref="AA650">_xlfn.SWITCH(A650,201706,0.2,201707,0.199,201708,0.198)</f>
        <v>0.19900000000000001</v>
      </c>
      <c r="AB650" s="6">
        <f>Call_Data!$K650-Call_Data!$L650/Call_Data!$K650</f>
        <v>25.384615384615383</v>
      </c>
      <c r="AC650" s="6" cm="1">
        <f t="array" ref="AC650">_xlfn.SWITCH(A650,201706,0.17,201707,0.162,201708,0.159)</f>
        <v>0.16200000000000001</v>
      </c>
      <c r="AD650" s="6">
        <f>Call_Data!$I650/Call_Data!$G650</f>
        <v>0.22222222222222221</v>
      </c>
    </row>
    <row r="651" spans="1:30" x14ac:dyDescent="0.2">
      <c r="A651">
        <v>201707</v>
      </c>
      <c r="B651" s="1">
        <v>42927</v>
      </c>
      <c r="C651">
        <v>12482</v>
      </c>
      <c r="D651" t="str">
        <f>VLOOKUP(Call_Data!$C651,Hierarchy!$A$1:$H$27,5,TRUE)</f>
        <v>Sanders, Sammi</v>
      </c>
      <c r="E651" t="str">
        <f>VLOOKUP(Call_Data!$C651,Hierarchy!$A$2:$H$27,7,TRUE)</f>
        <v>Oferten, Quinton</v>
      </c>
      <c r="F651" t="str">
        <f>VLOOKUP(C651,Hierarchy!$A$2:$H$27,8,TRUE)</f>
        <v>Williamburg</v>
      </c>
      <c r="G651">
        <v>30</v>
      </c>
      <c r="H651">
        <v>24875</v>
      </c>
      <c r="I651">
        <v>6</v>
      </c>
      <c r="J651">
        <v>29</v>
      </c>
      <c r="K651">
        <v>22</v>
      </c>
      <c r="L651">
        <v>12</v>
      </c>
      <c r="M651">
        <v>3</v>
      </c>
      <c r="N651">
        <f>SUMIF(Call_Data!$D$2:$D$1526,Call_Data!$D651,Call_Data!$G$2:$G$1526)</f>
        <v>1764</v>
      </c>
      <c r="O651">
        <f>SUMIFS(Call_Data!$G$2:$G$1526,Call_Data!$D$2:$D$1526,Call_Data!$D651,Call_Data!$A$2:$A$1526,Call_Data!$A651)</f>
        <v>524</v>
      </c>
      <c r="P651" s="3">
        <f>Call_Data!$H651/Call_Data!$G651</f>
        <v>829.16666666666663</v>
      </c>
      <c r="Q651" cm="1">
        <f t="array" ref="Q651">_xlfn.SWITCH(A651,201706,780,201707,783,201708,775)</f>
        <v>783</v>
      </c>
      <c r="R651" s="5" cm="1">
        <f t="array" ref="R651">_xlfn.SWITCH(A651,201706,0.08,201707,0.081,201708,0.075)</f>
        <v>8.1000000000000003E-2</v>
      </c>
      <c r="S651" s="2">
        <f>Call_Data!$M651/Call_Data!$G651*100</f>
        <v>10</v>
      </c>
      <c r="T651" s="2">
        <f>Call_Data!$S651/Call_Data!$R651</f>
        <v>123.45679012345678</v>
      </c>
      <c r="U651" s="7">
        <f t="shared" si="20"/>
        <v>250</v>
      </c>
      <c r="V651" s="6">
        <f t="shared" si="21"/>
        <v>0.96666666666666667</v>
      </c>
      <c r="W651" s="6">
        <f>Call_Data!$K651/Call_Data!$J651</f>
        <v>0.75862068965517238</v>
      </c>
      <c r="X651" s="6">
        <f>Call_Data!$L651/Call_Data!$K651</f>
        <v>0.54545454545454541</v>
      </c>
      <c r="Y651" s="6" cm="1">
        <f t="array" ref="Y651">_xlfn.SWITCH(A651,201706,0.51,201707,0.509,201708,0.511)</f>
        <v>0.50900000000000001</v>
      </c>
      <c r="Z651" s="6">
        <f>Call_Data!$L651/Call_Data!$G651</f>
        <v>0.4</v>
      </c>
      <c r="AA651" s="6" cm="1">
        <f t="array" ref="AA651">_xlfn.SWITCH(A651,201706,0.2,201707,0.199,201708,0.198)</f>
        <v>0.19900000000000001</v>
      </c>
      <c r="AB651" s="6">
        <f>Call_Data!$K651-Call_Data!$L651/Call_Data!$K651</f>
        <v>21.454545454545453</v>
      </c>
      <c r="AC651" s="6" cm="1">
        <f t="array" ref="AC651">_xlfn.SWITCH(A651,201706,0.17,201707,0.162,201708,0.159)</f>
        <v>0.16200000000000001</v>
      </c>
      <c r="AD651" s="6">
        <f>Call_Data!$I651/Call_Data!$G651</f>
        <v>0.2</v>
      </c>
    </row>
    <row r="652" spans="1:30" x14ac:dyDescent="0.2">
      <c r="A652">
        <v>201707</v>
      </c>
      <c r="B652" s="1">
        <v>42927</v>
      </c>
      <c r="C652">
        <v>12483</v>
      </c>
      <c r="D652" t="str">
        <f>VLOOKUP(Call_Data!$C652,Hierarchy!$A$1:$H$27,5,TRUE)</f>
        <v>Thomas, Ted</v>
      </c>
      <c r="E652" t="str">
        <f>VLOOKUP(Call_Data!$C652,Hierarchy!$A$2:$H$27,7,TRUE)</f>
        <v>Oferten, Quinton</v>
      </c>
      <c r="F652" t="str">
        <f>VLOOKUP(C652,Hierarchy!$A$2:$H$27,8,TRUE)</f>
        <v>Williamburg</v>
      </c>
      <c r="G652">
        <v>32</v>
      </c>
      <c r="H652">
        <v>24471</v>
      </c>
      <c r="I652">
        <v>6</v>
      </c>
      <c r="J652">
        <v>30</v>
      </c>
      <c r="K652">
        <v>18</v>
      </c>
      <c r="L652">
        <v>13</v>
      </c>
      <c r="M652">
        <v>3</v>
      </c>
      <c r="N652">
        <f>SUMIF(Call_Data!$D$2:$D$1526,Call_Data!$D652,Call_Data!$G$2:$G$1526)</f>
        <v>1918</v>
      </c>
      <c r="O652">
        <f>SUMIFS(Call_Data!$G$2:$G$1526,Call_Data!$D$2:$D$1526,Call_Data!$D652,Call_Data!$A$2:$A$1526,Call_Data!$A652)</f>
        <v>606</v>
      </c>
      <c r="P652" s="3">
        <f>Call_Data!$H652/Call_Data!$G652</f>
        <v>764.71875</v>
      </c>
      <c r="Q652" cm="1">
        <f t="array" ref="Q652">_xlfn.SWITCH(A652,201706,780,201707,783,201708,775)</f>
        <v>783</v>
      </c>
      <c r="R652" s="5" cm="1">
        <f t="array" ref="R652">_xlfn.SWITCH(A652,201706,0.08,201707,0.081,201708,0.075)</f>
        <v>8.1000000000000003E-2</v>
      </c>
      <c r="S652" s="2">
        <f>Call_Data!$M652/Call_Data!$G652*100</f>
        <v>9.375</v>
      </c>
      <c r="T652" s="2">
        <f>Call_Data!$S652/Call_Data!$R652</f>
        <v>115.74074074074073</v>
      </c>
      <c r="U652" s="7">
        <f t="shared" si="20"/>
        <v>150</v>
      </c>
      <c r="V652" s="6">
        <f t="shared" si="21"/>
        <v>0.9375</v>
      </c>
      <c r="W652" s="6">
        <f>Call_Data!$K652/Call_Data!$J652</f>
        <v>0.6</v>
      </c>
      <c r="X652" s="6">
        <f>Call_Data!$L652/Call_Data!$K652</f>
        <v>0.72222222222222221</v>
      </c>
      <c r="Y652" s="6" cm="1">
        <f t="array" ref="Y652">_xlfn.SWITCH(A652,201706,0.51,201707,0.509,201708,0.511)</f>
        <v>0.50900000000000001</v>
      </c>
      <c r="Z652" s="6">
        <f>Call_Data!$L652/Call_Data!$G652</f>
        <v>0.40625</v>
      </c>
      <c r="AA652" s="6" cm="1">
        <f t="array" ref="AA652">_xlfn.SWITCH(A652,201706,0.2,201707,0.199,201708,0.198)</f>
        <v>0.19900000000000001</v>
      </c>
      <c r="AB652" s="6">
        <f>Call_Data!$K652-Call_Data!$L652/Call_Data!$K652</f>
        <v>17.277777777777779</v>
      </c>
      <c r="AC652" s="6" cm="1">
        <f t="array" ref="AC652">_xlfn.SWITCH(A652,201706,0.17,201707,0.162,201708,0.159)</f>
        <v>0.16200000000000001</v>
      </c>
      <c r="AD652" s="6">
        <f>Call_Data!$I652/Call_Data!$G652</f>
        <v>0.1875</v>
      </c>
    </row>
    <row r="653" spans="1:30" x14ac:dyDescent="0.2">
      <c r="A653">
        <v>201707</v>
      </c>
      <c r="B653" s="1">
        <v>42927</v>
      </c>
      <c r="C653">
        <v>12484</v>
      </c>
      <c r="D653" t="str">
        <f>VLOOKUP(Call_Data!$C653,Hierarchy!$A$1:$H$27,5,TRUE)</f>
        <v>Uvaldon, Ursala</v>
      </c>
      <c r="E653" t="str">
        <f>VLOOKUP(Call_Data!$C653,Hierarchy!$A$2:$H$27,7,TRUE)</f>
        <v>Oferten, Quinton</v>
      </c>
      <c r="F653" t="str">
        <f>VLOOKUP(C653,Hierarchy!$A$2:$H$27,8,TRUE)</f>
        <v>Williamburg</v>
      </c>
      <c r="G653">
        <v>28</v>
      </c>
      <c r="H653">
        <v>25375</v>
      </c>
      <c r="I653">
        <v>8</v>
      </c>
      <c r="J653">
        <v>26</v>
      </c>
      <c r="K653">
        <v>18</v>
      </c>
      <c r="L653">
        <v>9</v>
      </c>
      <c r="M653">
        <v>3</v>
      </c>
      <c r="N653">
        <f>SUMIF(Call_Data!$D$2:$D$1526,Call_Data!$D653,Call_Data!$G$2:$G$1526)</f>
        <v>1913</v>
      </c>
      <c r="O653">
        <f>SUMIFS(Call_Data!$G$2:$G$1526,Call_Data!$D$2:$D$1526,Call_Data!$D653,Call_Data!$A$2:$A$1526,Call_Data!$A653)</f>
        <v>618</v>
      </c>
      <c r="P653" s="3">
        <f>Call_Data!$H653/Call_Data!$G653</f>
        <v>906.25</v>
      </c>
      <c r="Q653" cm="1">
        <f t="array" ref="Q653">_xlfn.SWITCH(A653,201706,780,201707,783,201708,775)</f>
        <v>783</v>
      </c>
      <c r="R653" s="5" cm="1">
        <f t="array" ref="R653">_xlfn.SWITCH(A653,201706,0.08,201707,0.081,201708,0.075)</f>
        <v>8.1000000000000003E-2</v>
      </c>
      <c r="S653" s="2">
        <f>Call_Data!$M653/Call_Data!$G653*100</f>
        <v>10.714285714285714</v>
      </c>
      <c r="T653" s="2">
        <f>Call_Data!$S653/Call_Data!$R653</f>
        <v>132.27513227513225</v>
      </c>
      <c r="U653" s="7">
        <f t="shared" si="20"/>
        <v>250</v>
      </c>
      <c r="V653" s="6">
        <f t="shared" si="21"/>
        <v>0.9285714285714286</v>
      </c>
      <c r="W653" s="6">
        <f>Call_Data!$K653/Call_Data!$J653</f>
        <v>0.69230769230769229</v>
      </c>
      <c r="X653" s="6">
        <f>Call_Data!$L653/Call_Data!$K653</f>
        <v>0.5</v>
      </c>
      <c r="Y653" s="6" cm="1">
        <f t="array" ref="Y653">_xlfn.SWITCH(A653,201706,0.51,201707,0.509,201708,0.511)</f>
        <v>0.50900000000000001</v>
      </c>
      <c r="Z653" s="6">
        <f>Call_Data!$L653/Call_Data!$G653</f>
        <v>0.32142857142857145</v>
      </c>
      <c r="AA653" s="6" cm="1">
        <f t="array" ref="AA653">_xlfn.SWITCH(A653,201706,0.2,201707,0.199,201708,0.198)</f>
        <v>0.19900000000000001</v>
      </c>
      <c r="AB653" s="6">
        <f>Call_Data!$K653-Call_Data!$L653/Call_Data!$K653</f>
        <v>17.5</v>
      </c>
      <c r="AC653" s="6" cm="1">
        <f t="array" ref="AC653">_xlfn.SWITCH(A653,201706,0.17,201707,0.162,201708,0.159)</f>
        <v>0.16200000000000001</v>
      </c>
      <c r="AD653" s="6">
        <f>Call_Data!$I653/Call_Data!$G653</f>
        <v>0.2857142857142857</v>
      </c>
    </row>
    <row r="654" spans="1:30" x14ac:dyDescent="0.2">
      <c r="A654">
        <v>201707</v>
      </c>
      <c r="B654" s="1">
        <v>42927</v>
      </c>
      <c r="C654">
        <v>12485</v>
      </c>
      <c r="D654" t="str">
        <f>VLOOKUP(Call_Data!$C654,Hierarchy!$A$1:$H$27,5,TRUE)</f>
        <v>Vindictive, Vinny</v>
      </c>
      <c r="E654" t="str">
        <f>VLOOKUP(Call_Data!$C654,Hierarchy!$A$2:$H$27,7,TRUE)</f>
        <v>Oferten, Quinton</v>
      </c>
      <c r="F654" t="str">
        <f>VLOOKUP(C654,Hierarchy!$A$2:$H$27,8,TRUE)</f>
        <v>Williamburg</v>
      </c>
      <c r="G654">
        <v>29</v>
      </c>
      <c r="H654">
        <v>25849</v>
      </c>
      <c r="I654">
        <v>6</v>
      </c>
      <c r="J654">
        <v>26</v>
      </c>
      <c r="K654">
        <v>18</v>
      </c>
      <c r="L654">
        <v>13</v>
      </c>
      <c r="M654">
        <v>3</v>
      </c>
      <c r="N654">
        <f>SUMIF(Call_Data!$D$2:$D$1526,Call_Data!$D654,Call_Data!$G$2:$G$1526)</f>
        <v>1894</v>
      </c>
      <c r="O654">
        <f>SUMIFS(Call_Data!$G$2:$G$1526,Call_Data!$D$2:$D$1526,Call_Data!$D654,Call_Data!$A$2:$A$1526,Call_Data!$A654)</f>
        <v>610</v>
      </c>
      <c r="P654" s="3">
        <f>Call_Data!$H654/Call_Data!$G654</f>
        <v>891.34482758620686</v>
      </c>
      <c r="Q654" cm="1">
        <f t="array" ref="Q654">_xlfn.SWITCH(A654,201706,780,201707,783,201708,775)</f>
        <v>783</v>
      </c>
      <c r="R654" s="5" cm="1">
        <f t="array" ref="R654">_xlfn.SWITCH(A654,201706,0.08,201707,0.081,201708,0.075)</f>
        <v>8.1000000000000003E-2</v>
      </c>
      <c r="S654" s="2">
        <f>Call_Data!$M654/Call_Data!$G654*100</f>
        <v>10.344827586206897</v>
      </c>
      <c r="T654" s="2">
        <f>Call_Data!$S654/Call_Data!$R654</f>
        <v>127.71392081736909</v>
      </c>
      <c r="U654" s="7">
        <f t="shared" si="20"/>
        <v>250</v>
      </c>
      <c r="V654" s="6">
        <f t="shared" si="21"/>
        <v>0.89655172413793105</v>
      </c>
      <c r="W654" s="6">
        <f>Call_Data!$K654/Call_Data!$J654</f>
        <v>0.69230769230769229</v>
      </c>
      <c r="X654" s="6">
        <f>Call_Data!$L654/Call_Data!$K654</f>
        <v>0.72222222222222221</v>
      </c>
      <c r="Y654" s="6" cm="1">
        <f t="array" ref="Y654">_xlfn.SWITCH(A654,201706,0.51,201707,0.509,201708,0.511)</f>
        <v>0.50900000000000001</v>
      </c>
      <c r="Z654" s="6">
        <f>Call_Data!$L654/Call_Data!$G654</f>
        <v>0.44827586206896552</v>
      </c>
      <c r="AA654" s="6" cm="1">
        <f t="array" ref="AA654">_xlfn.SWITCH(A654,201706,0.2,201707,0.199,201708,0.198)</f>
        <v>0.19900000000000001</v>
      </c>
      <c r="AB654" s="6">
        <f>Call_Data!$K654-Call_Data!$L654/Call_Data!$K654</f>
        <v>17.277777777777779</v>
      </c>
      <c r="AC654" s="6" cm="1">
        <f t="array" ref="AC654">_xlfn.SWITCH(A654,201706,0.17,201707,0.162,201708,0.159)</f>
        <v>0.16200000000000001</v>
      </c>
      <c r="AD654" s="6">
        <f>Call_Data!$I654/Call_Data!$G654</f>
        <v>0.20689655172413793</v>
      </c>
    </row>
    <row r="655" spans="1:30" x14ac:dyDescent="0.2">
      <c r="A655">
        <v>201707</v>
      </c>
      <c r="B655" s="1">
        <v>42927</v>
      </c>
      <c r="C655">
        <v>12486</v>
      </c>
      <c r="D655" t="str">
        <f>VLOOKUP(Call_Data!$C655,Hierarchy!$A$1:$H$27,5,TRUE)</f>
        <v>Williamson, Wilma</v>
      </c>
      <c r="E655" t="str">
        <f>VLOOKUP(Call_Data!$C655,Hierarchy!$A$2:$H$27,7,TRUE)</f>
        <v>Oferten, Quinton</v>
      </c>
      <c r="F655" t="str">
        <f>VLOOKUP(C655,Hierarchy!$A$2:$H$27,8,TRUE)</f>
        <v>Williamburg</v>
      </c>
      <c r="G655">
        <v>30</v>
      </c>
      <c r="H655">
        <v>24034</v>
      </c>
      <c r="I655">
        <v>7</v>
      </c>
      <c r="J655">
        <v>27</v>
      </c>
      <c r="K655">
        <v>19</v>
      </c>
      <c r="L655">
        <v>14</v>
      </c>
      <c r="M655">
        <v>4</v>
      </c>
      <c r="N655">
        <f>SUMIF(Call_Data!$D$2:$D$1526,Call_Data!$D655,Call_Data!$G$2:$G$1526)</f>
        <v>1992</v>
      </c>
      <c r="O655">
        <f>SUMIFS(Call_Data!$G$2:$G$1526,Call_Data!$D$2:$D$1526,Call_Data!$D655,Call_Data!$A$2:$A$1526,Call_Data!$A655)</f>
        <v>678</v>
      </c>
      <c r="P655" s="3">
        <f>Call_Data!$H655/Call_Data!$G655</f>
        <v>801.13333333333333</v>
      </c>
      <c r="Q655" cm="1">
        <f t="array" ref="Q655">_xlfn.SWITCH(A655,201706,780,201707,783,201708,775)</f>
        <v>783</v>
      </c>
      <c r="R655" s="5" cm="1">
        <f t="array" ref="R655">_xlfn.SWITCH(A655,201706,0.08,201707,0.081,201708,0.075)</f>
        <v>8.1000000000000003E-2</v>
      </c>
      <c r="S655" s="2">
        <f>Call_Data!$M655/Call_Data!$G655*100</f>
        <v>13.333333333333334</v>
      </c>
      <c r="T655" s="2">
        <f>Call_Data!$S655/Call_Data!$R655</f>
        <v>164.6090534979424</v>
      </c>
      <c r="U655" s="7">
        <f t="shared" si="20"/>
        <v>250</v>
      </c>
      <c r="V655" s="6">
        <f t="shared" si="21"/>
        <v>0.9</v>
      </c>
      <c r="W655" s="6">
        <f>Call_Data!$K655/Call_Data!$J655</f>
        <v>0.70370370370370372</v>
      </c>
      <c r="X655" s="6">
        <f>Call_Data!$L655/Call_Data!$K655</f>
        <v>0.73684210526315785</v>
      </c>
      <c r="Y655" s="6" cm="1">
        <f t="array" ref="Y655">_xlfn.SWITCH(A655,201706,0.51,201707,0.509,201708,0.511)</f>
        <v>0.50900000000000001</v>
      </c>
      <c r="Z655" s="6">
        <f>Call_Data!$L655/Call_Data!$G655</f>
        <v>0.46666666666666667</v>
      </c>
      <c r="AA655" s="6" cm="1">
        <f t="array" ref="AA655">_xlfn.SWITCH(A655,201706,0.2,201707,0.199,201708,0.198)</f>
        <v>0.19900000000000001</v>
      </c>
      <c r="AB655" s="6">
        <f>Call_Data!$K655-Call_Data!$L655/Call_Data!$K655</f>
        <v>18.263157894736842</v>
      </c>
      <c r="AC655" s="6" cm="1">
        <f t="array" ref="AC655">_xlfn.SWITCH(A655,201706,0.17,201707,0.162,201708,0.159)</f>
        <v>0.16200000000000001</v>
      </c>
      <c r="AD655" s="6">
        <f>Call_Data!$I655/Call_Data!$G655</f>
        <v>0.23333333333333334</v>
      </c>
    </row>
    <row r="656" spans="1:30" x14ac:dyDescent="0.2">
      <c r="A656">
        <v>201707</v>
      </c>
      <c r="B656" s="1">
        <v>42927</v>
      </c>
      <c r="C656">
        <v>12487</v>
      </c>
      <c r="D656" t="str">
        <f>VLOOKUP(Call_Data!$C656,Hierarchy!$A$1:$H$27,5,TRUE)</f>
        <v>Younger, Yeti</v>
      </c>
      <c r="E656" t="str">
        <f>VLOOKUP(Call_Data!$C656,Hierarchy!$A$2:$H$27,7,TRUE)</f>
        <v>Oferten, Quinton</v>
      </c>
      <c r="F656" t="str">
        <f>VLOOKUP(C656,Hierarchy!$A$2:$H$27,8,TRUE)</f>
        <v>Williamburg</v>
      </c>
      <c r="G656">
        <v>31</v>
      </c>
      <c r="H656">
        <v>24806</v>
      </c>
      <c r="I656">
        <v>8</v>
      </c>
      <c r="J656">
        <v>29</v>
      </c>
      <c r="K656">
        <v>23</v>
      </c>
      <c r="L656">
        <v>13</v>
      </c>
      <c r="M656">
        <v>3</v>
      </c>
      <c r="N656">
        <f>SUMIF(Call_Data!$D$2:$D$1526,Call_Data!$D656,Call_Data!$G$2:$G$1526)</f>
        <v>1939</v>
      </c>
      <c r="O656">
        <f>SUMIFS(Call_Data!$G$2:$G$1526,Call_Data!$D$2:$D$1526,Call_Data!$D656,Call_Data!$A$2:$A$1526,Call_Data!$A656)</f>
        <v>662</v>
      </c>
      <c r="P656" s="3">
        <f>Call_Data!$H656/Call_Data!$G656</f>
        <v>800.19354838709683</v>
      </c>
      <c r="Q656" cm="1">
        <f t="array" ref="Q656">_xlfn.SWITCH(A656,201706,780,201707,783,201708,775)</f>
        <v>783</v>
      </c>
      <c r="R656" s="5" cm="1">
        <f t="array" ref="R656">_xlfn.SWITCH(A656,201706,0.08,201707,0.081,201708,0.075)</f>
        <v>8.1000000000000003E-2</v>
      </c>
      <c r="S656" s="2">
        <f>Call_Data!$M656/Call_Data!$G656*100</f>
        <v>9.67741935483871</v>
      </c>
      <c r="T656" s="2">
        <f>Call_Data!$S656/Call_Data!$R656</f>
        <v>119.47431302270012</v>
      </c>
      <c r="U656" s="7">
        <f t="shared" si="20"/>
        <v>150</v>
      </c>
      <c r="V656" s="6">
        <f t="shared" si="21"/>
        <v>0.93548387096774188</v>
      </c>
      <c r="W656" s="6">
        <f>Call_Data!$K656/Call_Data!$J656</f>
        <v>0.7931034482758621</v>
      </c>
      <c r="X656" s="6">
        <f>Call_Data!$L656/Call_Data!$K656</f>
        <v>0.56521739130434778</v>
      </c>
      <c r="Y656" s="6" cm="1">
        <f t="array" ref="Y656">_xlfn.SWITCH(A656,201706,0.51,201707,0.509,201708,0.511)</f>
        <v>0.50900000000000001</v>
      </c>
      <c r="Z656" s="6">
        <f>Call_Data!$L656/Call_Data!$G656</f>
        <v>0.41935483870967744</v>
      </c>
      <c r="AA656" s="6" cm="1">
        <f t="array" ref="AA656">_xlfn.SWITCH(A656,201706,0.2,201707,0.199,201708,0.198)</f>
        <v>0.19900000000000001</v>
      </c>
      <c r="AB656" s="6">
        <f>Call_Data!$K656-Call_Data!$L656/Call_Data!$K656</f>
        <v>22.434782608695652</v>
      </c>
      <c r="AC656" s="6" cm="1">
        <f t="array" ref="AC656">_xlfn.SWITCH(A656,201706,0.17,201707,0.162,201708,0.159)</f>
        <v>0.16200000000000001</v>
      </c>
      <c r="AD656" s="6">
        <f>Call_Data!$I656/Call_Data!$G656</f>
        <v>0.25806451612903225</v>
      </c>
    </row>
    <row r="657" spans="1:30" x14ac:dyDescent="0.2">
      <c r="A657">
        <v>201707</v>
      </c>
      <c r="B657" s="1">
        <v>42927</v>
      </c>
      <c r="C657">
        <v>12488</v>
      </c>
      <c r="D657" t="str">
        <f>VLOOKUP(Call_Data!$C657,Hierarchy!$A$1:$H$27,5,TRUE)</f>
        <v>Zwilowski, Zane</v>
      </c>
      <c r="E657" t="str">
        <f>VLOOKUP(Call_Data!$C657,Hierarchy!$A$2:$H$27,7,TRUE)</f>
        <v>Oferten, Quinton</v>
      </c>
      <c r="F657" t="str">
        <f>VLOOKUP(C657,Hierarchy!$A$2:$H$27,8,TRUE)</f>
        <v>Williamburg</v>
      </c>
      <c r="G657">
        <v>28</v>
      </c>
      <c r="H657">
        <v>24607</v>
      </c>
      <c r="I657">
        <v>8</v>
      </c>
      <c r="J657">
        <v>26</v>
      </c>
      <c r="K657">
        <v>18</v>
      </c>
      <c r="L657">
        <v>13</v>
      </c>
      <c r="M657">
        <v>3</v>
      </c>
      <c r="N657">
        <f>SUMIF(Call_Data!$D$2:$D$1526,Call_Data!$D657,Call_Data!$G$2:$G$1526)</f>
        <v>2000</v>
      </c>
      <c r="O657">
        <f>SUMIFS(Call_Data!$G$2:$G$1526,Call_Data!$D$2:$D$1526,Call_Data!$D657,Call_Data!$A$2:$A$1526,Call_Data!$A657)</f>
        <v>682</v>
      </c>
      <c r="P657" s="3">
        <f>Call_Data!$H657/Call_Data!$G657</f>
        <v>878.82142857142856</v>
      </c>
      <c r="Q657" cm="1">
        <f t="array" ref="Q657">_xlfn.SWITCH(A657,201706,780,201707,783,201708,775)</f>
        <v>783</v>
      </c>
      <c r="R657" s="5" cm="1">
        <f t="array" ref="R657">_xlfn.SWITCH(A657,201706,0.08,201707,0.081,201708,0.075)</f>
        <v>8.1000000000000003E-2</v>
      </c>
      <c r="S657" s="2">
        <f>Call_Data!$M657/Call_Data!$G657*100</f>
        <v>10.714285714285714</v>
      </c>
      <c r="T657" s="2">
        <f>Call_Data!$S657/Call_Data!$R657</f>
        <v>132.27513227513225</v>
      </c>
      <c r="U657" s="7">
        <f t="shared" si="20"/>
        <v>250</v>
      </c>
      <c r="V657" s="6">
        <f t="shared" si="21"/>
        <v>0.9285714285714286</v>
      </c>
      <c r="W657" s="6">
        <f>Call_Data!$K657/Call_Data!$J657</f>
        <v>0.69230769230769229</v>
      </c>
      <c r="X657" s="6">
        <f>Call_Data!$L657/Call_Data!$K657</f>
        <v>0.72222222222222221</v>
      </c>
      <c r="Y657" s="6" cm="1">
        <f t="array" ref="Y657">_xlfn.SWITCH(A657,201706,0.51,201707,0.509,201708,0.511)</f>
        <v>0.50900000000000001</v>
      </c>
      <c r="Z657" s="6">
        <f>Call_Data!$L657/Call_Data!$G657</f>
        <v>0.4642857142857143</v>
      </c>
      <c r="AA657" s="6" cm="1">
        <f t="array" ref="AA657">_xlfn.SWITCH(A657,201706,0.2,201707,0.199,201708,0.198)</f>
        <v>0.19900000000000001</v>
      </c>
      <c r="AB657" s="6">
        <f>Call_Data!$K657-Call_Data!$L657/Call_Data!$K657</f>
        <v>17.277777777777779</v>
      </c>
      <c r="AC657" s="6" cm="1">
        <f t="array" ref="AC657">_xlfn.SWITCH(A657,201706,0.17,201707,0.162,201708,0.159)</f>
        <v>0.16200000000000001</v>
      </c>
      <c r="AD657" s="6">
        <f>Call_Data!$I657/Call_Data!$G657</f>
        <v>0.2857142857142857</v>
      </c>
    </row>
    <row r="658" spans="1:30" x14ac:dyDescent="0.2">
      <c r="A658">
        <v>201707</v>
      </c>
      <c r="B658" s="1">
        <v>42927</v>
      </c>
      <c r="C658">
        <v>12489</v>
      </c>
      <c r="D658" t="str">
        <f>VLOOKUP(Call_Data!$C658,Hierarchy!$A$1:$H$27,5,TRUE)</f>
        <v>Abacus, Aaron</v>
      </c>
      <c r="E658" t="str">
        <f>VLOOKUP(Call_Data!$C658,Hierarchy!$A$2:$H$27,7,TRUE)</f>
        <v>Oferten, Quinton</v>
      </c>
      <c r="F658" t="str">
        <f>VLOOKUP(C658,Hierarchy!$A$2:$H$27,8,TRUE)</f>
        <v>Williamburg</v>
      </c>
      <c r="G658">
        <v>28</v>
      </c>
      <c r="H658">
        <v>24145</v>
      </c>
      <c r="I658">
        <v>6</v>
      </c>
      <c r="J658">
        <v>26</v>
      </c>
      <c r="K658">
        <v>21</v>
      </c>
      <c r="L658">
        <v>11</v>
      </c>
      <c r="M658">
        <v>3</v>
      </c>
      <c r="N658">
        <f>SUMIF(Call_Data!$D$2:$D$1526,Call_Data!$D658,Call_Data!$G$2:$G$1526)</f>
        <v>1858</v>
      </c>
      <c r="O658">
        <f>SUMIFS(Call_Data!$G$2:$G$1526,Call_Data!$D$2:$D$1526,Call_Data!$D658,Call_Data!$A$2:$A$1526,Call_Data!$A658)</f>
        <v>671</v>
      </c>
      <c r="P658" s="3">
        <f>Call_Data!$H658/Call_Data!$G658</f>
        <v>862.32142857142856</v>
      </c>
      <c r="Q658" cm="1">
        <f t="array" ref="Q658">_xlfn.SWITCH(A658,201706,780,201707,783,201708,775)</f>
        <v>783</v>
      </c>
      <c r="R658" s="5" cm="1">
        <f t="array" ref="R658">_xlfn.SWITCH(A658,201706,0.08,201707,0.081,201708,0.075)</f>
        <v>8.1000000000000003E-2</v>
      </c>
      <c r="S658" s="2">
        <f>Call_Data!$M658/Call_Data!$G658*100</f>
        <v>10.714285714285714</v>
      </c>
      <c r="T658" s="2">
        <f>Call_Data!$S658/Call_Data!$R658</f>
        <v>132.27513227513225</v>
      </c>
      <c r="U658" s="7">
        <f t="shared" si="20"/>
        <v>250</v>
      </c>
      <c r="V658" s="6">
        <f t="shared" si="21"/>
        <v>0.9285714285714286</v>
      </c>
      <c r="W658" s="6">
        <f>Call_Data!$K658/Call_Data!$J658</f>
        <v>0.80769230769230771</v>
      </c>
      <c r="X658" s="6">
        <f>Call_Data!$L658/Call_Data!$K658</f>
        <v>0.52380952380952384</v>
      </c>
      <c r="Y658" s="6" cm="1">
        <f t="array" ref="Y658">_xlfn.SWITCH(A658,201706,0.51,201707,0.509,201708,0.511)</f>
        <v>0.50900000000000001</v>
      </c>
      <c r="Z658" s="6">
        <f>Call_Data!$L658/Call_Data!$G658</f>
        <v>0.39285714285714285</v>
      </c>
      <c r="AA658" s="6" cm="1">
        <f t="array" ref="AA658">_xlfn.SWITCH(A658,201706,0.2,201707,0.199,201708,0.198)</f>
        <v>0.19900000000000001</v>
      </c>
      <c r="AB658" s="6">
        <f>Call_Data!$K658-Call_Data!$L658/Call_Data!$K658</f>
        <v>20.476190476190474</v>
      </c>
      <c r="AC658" s="6" cm="1">
        <f t="array" ref="AC658">_xlfn.SWITCH(A658,201706,0.17,201707,0.162,201708,0.159)</f>
        <v>0.16200000000000001</v>
      </c>
      <c r="AD658" s="6">
        <f>Call_Data!$I658/Call_Data!$G658</f>
        <v>0.21428571428571427</v>
      </c>
    </row>
    <row r="659" spans="1:30" x14ac:dyDescent="0.2">
      <c r="A659">
        <v>201707</v>
      </c>
      <c r="B659" s="1">
        <v>42928</v>
      </c>
      <c r="C659">
        <v>12473</v>
      </c>
      <c r="D659" t="str">
        <f>VLOOKUP(Call_Data!$C659,Hierarchy!$A$1:$H$27,5,TRUE)</f>
        <v>Ivanski, Igor</v>
      </c>
      <c r="E659" t="str">
        <f>VLOOKUP(Call_Data!$C659,Hierarchy!$A$2:$H$27,7,TRUE)</f>
        <v>Jimson, Bill</v>
      </c>
      <c r="F659" t="str">
        <f>VLOOKUP(C659,Hierarchy!$A$2:$H$27,8,TRUE)</f>
        <v>Williamburg</v>
      </c>
      <c r="G659">
        <v>33</v>
      </c>
      <c r="H659">
        <v>25690</v>
      </c>
      <c r="I659">
        <v>7</v>
      </c>
      <c r="J659">
        <v>28</v>
      </c>
      <c r="K659">
        <v>21</v>
      </c>
      <c r="L659">
        <v>14</v>
      </c>
      <c r="M659">
        <v>2</v>
      </c>
      <c r="N659">
        <f>SUMIF(Call_Data!$D$2:$D$1526,Call_Data!$D659,Call_Data!$G$2:$G$1526)</f>
        <v>2093</v>
      </c>
      <c r="O659">
        <f>SUMIFS(Call_Data!$G$2:$G$1526,Call_Data!$D$2:$D$1526,Call_Data!$D659,Call_Data!$A$2:$A$1526,Call_Data!$A659)</f>
        <v>666</v>
      </c>
      <c r="P659" s="3">
        <f>Call_Data!$H659/Call_Data!$G659</f>
        <v>778.4848484848485</v>
      </c>
      <c r="Q659" cm="1">
        <f t="array" ref="Q659">_xlfn.SWITCH(A659,201706,780,201707,783,201708,775)</f>
        <v>783</v>
      </c>
      <c r="R659" s="5" cm="1">
        <f t="array" ref="R659">_xlfn.SWITCH(A659,201706,0.08,201707,0.081,201708,0.075)</f>
        <v>8.1000000000000003E-2</v>
      </c>
      <c r="S659" s="2">
        <f>Call_Data!$M659/Call_Data!$G659*100</f>
        <v>6.0606060606060606</v>
      </c>
      <c r="T659" s="2">
        <f>Call_Data!$S659/Call_Data!$R659</f>
        <v>74.82229704451926</v>
      </c>
      <c r="U659" s="7">
        <f t="shared" si="20"/>
        <v>0</v>
      </c>
      <c r="V659" s="6">
        <f t="shared" si="21"/>
        <v>0.84848484848484851</v>
      </c>
      <c r="W659" s="6">
        <f>Call_Data!$K659/Call_Data!$J659</f>
        <v>0.75</v>
      </c>
      <c r="X659" s="6">
        <f>Call_Data!$L659/Call_Data!$K659</f>
        <v>0.66666666666666663</v>
      </c>
      <c r="Y659" s="6" cm="1">
        <f t="array" ref="Y659">_xlfn.SWITCH(A659,201706,0.51,201707,0.509,201708,0.511)</f>
        <v>0.50900000000000001</v>
      </c>
      <c r="Z659" s="6">
        <f>Call_Data!$L659/Call_Data!$G659</f>
        <v>0.42424242424242425</v>
      </c>
      <c r="AA659" s="6" cm="1">
        <f t="array" ref="AA659">_xlfn.SWITCH(A659,201706,0.2,201707,0.199,201708,0.198)</f>
        <v>0.19900000000000001</v>
      </c>
      <c r="AB659" s="6">
        <f>Call_Data!$K659-Call_Data!$L659/Call_Data!$K659</f>
        <v>20.333333333333332</v>
      </c>
      <c r="AC659" s="6" cm="1">
        <f t="array" ref="AC659">_xlfn.SWITCH(A659,201706,0.17,201707,0.162,201708,0.159)</f>
        <v>0.16200000000000001</v>
      </c>
      <c r="AD659" s="6">
        <f>Call_Data!$I659/Call_Data!$G659</f>
        <v>0.21212121212121213</v>
      </c>
    </row>
    <row r="660" spans="1:30" x14ac:dyDescent="0.2">
      <c r="A660">
        <v>201707</v>
      </c>
      <c r="B660" s="1">
        <v>42928</v>
      </c>
      <c r="C660">
        <v>12474</v>
      </c>
      <c r="D660" t="str">
        <f>VLOOKUP(Call_Data!$C660,Hierarchy!$A$1:$H$27,5,TRUE)</f>
        <v>Jeffries, Johnna</v>
      </c>
      <c r="E660" t="str">
        <f>VLOOKUP(Call_Data!$C660,Hierarchy!$A$2:$H$27,7,TRUE)</f>
        <v>Jimson, Bill</v>
      </c>
      <c r="F660" t="str">
        <f>VLOOKUP(C660,Hierarchy!$A$2:$H$27,8,TRUE)</f>
        <v>Williamburg</v>
      </c>
      <c r="G660">
        <v>32</v>
      </c>
      <c r="H660">
        <v>24399</v>
      </c>
      <c r="I660">
        <v>6</v>
      </c>
      <c r="J660">
        <v>30</v>
      </c>
      <c r="K660">
        <v>20</v>
      </c>
      <c r="L660">
        <v>13</v>
      </c>
      <c r="M660">
        <v>2</v>
      </c>
      <c r="N660">
        <f>SUMIF(Call_Data!$D$2:$D$1526,Call_Data!$D660,Call_Data!$G$2:$G$1526)</f>
        <v>2135</v>
      </c>
      <c r="O660">
        <f>SUMIFS(Call_Data!$G$2:$G$1526,Call_Data!$D$2:$D$1526,Call_Data!$D660,Call_Data!$A$2:$A$1526,Call_Data!$A660)</f>
        <v>708</v>
      </c>
      <c r="P660" s="3">
        <f>Call_Data!$H660/Call_Data!$G660</f>
        <v>762.46875</v>
      </c>
      <c r="Q660" cm="1">
        <f t="array" ref="Q660">_xlfn.SWITCH(A660,201706,780,201707,783,201708,775)</f>
        <v>783</v>
      </c>
      <c r="R660" s="5" cm="1">
        <f t="array" ref="R660">_xlfn.SWITCH(A660,201706,0.08,201707,0.081,201708,0.075)</f>
        <v>8.1000000000000003E-2</v>
      </c>
      <c r="S660" s="2">
        <f>Call_Data!$M660/Call_Data!$G660*100</f>
        <v>6.25</v>
      </c>
      <c r="T660" s="2">
        <f>Call_Data!$S660/Call_Data!$R660</f>
        <v>77.160493827160494</v>
      </c>
      <c r="U660" s="7">
        <f t="shared" si="20"/>
        <v>0</v>
      </c>
      <c r="V660" s="6">
        <f t="shared" si="21"/>
        <v>0.9375</v>
      </c>
      <c r="W660" s="6">
        <f>Call_Data!$K660/Call_Data!$J660</f>
        <v>0.66666666666666663</v>
      </c>
      <c r="X660" s="6">
        <f>Call_Data!$L660/Call_Data!$K660</f>
        <v>0.65</v>
      </c>
      <c r="Y660" s="6" cm="1">
        <f t="array" ref="Y660">_xlfn.SWITCH(A660,201706,0.51,201707,0.509,201708,0.511)</f>
        <v>0.50900000000000001</v>
      </c>
      <c r="Z660" s="6">
        <f>Call_Data!$L660/Call_Data!$G660</f>
        <v>0.40625</v>
      </c>
      <c r="AA660" s="6" cm="1">
        <f t="array" ref="AA660">_xlfn.SWITCH(A660,201706,0.2,201707,0.199,201708,0.198)</f>
        <v>0.19900000000000001</v>
      </c>
      <c r="AB660" s="6">
        <f>Call_Data!$K660-Call_Data!$L660/Call_Data!$K660</f>
        <v>19.350000000000001</v>
      </c>
      <c r="AC660" s="6" cm="1">
        <f t="array" ref="AC660">_xlfn.SWITCH(A660,201706,0.17,201707,0.162,201708,0.159)</f>
        <v>0.16200000000000001</v>
      </c>
      <c r="AD660" s="6">
        <f>Call_Data!$I660/Call_Data!$G660</f>
        <v>0.1875</v>
      </c>
    </row>
    <row r="661" spans="1:30" x14ac:dyDescent="0.2">
      <c r="A661">
        <v>201707</v>
      </c>
      <c r="B661" s="1">
        <v>42928</v>
      </c>
      <c r="C661">
        <v>12475</v>
      </c>
      <c r="D661" t="str">
        <f>VLOOKUP(Call_Data!$C661,Hierarchy!$A$1:$H$27,5,TRUE)</f>
        <v>Kippers, Kat</v>
      </c>
      <c r="E661" t="str">
        <f>VLOOKUP(Call_Data!$C661,Hierarchy!$A$2:$H$27,7,TRUE)</f>
        <v>Jimson, Bill</v>
      </c>
      <c r="F661" t="str">
        <f>VLOOKUP(C661,Hierarchy!$A$2:$H$27,8,TRUE)</f>
        <v>Williamburg</v>
      </c>
      <c r="G661">
        <v>36</v>
      </c>
      <c r="H661">
        <v>24538</v>
      </c>
      <c r="I661">
        <v>6</v>
      </c>
      <c r="J661">
        <v>35</v>
      </c>
      <c r="K661">
        <v>26</v>
      </c>
      <c r="L661">
        <v>18</v>
      </c>
      <c r="M661">
        <v>3</v>
      </c>
      <c r="N661">
        <f>SUMIF(Call_Data!$D$2:$D$1526,Call_Data!$D661,Call_Data!$G$2:$G$1526)</f>
        <v>2135</v>
      </c>
      <c r="O661">
        <f>SUMIFS(Call_Data!$G$2:$G$1526,Call_Data!$D$2:$D$1526,Call_Data!$D661,Call_Data!$A$2:$A$1526,Call_Data!$A661)</f>
        <v>724</v>
      </c>
      <c r="P661" s="3">
        <f>Call_Data!$H661/Call_Data!$G661</f>
        <v>681.61111111111109</v>
      </c>
      <c r="Q661" cm="1">
        <f t="array" ref="Q661">_xlfn.SWITCH(A661,201706,780,201707,783,201708,775)</f>
        <v>783</v>
      </c>
      <c r="R661" s="5" cm="1">
        <f t="array" ref="R661">_xlfn.SWITCH(A661,201706,0.08,201707,0.081,201708,0.075)</f>
        <v>8.1000000000000003E-2</v>
      </c>
      <c r="S661" s="2">
        <f>Call_Data!$M661/Call_Data!$G661*100</f>
        <v>8.3333333333333321</v>
      </c>
      <c r="T661" s="2">
        <f>Call_Data!$S661/Call_Data!$R661</f>
        <v>102.88065843621398</v>
      </c>
      <c r="U661" s="7">
        <f t="shared" si="20"/>
        <v>100</v>
      </c>
      <c r="V661" s="6">
        <f t="shared" si="21"/>
        <v>0.97222222222222221</v>
      </c>
      <c r="W661" s="6">
        <f>Call_Data!$K661/Call_Data!$J661</f>
        <v>0.74285714285714288</v>
      </c>
      <c r="X661" s="6">
        <f>Call_Data!$L661/Call_Data!$K661</f>
        <v>0.69230769230769229</v>
      </c>
      <c r="Y661" s="6" cm="1">
        <f t="array" ref="Y661">_xlfn.SWITCH(A661,201706,0.51,201707,0.509,201708,0.511)</f>
        <v>0.50900000000000001</v>
      </c>
      <c r="Z661" s="6">
        <f>Call_Data!$L661/Call_Data!$G661</f>
        <v>0.5</v>
      </c>
      <c r="AA661" s="6" cm="1">
        <f t="array" ref="AA661">_xlfn.SWITCH(A661,201706,0.2,201707,0.199,201708,0.198)</f>
        <v>0.19900000000000001</v>
      </c>
      <c r="AB661" s="6">
        <f>Call_Data!$K661-Call_Data!$L661/Call_Data!$K661</f>
        <v>25.307692307692307</v>
      </c>
      <c r="AC661" s="6" cm="1">
        <f t="array" ref="AC661">_xlfn.SWITCH(A661,201706,0.17,201707,0.162,201708,0.159)</f>
        <v>0.16200000000000001</v>
      </c>
      <c r="AD661" s="6">
        <f>Call_Data!$I661/Call_Data!$G661</f>
        <v>0.16666666666666666</v>
      </c>
    </row>
    <row r="662" spans="1:30" x14ac:dyDescent="0.2">
      <c r="A662">
        <v>201707</v>
      </c>
      <c r="B662" s="1">
        <v>42928</v>
      </c>
      <c r="C662">
        <v>12476</v>
      </c>
      <c r="D662" t="str">
        <f>VLOOKUP(Call_Data!$C662,Hierarchy!$A$1:$H$27,5,TRUE)</f>
        <v>Lipp, Larry</v>
      </c>
      <c r="E662" t="str">
        <f>VLOOKUP(Call_Data!$C662,Hierarchy!$A$2:$H$27,7,TRUE)</f>
        <v>Jimson, Bill</v>
      </c>
      <c r="F662" t="str">
        <f>VLOOKUP(C662,Hierarchy!$A$2:$H$27,8,TRUE)</f>
        <v>Williamburg</v>
      </c>
      <c r="G662">
        <v>34</v>
      </c>
      <c r="H662">
        <v>25130</v>
      </c>
      <c r="I662">
        <v>5</v>
      </c>
      <c r="J662">
        <v>32</v>
      </c>
      <c r="K662">
        <v>22</v>
      </c>
      <c r="L662">
        <v>17</v>
      </c>
      <c r="M662">
        <v>2</v>
      </c>
      <c r="N662">
        <f>SUMIF(Call_Data!$D$2:$D$1526,Call_Data!$D662,Call_Data!$G$2:$G$1526)</f>
        <v>2065</v>
      </c>
      <c r="O662">
        <f>SUMIFS(Call_Data!$G$2:$G$1526,Call_Data!$D$2:$D$1526,Call_Data!$D662,Call_Data!$A$2:$A$1526,Call_Data!$A662)</f>
        <v>651</v>
      </c>
      <c r="P662" s="3">
        <f>Call_Data!$H662/Call_Data!$G662</f>
        <v>739.11764705882354</v>
      </c>
      <c r="Q662" cm="1">
        <f t="array" ref="Q662">_xlfn.SWITCH(A662,201706,780,201707,783,201708,775)</f>
        <v>783</v>
      </c>
      <c r="R662" s="5" cm="1">
        <f t="array" ref="R662">_xlfn.SWITCH(A662,201706,0.08,201707,0.081,201708,0.075)</f>
        <v>8.1000000000000003E-2</v>
      </c>
      <c r="S662" s="2">
        <f>Call_Data!$M662/Call_Data!$G662*100</f>
        <v>5.8823529411764701</v>
      </c>
      <c r="T662" s="2">
        <f>Call_Data!$S662/Call_Data!$R662</f>
        <v>72.621641249092221</v>
      </c>
      <c r="U662" s="7">
        <f t="shared" si="20"/>
        <v>0</v>
      </c>
      <c r="V662" s="6">
        <f t="shared" si="21"/>
        <v>0.94117647058823528</v>
      </c>
      <c r="W662" s="6">
        <f>Call_Data!$K662/Call_Data!$J662</f>
        <v>0.6875</v>
      </c>
      <c r="X662" s="6">
        <f>Call_Data!$L662/Call_Data!$K662</f>
        <v>0.77272727272727271</v>
      </c>
      <c r="Y662" s="6" cm="1">
        <f t="array" ref="Y662">_xlfn.SWITCH(A662,201706,0.51,201707,0.509,201708,0.511)</f>
        <v>0.50900000000000001</v>
      </c>
      <c r="Z662" s="6">
        <f>Call_Data!$L662/Call_Data!$G662</f>
        <v>0.5</v>
      </c>
      <c r="AA662" s="6" cm="1">
        <f t="array" ref="AA662">_xlfn.SWITCH(A662,201706,0.2,201707,0.199,201708,0.198)</f>
        <v>0.19900000000000001</v>
      </c>
      <c r="AB662" s="6">
        <f>Call_Data!$K662-Call_Data!$L662/Call_Data!$K662</f>
        <v>21.227272727272727</v>
      </c>
      <c r="AC662" s="6" cm="1">
        <f t="array" ref="AC662">_xlfn.SWITCH(A662,201706,0.17,201707,0.162,201708,0.159)</f>
        <v>0.16200000000000001</v>
      </c>
      <c r="AD662" s="6">
        <f>Call_Data!$I662/Call_Data!$G662</f>
        <v>0.14705882352941177</v>
      </c>
    </row>
    <row r="663" spans="1:30" x14ac:dyDescent="0.2">
      <c r="A663">
        <v>201707</v>
      </c>
      <c r="B663" s="1">
        <v>42928</v>
      </c>
      <c r="C663">
        <v>12477</v>
      </c>
      <c r="D663" t="str">
        <f>VLOOKUP(Call_Data!$C663,Hierarchy!$A$1:$H$27,5,TRUE)</f>
        <v>Myers, Matt</v>
      </c>
      <c r="E663" t="str">
        <f>VLOOKUP(Call_Data!$C663,Hierarchy!$A$2:$H$27,7,TRUE)</f>
        <v>Jimson, Bill</v>
      </c>
      <c r="F663" t="str">
        <f>VLOOKUP(C663,Hierarchy!$A$2:$H$27,8,TRUE)</f>
        <v>Williamburg</v>
      </c>
      <c r="G663">
        <v>33</v>
      </c>
      <c r="H663">
        <v>25316</v>
      </c>
      <c r="I663">
        <v>8</v>
      </c>
      <c r="J663">
        <v>32</v>
      </c>
      <c r="K663">
        <v>27</v>
      </c>
      <c r="L663">
        <v>19</v>
      </c>
      <c r="M663">
        <v>2</v>
      </c>
      <c r="N663">
        <f>SUMIF(Call_Data!$D$2:$D$1526,Call_Data!$D663,Call_Data!$G$2:$G$1526)</f>
        <v>1978</v>
      </c>
      <c r="O663">
        <f>SUMIFS(Call_Data!$G$2:$G$1526,Call_Data!$D$2:$D$1526,Call_Data!$D663,Call_Data!$A$2:$A$1526,Call_Data!$A663)</f>
        <v>656</v>
      </c>
      <c r="P663" s="3">
        <f>Call_Data!$H663/Call_Data!$G663</f>
        <v>767.15151515151513</v>
      </c>
      <c r="Q663" cm="1">
        <f t="array" ref="Q663">_xlfn.SWITCH(A663,201706,780,201707,783,201708,775)</f>
        <v>783</v>
      </c>
      <c r="R663" s="5" cm="1">
        <f t="array" ref="R663">_xlfn.SWITCH(A663,201706,0.08,201707,0.081,201708,0.075)</f>
        <v>8.1000000000000003E-2</v>
      </c>
      <c r="S663" s="2">
        <f>Call_Data!$M663/Call_Data!$G663*100</f>
        <v>6.0606060606060606</v>
      </c>
      <c r="T663" s="2">
        <f>Call_Data!$S663/Call_Data!$R663</f>
        <v>74.82229704451926</v>
      </c>
      <c r="U663" s="7">
        <f t="shared" si="20"/>
        <v>0</v>
      </c>
      <c r="V663" s="6">
        <f t="shared" si="21"/>
        <v>0.96969696969696972</v>
      </c>
      <c r="W663" s="6">
        <f>Call_Data!$K663/Call_Data!$J663</f>
        <v>0.84375</v>
      </c>
      <c r="X663" s="6">
        <f>Call_Data!$L663/Call_Data!$K663</f>
        <v>0.70370370370370372</v>
      </c>
      <c r="Y663" s="6" cm="1">
        <f t="array" ref="Y663">_xlfn.SWITCH(A663,201706,0.51,201707,0.509,201708,0.511)</f>
        <v>0.50900000000000001</v>
      </c>
      <c r="Z663" s="6">
        <f>Call_Data!$L663/Call_Data!$G663</f>
        <v>0.5757575757575758</v>
      </c>
      <c r="AA663" s="6" cm="1">
        <f t="array" ref="AA663">_xlfn.SWITCH(A663,201706,0.2,201707,0.199,201708,0.198)</f>
        <v>0.19900000000000001</v>
      </c>
      <c r="AB663" s="6">
        <f>Call_Data!$K663-Call_Data!$L663/Call_Data!$K663</f>
        <v>26.296296296296298</v>
      </c>
      <c r="AC663" s="6" cm="1">
        <f t="array" ref="AC663">_xlfn.SWITCH(A663,201706,0.17,201707,0.162,201708,0.159)</f>
        <v>0.16200000000000001</v>
      </c>
      <c r="AD663" s="6">
        <f>Call_Data!$I663/Call_Data!$G663</f>
        <v>0.24242424242424243</v>
      </c>
    </row>
    <row r="664" spans="1:30" x14ac:dyDescent="0.2">
      <c r="A664">
        <v>201707</v>
      </c>
      <c r="B664" s="1">
        <v>42928</v>
      </c>
      <c r="C664">
        <v>12478</v>
      </c>
      <c r="D664" t="str">
        <f>VLOOKUP(Call_Data!$C664,Hierarchy!$A$1:$H$27,5,TRUE)</f>
        <v>Nichols, Nana</v>
      </c>
      <c r="E664" t="str">
        <f>VLOOKUP(Call_Data!$C664,Hierarchy!$A$2:$H$27,7,TRUE)</f>
        <v>Jimson, Bill</v>
      </c>
      <c r="F664" t="str">
        <f>VLOOKUP(C664,Hierarchy!$A$2:$H$27,8,TRUE)</f>
        <v>Williamburg</v>
      </c>
      <c r="G664">
        <v>35</v>
      </c>
      <c r="H664">
        <v>25423</v>
      </c>
      <c r="I664">
        <v>9</v>
      </c>
      <c r="J664">
        <v>34</v>
      </c>
      <c r="K664">
        <v>24</v>
      </c>
      <c r="L664">
        <v>18</v>
      </c>
      <c r="M664">
        <v>2</v>
      </c>
      <c r="N664">
        <f>SUMIF(Call_Data!$D$2:$D$1526,Call_Data!$D664,Call_Data!$G$2:$G$1526)</f>
        <v>1999</v>
      </c>
      <c r="O664">
        <f>SUMIFS(Call_Data!$G$2:$G$1526,Call_Data!$D$2:$D$1526,Call_Data!$D664,Call_Data!$A$2:$A$1526,Call_Data!$A664)</f>
        <v>674</v>
      </c>
      <c r="P664" s="3">
        <f>Call_Data!$H664/Call_Data!$G664</f>
        <v>726.37142857142862</v>
      </c>
      <c r="Q664" cm="1">
        <f t="array" ref="Q664">_xlfn.SWITCH(A664,201706,780,201707,783,201708,775)</f>
        <v>783</v>
      </c>
      <c r="R664" s="5" cm="1">
        <f t="array" ref="R664">_xlfn.SWITCH(A664,201706,0.08,201707,0.081,201708,0.075)</f>
        <v>8.1000000000000003E-2</v>
      </c>
      <c r="S664" s="2">
        <f>Call_Data!$M664/Call_Data!$G664*100</f>
        <v>5.7142857142857144</v>
      </c>
      <c r="T664" s="2">
        <f>Call_Data!$S664/Call_Data!$R664</f>
        <v>70.546737213403873</v>
      </c>
      <c r="U664" s="7">
        <f t="shared" si="20"/>
        <v>0</v>
      </c>
      <c r="V664" s="6">
        <f t="shared" si="21"/>
        <v>0.97142857142857142</v>
      </c>
      <c r="W664" s="6">
        <f>Call_Data!$K664/Call_Data!$J664</f>
        <v>0.70588235294117652</v>
      </c>
      <c r="X664" s="6">
        <f>Call_Data!$L664/Call_Data!$K664</f>
        <v>0.75</v>
      </c>
      <c r="Y664" s="6" cm="1">
        <f t="array" ref="Y664">_xlfn.SWITCH(A664,201706,0.51,201707,0.509,201708,0.511)</f>
        <v>0.50900000000000001</v>
      </c>
      <c r="Z664" s="6">
        <f>Call_Data!$L664/Call_Data!$G664</f>
        <v>0.51428571428571423</v>
      </c>
      <c r="AA664" s="6" cm="1">
        <f t="array" ref="AA664">_xlfn.SWITCH(A664,201706,0.2,201707,0.199,201708,0.198)</f>
        <v>0.19900000000000001</v>
      </c>
      <c r="AB664" s="6">
        <f>Call_Data!$K664-Call_Data!$L664/Call_Data!$K664</f>
        <v>23.25</v>
      </c>
      <c r="AC664" s="6" cm="1">
        <f t="array" ref="AC664">_xlfn.SWITCH(A664,201706,0.17,201707,0.162,201708,0.159)</f>
        <v>0.16200000000000001</v>
      </c>
      <c r="AD664" s="6">
        <f>Call_Data!$I664/Call_Data!$G664</f>
        <v>0.25714285714285712</v>
      </c>
    </row>
    <row r="665" spans="1:30" x14ac:dyDescent="0.2">
      <c r="A665">
        <v>201707</v>
      </c>
      <c r="B665" s="1">
        <v>42928</v>
      </c>
      <c r="C665">
        <v>12479</v>
      </c>
      <c r="D665" t="str">
        <f>VLOOKUP(Call_Data!$C665,Hierarchy!$A$1:$H$27,5,TRUE)</f>
        <v>Ohlson, Octavius</v>
      </c>
      <c r="E665" t="str">
        <f>VLOOKUP(Call_Data!$C665,Hierarchy!$A$2:$H$27,7,TRUE)</f>
        <v>Jimson, Bill</v>
      </c>
      <c r="F665" t="str">
        <f>VLOOKUP(C665,Hierarchy!$A$2:$H$27,8,TRUE)</f>
        <v>Williamburg</v>
      </c>
      <c r="G665">
        <v>31</v>
      </c>
      <c r="H665">
        <v>24699</v>
      </c>
      <c r="I665">
        <v>6</v>
      </c>
      <c r="J665">
        <v>28</v>
      </c>
      <c r="K665">
        <v>20</v>
      </c>
      <c r="L665">
        <v>14</v>
      </c>
      <c r="M665">
        <v>2</v>
      </c>
      <c r="N665">
        <f>SUMIF(Call_Data!$D$2:$D$1526,Call_Data!$D665,Call_Data!$G$2:$G$1526)</f>
        <v>1969</v>
      </c>
      <c r="O665">
        <f>SUMIFS(Call_Data!$G$2:$G$1526,Call_Data!$D$2:$D$1526,Call_Data!$D665,Call_Data!$A$2:$A$1526,Call_Data!$A665)</f>
        <v>562</v>
      </c>
      <c r="P665" s="3">
        <f>Call_Data!$H665/Call_Data!$G665</f>
        <v>796.74193548387098</v>
      </c>
      <c r="Q665" cm="1">
        <f t="array" ref="Q665">_xlfn.SWITCH(A665,201706,780,201707,783,201708,775)</f>
        <v>783</v>
      </c>
      <c r="R665" s="5" cm="1">
        <f t="array" ref="R665">_xlfn.SWITCH(A665,201706,0.08,201707,0.081,201708,0.075)</f>
        <v>8.1000000000000003E-2</v>
      </c>
      <c r="S665" s="2">
        <f>Call_Data!$M665/Call_Data!$G665*100</f>
        <v>6.4516129032258061</v>
      </c>
      <c r="T665" s="2">
        <f>Call_Data!$S665/Call_Data!$R665</f>
        <v>79.649542015133406</v>
      </c>
      <c r="U665" s="7">
        <f t="shared" si="20"/>
        <v>0</v>
      </c>
      <c r="V665" s="6">
        <f t="shared" si="21"/>
        <v>0.90322580645161288</v>
      </c>
      <c r="W665" s="6">
        <f>Call_Data!$K665/Call_Data!$J665</f>
        <v>0.7142857142857143</v>
      </c>
      <c r="X665" s="6">
        <f>Call_Data!$L665/Call_Data!$K665</f>
        <v>0.7</v>
      </c>
      <c r="Y665" s="6" cm="1">
        <f t="array" ref="Y665">_xlfn.SWITCH(A665,201706,0.51,201707,0.509,201708,0.511)</f>
        <v>0.50900000000000001</v>
      </c>
      <c r="Z665" s="6">
        <f>Call_Data!$L665/Call_Data!$G665</f>
        <v>0.45161290322580644</v>
      </c>
      <c r="AA665" s="6" cm="1">
        <f t="array" ref="AA665">_xlfn.SWITCH(A665,201706,0.2,201707,0.199,201708,0.198)</f>
        <v>0.19900000000000001</v>
      </c>
      <c r="AB665" s="6">
        <f>Call_Data!$K665-Call_Data!$L665/Call_Data!$K665</f>
        <v>19.3</v>
      </c>
      <c r="AC665" s="6" cm="1">
        <f t="array" ref="AC665">_xlfn.SWITCH(A665,201706,0.17,201707,0.162,201708,0.159)</f>
        <v>0.16200000000000001</v>
      </c>
      <c r="AD665" s="6">
        <f>Call_Data!$I665/Call_Data!$G665</f>
        <v>0.19354838709677419</v>
      </c>
    </row>
    <row r="666" spans="1:30" x14ac:dyDescent="0.2">
      <c r="A666">
        <v>201707</v>
      </c>
      <c r="B666" s="1">
        <v>42928</v>
      </c>
      <c r="C666">
        <v>12480</v>
      </c>
      <c r="D666" t="str">
        <f>VLOOKUP(Call_Data!$C666,Hierarchy!$A$1:$H$27,5,TRUE)</f>
        <v>Pulaski, Peter</v>
      </c>
      <c r="E666" t="str">
        <f>VLOOKUP(Call_Data!$C666,Hierarchy!$A$2:$H$27,7,TRUE)</f>
        <v>Jimson, Bill</v>
      </c>
      <c r="F666" t="str">
        <f>VLOOKUP(C666,Hierarchy!$A$2:$H$27,8,TRUE)</f>
        <v>Williamburg</v>
      </c>
      <c r="G666">
        <v>33</v>
      </c>
      <c r="H666">
        <v>25820</v>
      </c>
      <c r="I666">
        <v>7</v>
      </c>
      <c r="J666">
        <v>32</v>
      </c>
      <c r="K666">
        <v>22</v>
      </c>
      <c r="L666">
        <v>13</v>
      </c>
      <c r="M666">
        <v>2</v>
      </c>
      <c r="N666">
        <f>SUMIF(Call_Data!$D$2:$D$1526,Call_Data!$D666,Call_Data!$G$2:$G$1526)</f>
        <v>1507</v>
      </c>
      <c r="O666">
        <f>SUMIFS(Call_Data!$G$2:$G$1526,Call_Data!$D$2:$D$1526,Call_Data!$D666,Call_Data!$A$2:$A$1526,Call_Data!$A666)</f>
        <v>437</v>
      </c>
      <c r="P666" s="3">
        <f>Call_Data!$H666/Call_Data!$G666</f>
        <v>782.42424242424238</v>
      </c>
      <c r="Q666" cm="1">
        <f t="array" ref="Q666">_xlfn.SWITCH(A666,201706,780,201707,783,201708,775)</f>
        <v>783</v>
      </c>
      <c r="R666" s="5" cm="1">
        <f t="array" ref="R666">_xlfn.SWITCH(A666,201706,0.08,201707,0.081,201708,0.075)</f>
        <v>8.1000000000000003E-2</v>
      </c>
      <c r="S666" s="2">
        <f>Call_Data!$M666/Call_Data!$G666*100</f>
        <v>6.0606060606060606</v>
      </c>
      <c r="T666" s="2">
        <f>Call_Data!$S666/Call_Data!$R666</f>
        <v>74.82229704451926</v>
      </c>
      <c r="U666" s="7">
        <f t="shared" si="20"/>
        <v>0</v>
      </c>
      <c r="V666" s="6">
        <f t="shared" si="21"/>
        <v>0.96969696969696972</v>
      </c>
      <c r="W666" s="6">
        <f>Call_Data!$K666/Call_Data!$J666</f>
        <v>0.6875</v>
      </c>
      <c r="X666" s="6">
        <f>Call_Data!$L666/Call_Data!$K666</f>
        <v>0.59090909090909094</v>
      </c>
      <c r="Y666" s="6" cm="1">
        <f t="array" ref="Y666">_xlfn.SWITCH(A666,201706,0.51,201707,0.509,201708,0.511)</f>
        <v>0.50900000000000001</v>
      </c>
      <c r="Z666" s="6">
        <f>Call_Data!$L666/Call_Data!$G666</f>
        <v>0.39393939393939392</v>
      </c>
      <c r="AA666" s="6" cm="1">
        <f t="array" ref="AA666">_xlfn.SWITCH(A666,201706,0.2,201707,0.199,201708,0.198)</f>
        <v>0.19900000000000001</v>
      </c>
      <c r="AB666" s="6">
        <f>Call_Data!$K666-Call_Data!$L666/Call_Data!$K666</f>
        <v>21.40909090909091</v>
      </c>
      <c r="AC666" s="6" cm="1">
        <f t="array" ref="AC666">_xlfn.SWITCH(A666,201706,0.17,201707,0.162,201708,0.159)</f>
        <v>0.16200000000000001</v>
      </c>
      <c r="AD666" s="6">
        <f>Call_Data!$I666/Call_Data!$G666</f>
        <v>0.21212121212121213</v>
      </c>
    </row>
    <row r="667" spans="1:30" x14ac:dyDescent="0.2">
      <c r="A667">
        <v>201707</v>
      </c>
      <c r="B667" s="1">
        <v>42928</v>
      </c>
      <c r="C667">
        <v>12482</v>
      </c>
      <c r="D667" t="str">
        <f>VLOOKUP(Call_Data!$C667,Hierarchy!$A$1:$H$27,5,TRUE)</f>
        <v>Sanders, Sammi</v>
      </c>
      <c r="E667" t="str">
        <f>VLOOKUP(Call_Data!$C667,Hierarchy!$A$2:$H$27,7,TRUE)</f>
        <v>Oferten, Quinton</v>
      </c>
      <c r="F667" t="str">
        <f>VLOOKUP(C667,Hierarchy!$A$2:$H$27,8,TRUE)</f>
        <v>Williamburg</v>
      </c>
      <c r="G667">
        <v>29</v>
      </c>
      <c r="H667">
        <v>25807</v>
      </c>
      <c r="I667">
        <v>9</v>
      </c>
      <c r="J667">
        <v>26</v>
      </c>
      <c r="K667">
        <v>20</v>
      </c>
      <c r="L667">
        <v>13</v>
      </c>
      <c r="M667">
        <v>4</v>
      </c>
      <c r="N667">
        <f>SUMIF(Call_Data!$D$2:$D$1526,Call_Data!$D667,Call_Data!$G$2:$G$1526)</f>
        <v>1764</v>
      </c>
      <c r="O667">
        <f>SUMIFS(Call_Data!$G$2:$G$1526,Call_Data!$D$2:$D$1526,Call_Data!$D667,Call_Data!$A$2:$A$1526,Call_Data!$A667)</f>
        <v>524</v>
      </c>
      <c r="P667" s="3">
        <f>Call_Data!$H667/Call_Data!$G667</f>
        <v>889.89655172413791</v>
      </c>
      <c r="Q667" cm="1">
        <f t="array" ref="Q667">_xlfn.SWITCH(A667,201706,780,201707,783,201708,775)</f>
        <v>783</v>
      </c>
      <c r="R667" s="5" cm="1">
        <f t="array" ref="R667">_xlfn.SWITCH(A667,201706,0.08,201707,0.081,201708,0.075)</f>
        <v>8.1000000000000003E-2</v>
      </c>
      <c r="S667" s="2">
        <f>Call_Data!$M667/Call_Data!$G667*100</f>
        <v>13.793103448275861</v>
      </c>
      <c r="T667" s="2">
        <f>Call_Data!$S667/Call_Data!$R667</f>
        <v>170.28522775649211</v>
      </c>
      <c r="U667" s="7">
        <f t="shared" si="20"/>
        <v>250</v>
      </c>
      <c r="V667" s="6">
        <f t="shared" si="21"/>
        <v>0.89655172413793105</v>
      </c>
      <c r="W667" s="6">
        <f>Call_Data!$K667/Call_Data!$J667</f>
        <v>0.76923076923076927</v>
      </c>
      <c r="X667" s="6">
        <f>Call_Data!$L667/Call_Data!$K667</f>
        <v>0.65</v>
      </c>
      <c r="Y667" s="6" cm="1">
        <f t="array" ref="Y667">_xlfn.SWITCH(A667,201706,0.51,201707,0.509,201708,0.511)</f>
        <v>0.50900000000000001</v>
      </c>
      <c r="Z667" s="6">
        <f>Call_Data!$L667/Call_Data!$G667</f>
        <v>0.44827586206896552</v>
      </c>
      <c r="AA667" s="6" cm="1">
        <f t="array" ref="AA667">_xlfn.SWITCH(A667,201706,0.2,201707,0.199,201708,0.198)</f>
        <v>0.19900000000000001</v>
      </c>
      <c r="AB667" s="6">
        <f>Call_Data!$K667-Call_Data!$L667/Call_Data!$K667</f>
        <v>19.350000000000001</v>
      </c>
      <c r="AC667" s="6" cm="1">
        <f t="array" ref="AC667">_xlfn.SWITCH(A667,201706,0.17,201707,0.162,201708,0.159)</f>
        <v>0.16200000000000001</v>
      </c>
      <c r="AD667" s="6">
        <f>Call_Data!$I667/Call_Data!$G667</f>
        <v>0.31034482758620691</v>
      </c>
    </row>
    <row r="668" spans="1:30" x14ac:dyDescent="0.2">
      <c r="A668">
        <v>201707</v>
      </c>
      <c r="B668" s="1">
        <v>42928</v>
      </c>
      <c r="C668">
        <v>12483</v>
      </c>
      <c r="D668" t="str">
        <f>VLOOKUP(Call_Data!$C668,Hierarchy!$A$1:$H$27,5,TRUE)</f>
        <v>Thomas, Ted</v>
      </c>
      <c r="E668" t="str">
        <f>VLOOKUP(Call_Data!$C668,Hierarchy!$A$2:$H$27,7,TRUE)</f>
        <v>Oferten, Quinton</v>
      </c>
      <c r="F668" t="str">
        <f>VLOOKUP(C668,Hierarchy!$A$2:$H$27,8,TRUE)</f>
        <v>Williamburg</v>
      </c>
      <c r="G668">
        <v>32</v>
      </c>
      <c r="H668">
        <v>25767</v>
      </c>
      <c r="I668">
        <v>7</v>
      </c>
      <c r="J668">
        <v>27</v>
      </c>
      <c r="K668">
        <v>20</v>
      </c>
      <c r="L668">
        <v>13</v>
      </c>
      <c r="M668">
        <v>3</v>
      </c>
      <c r="N668">
        <f>SUMIF(Call_Data!$D$2:$D$1526,Call_Data!$D668,Call_Data!$G$2:$G$1526)</f>
        <v>1918</v>
      </c>
      <c r="O668">
        <f>SUMIFS(Call_Data!$G$2:$G$1526,Call_Data!$D$2:$D$1526,Call_Data!$D668,Call_Data!$A$2:$A$1526,Call_Data!$A668)</f>
        <v>606</v>
      </c>
      <c r="P668" s="3">
        <f>Call_Data!$H668/Call_Data!$G668</f>
        <v>805.21875</v>
      </c>
      <c r="Q668" cm="1">
        <f t="array" ref="Q668">_xlfn.SWITCH(A668,201706,780,201707,783,201708,775)</f>
        <v>783</v>
      </c>
      <c r="R668" s="5" cm="1">
        <f t="array" ref="R668">_xlfn.SWITCH(A668,201706,0.08,201707,0.081,201708,0.075)</f>
        <v>8.1000000000000003E-2</v>
      </c>
      <c r="S668" s="2">
        <f>Call_Data!$M668/Call_Data!$G668*100</f>
        <v>9.375</v>
      </c>
      <c r="T668" s="2">
        <f>Call_Data!$S668/Call_Data!$R668</f>
        <v>115.74074074074073</v>
      </c>
      <c r="U668" s="7">
        <f t="shared" si="20"/>
        <v>150</v>
      </c>
      <c r="V668" s="6">
        <f t="shared" si="21"/>
        <v>0.84375</v>
      </c>
      <c r="W668" s="6">
        <f>Call_Data!$K668/Call_Data!$J668</f>
        <v>0.7407407407407407</v>
      </c>
      <c r="X668" s="6">
        <f>Call_Data!$L668/Call_Data!$K668</f>
        <v>0.65</v>
      </c>
      <c r="Y668" s="6" cm="1">
        <f t="array" ref="Y668">_xlfn.SWITCH(A668,201706,0.51,201707,0.509,201708,0.511)</f>
        <v>0.50900000000000001</v>
      </c>
      <c r="Z668" s="6">
        <f>Call_Data!$L668/Call_Data!$G668</f>
        <v>0.40625</v>
      </c>
      <c r="AA668" s="6" cm="1">
        <f t="array" ref="AA668">_xlfn.SWITCH(A668,201706,0.2,201707,0.199,201708,0.198)</f>
        <v>0.19900000000000001</v>
      </c>
      <c r="AB668" s="6">
        <f>Call_Data!$K668-Call_Data!$L668/Call_Data!$K668</f>
        <v>19.350000000000001</v>
      </c>
      <c r="AC668" s="6" cm="1">
        <f t="array" ref="AC668">_xlfn.SWITCH(A668,201706,0.17,201707,0.162,201708,0.159)</f>
        <v>0.16200000000000001</v>
      </c>
      <c r="AD668" s="6">
        <f>Call_Data!$I668/Call_Data!$G668</f>
        <v>0.21875</v>
      </c>
    </row>
    <row r="669" spans="1:30" x14ac:dyDescent="0.2">
      <c r="A669">
        <v>201707</v>
      </c>
      <c r="B669" s="1">
        <v>42928</v>
      </c>
      <c r="C669">
        <v>12484</v>
      </c>
      <c r="D669" t="str">
        <f>VLOOKUP(Call_Data!$C669,Hierarchy!$A$1:$H$27,5,TRUE)</f>
        <v>Uvaldon, Ursala</v>
      </c>
      <c r="E669" t="str">
        <f>VLOOKUP(Call_Data!$C669,Hierarchy!$A$2:$H$27,7,TRUE)</f>
        <v>Oferten, Quinton</v>
      </c>
      <c r="F669" t="str">
        <f>VLOOKUP(C669,Hierarchy!$A$2:$H$27,8,TRUE)</f>
        <v>Williamburg</v>
      </c>
      <c r="G669">
        <v>32</v>
      </c>
      <c r="H669">
        <v>25682</v>
      </c>
      <c r="I669">
        <v>6</v>
      </c>
      <c r="J669">
        <v>29</v>
      </c>
      <c r="K669">
        <v>23</v>
      </c>
      <c r="L669">
        <v>15</v>
      </c>
      <c r="M669">
        <v>3</v>
      </c>
      <c r="N669">
        <f>SUMIF(Call_Data!$D$2:$D$1526,Call_Data!$D669,Call_Data!$G$2:$G$1526)</f>
        <v>1913</v>
      </c>
      <c r="O669">
        <f>SUMIFS(Call_Data!$G$2:$G$1526,Call_Data!$D$2:$D$1526,Call_Data!$D669,Call_Data!$A$2:$A$1526,Call_Data!$A669)</f>
        <v>618</v>
      </c>
      <c r="P669" s="3">
        <f>Call_Data!$H669/Call_Data!$G669</f>
        <v>802.5625</v>
      </c>
      <c r="Q669" cm="1">
        <f t="array" ref="Q669">_xlfn.SWITCH(A669,201706,780,201707,783,201708,775)</f>
        <v>783</v>
      </c>
      <c r="R669" s="5" cm="1">
        <f t="array" ref="R669">_xlfn.SWITCH(A669,201706,0.08,201707,0.081,201708,0.075)</f>
        <v>8.1000000000000003E-2</v>
      </c>
      <c r="S669" s="2">
        <f>Call_Data!$M669/Call_Data!$G669*100</f>
        <v>9.375</v>
      </c>
      <c r="T669" s="2">
        <f>Call_Data!$S669/Call_Data!$R669</f>
        <v>115.74074074074073</v>
      </c>
      <c r="U669" s="7">
        <f t="shared" si="20"/>
        <v>150</v>
      </c>
      <c r="V669" s="6">
        <f t="shared" si="21"/>
        <v>0.90625</v>
      </c>
      <c r="W669" s="6">
        <f>Call_Data!$K669/Call_Data!$J669</f>
        <v>0.7931034482758621</v>
      </c>
      <c r="X669" s="6">
        <f>Call_Data!$L669/Call_Data!$K669</f>
        <v>0.65217391304347827</v>
      </c>
      <c r="Y669" s="6" cm="1">
        <f t="array" ref="Y669">_xlfn.SWITCH(A669,201706,0.51,201707,0.509,201708,0.511)</f>
        <v>0.50900000000000001</v>
      </c>
      <c r="Z669" s="6">
        <f>Call_Data!$L669/Call_Data!$G669</f>
        <v>0.46875</v>
      </c>
      <c r="AA669" s="6" cm="1">
        <f t="array" ref="AA669">_xlfn.SWITCH(A669,201706,0.2,201707,0.199,201708,0.198)</f>
        <v>0.19900000000000001</v>
      </c>
      <c r="AB669" s="6">
        <f>Call_Data!$K669-Call_Data!$L669/Call_Data!$K669</f>
        <v>22.347826086956523</v>
      </c>
      <c r="AC669" s="6" cm="1">
        <f t="array" ref="AC669">_xlfn.SWITCH(A669,201706,0.17,201707,0.162,201708,0.159)</f>
        <v>0.16200000000000001</v>
      </c>
      <c r="AD669" s="6">
        <f>Call_Data!$I669/Call_Data!$G669</f>
        <v>0.1875</v>
      </c>
    </row>
    <row r="670" spans="1:30" x14ac:dyDescent="0.2">
      <c r="A670">
        <v>201707</v>
      </c>
      <c r="B670" s="1">
        <v>42928</v>
      </c>
      <c r="C670">
        <v>12485</v>
      </c>
      <c r="D670" t="str">
        <f>VLOOKUP(Call_Data!$C670,Hierarchy!$A$1:$H$27,5,TRUE)</f>
        <v>Vindictive, Vinny</v>
      </c>
      <c r="E670" t="str">
        <f>VLOOKUP(Call_Data!$C670,Hierarchy!$A$2:$H$27,7,TRUE)</f>
        <v>Oferten, Quinton</v>
      </c>
      <c r="F670" t="str">
        <f>VLOOKUP(C670,Hierarchy!$A$2:$H$27,8,TRUE)</f>
        <v>Williamburg</v>
      </c>
      <c r="G670">
        <v>32</v>
      </c>
      <c r="H670">
        <v>24869</v>
      </c>
      <c r="I670">
        <v>8</v>
      </c>
      <c r="J670">
        <v>29</v>
      </c>
      <c r="K670">
        <v>21</v>
      </c>
      <c r="L670">
        <v>13</v>
      </c>
      <c r="M670">
        <v>3</v>
      </c>
      <c r="N670">
        <f>SUMIF(Call_Data!$D$2:$D$1526,Call_Data!$D670,Call_Data!$G$2:$G$1526)</f>
        <v>1894</v>
      </c>
      <c r="O670">
        <f>SUMIFS(Call_Data!$G$2:$G$1526,Call_Data!$D$2:$D$1526,Call_Data!$D670,Call_Data!$A$2:$A$1526,Call_Data!$A670)</f>
        <v>610</v>
      </c>
      <c r="P670" s="3">
        <f>Call_Data!$H670/Call_Data!$G670</f>
        <v>777.15625</v>
      </c>
      <c r="Q670" cm="1">
        <f t="array" ref="Q670">_xlfn.SWITCH(A670,201706,780,201707,783,201708,775)</f>
        <v>783</v>
      </c>
      <c r="R670" s="5" cm="1">
        <f t="array" ref="R670">_xlfn.SWITCH(A670,201706,0.08,201707,0.081,201708,0.075)</f>
        <v>8.1000000000000003E-2</v>
      </c>
      <c r="S670" s="2">
        <f>Call_Data!$M670/Call_Data!$G670*100</f>
        <v>9.375</v>
      </c>
      <c r="T670" s="2">
        <f>Call_Data!$S670/Call_Data!$R670</f>
        <v>115.74074074074073</v>
      </c>
      <c r="U670" s="7">
        <f t="shared" si="20"/>
        <v>150</v>
      </c>
      <c r="V670" s="6">
        <f t="shared" si="21"/>
        <v>0.90625</v>
      </c>
      <c r="W670" s="6">
        <f>Call_Data!$K670/Call_Data!$J670</f>
        <v>0.72413793103448276</v>
      </c>
      <c r="X670" s="6">
        <f>Call_Data!$L670/Call_Data!$K670</f>
        <v>0.61904761904761907</v>
      </c>
      <c r="Y670" s="6" cm="1">
        <f t="array" ref="Y670">_xlfn.SWITCH(A670,201706,0.51,201707,0.509,201708,0.511)</f>
        <v>0.50900000000000001</v>
      </c>
      <c r="Z670" s="6">
        <f>Call_Data!$L670/Call_Data!$G670</f>
        <v>0.40625</v>
      </c>
      <c r="AA670" s="6" cm="1">
        <f t="array" ref="AA670">_xlfn.SWITCH(A670,201706,0.2,201707,0.199,201708,0.198)</f>
        <v>0.19900000000000001</v>
      </c>
      <c r="AB670" s="6">
        <f>Call_Data!$K670-Call_Data!$L670/Call_Data!$K670</f>
        <v>20.38095238095238</v>
      </c>
      <c r="AC670" s="6" cm="1">
        <f t="array" ref="AC670">_xlfn.SWITCH(A670,201706,0.17,201707,0.162,201708,0.159)</f>
        <v>0.16200000000000001</v>
      </c>
      <c r="AD670" s="6">
        <f>Call_Data!$I670/Call_Data!$G670</f>
        <v>0.25</v>
      </c>
    </row>
    <row r="671" spans="1:30" x14ac:dyDescent="0.2">
      <c r="A671">
        <v>201707</v>
      </c>
      <c r="B671" s="1">
        <v>42928</v>
      </c>
      <c r="C671">
        <v>12486</v>
      </c>
      <c r="D671" t="str">
        <f>VLOOKUP(Call_Data!$C671,Hierarchy!$A$1:$H$27,5,TRUE)</f>
        <v>Williamson, Wilma</v>
      </c>
      <c r="E671" t="str">
        <f>VLOOKUP(Call_Data!$C671,Hierarchy!$A$2:$H$27,7,TRUE)</f>
        <v>Oferten, Quinton</v>
      </c>
      <c r="F671" t="str">
        <f>VLOOKUP(C671,Hierarchy!$A$2:$H$27,8,TRUE)</f>
        <v>Williamburg</v>
      </c>
      <c r="G671">
        <v>33</v>
      </c>
      <c r="H671">
        <v>24510</v>
      </c>
      <c r="I671">
        <v>7</v>
      </c>
      <c r="J671">
        <v>30</v>
      </c>
      <c r="K671">
        <v>19</v>
      </c>
      <c r="L671">
        <v>11</v>
      </c>
      <c r="M671">
        <v>3</v>
      </c>
      <c r="N671">
        <f>SUMIF(Call_Data!$D$2:$D$1526,Call_Data!$D671,Call_Data!$G$2:$G$1526)</f>
        <v>1992</v>
      </c>
      <c r="O671">
        <f>SUMIFS(Call_Data!$G$2:$G$1526,Call_Data!$D$2:$D$1526,Call_Data!$D671,Call_Data!$A$2:$A$1526,Call_Data!$A671)</f>
        <v>678</v>
      </c>
      <c r="P671" s="3">
        <f>Call_Data!$H671/Call_Data!$G671</f>
        <v>742.72727272727275</v>
      </c>
      <c r="Q671" cm="1">
        <f t="array" ref="Q671">_xlfn.SWITCH(A671,201706,780,201707,783,201708,775)</f>
        <v>783</v>
      </c>
      <c r="R671" s="5" cm="1">
        <f t="array" ref="R671">_xlfn.SWITCH(A671,201706,0.08,201707,0.081,201708,0.075)</f>
        <v>8.1000000000000003E-2</v>
      </c>
      <c r="S671" s="2">
        <f>Call_Data!$M671/Call_Data!$G671*100</f>
        <v>9.0909090909090917</v>
      </c>
      <c r="T671" s="2">
        <f>Call_Data!$S671/Call_Data!$R671</f>
        <v>112.23344556677891</v>
      </c>
      <c r="U671" s="7">
        <f t="shared" si="20"/>
        <v>150</v>
      </c>
      <c r="V671" s="6">
        <f t="shared" si="21"/>
        <v>0.90909090909090906</v>
      </c>
      <c r="W671" s="6">
        <f>Call_Data!$K671/Call_Data!$J671</f>
        <v>0.6333333333333333</v>
      </c>
      <c r="X671" s="6">
        <f>Call_Data!$L671/Call_Data!$K671</f>
        <v>0.57894736842105265</v>
      </c>
      <c r="Y671" s="6" cm="1">
        <f t="array" ref="Y671">_xlfn.SWITCH(A671,201706,0.51,201707,0.509,201708,0.511)</f>
        <v>0.50900000000000001</v>
      </c>
      <c r="Z671" s="6">
        <f>Call_Data!$L671/Call_Data!$G671</f>
        <v>0.33333333333333331</v>
      </c>
      <c r="AA671" s="6" cm="1">
        <f t="array" ref="AA671">_xlfn.SWITCH(A671,201706,0.2,201707,0.199,201708,0.198)</f>
        <v>0.19900000000000001</v>
      </c>
      <c r="AB671" s="6">
        <f>Call_Data!$K671-Call_Data!$L671/Call_Data!$K671</f>
        <v>18.421052631578949</v>
      </c>
      <c r="AC671" s="6" cm="1">
        <f t="array" ref="AC671">_xlfn.SWITCH(A671,201706,0.17,201707,0.162,201708,0.159)</f>
        <v>0.16200000000000001</v>
      </c>
      <c r="AD671" s="6">
        <f>Call_Data!$I671/Call_Data!$G671</f>
        <v>0.21212121212121213</v>
      </c>
    </row>
    <row r="672" spans="1:30" x14ac:dyDescent="0.2">
      <c r="A672">
        <v>201707</v>
      </c>
      <c r="B672" s="1">
        <v>42928</v>
      </c>
      <c r="C672">
        <v>12487</v>
      </c>
      <c r="D672" t="str">
        <f>VLOOKUP(Call_Data!$C672,Hierarchy!$A$1:$H$27,5,TRUE)</f>
        <v>Younger, Yeti</v>
      </c>
      <c r="E672" t="str">
        <f>VLOOKUP(Call_Data!$C672,Hierarchy!$A$2:$H$27,7,TRUE)</f>
        <v>Oferten, Quinton</v>
      </c>
      <c r="F672" t="str">
        <f>VLOOKUP(C672,Hierarchy!$A$2:$H$27,8,TRUE)</f>
        <v>Williamburg</v>
      </c>
      <c r="G672">
        <v>29</v>
      </c>
      <c r="H672">
        <v>25609</v>
      </c>
      <c r="I672">
        <v>9</v>
      </c>
      <c r="J672">
        <v>28</v>
      </c>
      <c r="K672">
        <v>18</v>
      </c>
      <c r="L672">
        <v>13</v>
      </c>
      <c r="M672">
        <v>3</v>
      </c>
      <c r="N672">
        <f>SUMIF(Call_Data!$D$2:$D$1526,Call_Data!$D672,Call_Data!$G$2:$G$1526)</f>
        <v>1939</v>
      </c>
      <c r="O672">
        <f>SUMIFS(Call_Data!$G$2:$G$1526,Call_Data!$D$2:$D$1526,Call_Data!$D672,Call_Data!$A$2:$A$1526,Call_Data!$A672)</f>
        <v>662</v>
      </c>
      <c r="P672" s="3">
        <f>Call_Data!$H672/Call_Data!$G672</f>
        <v>883.06896551724139</v>
      </c>
      <c r="Q672" cm="1">
        <f t="array" ref="Q672">_xlfn.SWITCH(A672,201706,780,201707,783,201708,775)</f>
        <v>783</v>
      </c>
      <c r="R672" s="5" cm="1">
        <f t="array" ref="R672">_xlfn.SWITCH(A672,201706,0.08,201707,0.081,201708,0.075)</f>
        <v>8.1000000000000003E-2</v>
      </c>
      <c r="S672" s="2">
        <f>Call_Data!$M672/Call_Data!$G672*100</f>
        <v>10.344827586206897</v>
      </c>
      <c r="T672" s="2">
        <f>Call_Data!$S672/Call_Data!$R672</f>
        <v>127.71392081736909</v>
      </c>
      <c r="U672" s="7">
        <f t="shared" si="20"/>
        <v>250</v>
      </c>
      <c r="V672" s="6">
        <f t="shared" si="21"/>
        <v>0.96551724137931039</v>
      </c>
      <c r="W672" s="6">
        <f>Call_Data!$K672/Call_Data!$J672</f>
        <v>0.6428571428571429</v>
      </c>
      <c r="X672" s="6">
        <f>Call_Data!$L672/Call_Data!$K672</f>
        <v>0.72222222222222221</v>
      </c>
      <c r="Y672" s="6" cm="1">
        <f t="array" ref="Y672">_xlfn.SWITCH(A672,201706,0.51,201707,0.509,201708,0.511)</f>
        <v>0.50900000000000001</v>
      </c>
      <c r="Z672" s="6">
        <f>Call_Data!$L672/Call_Data!$G672</f>
        <v>0.44827586206896552</v>
      </c>
      <c r="AA672" s="6" cm="1">
        <f t="array" ref="AA672">_xlfn.SWITCH(A672,201706,0.2,201707,0.199,201708,0.198)</f>
        <v>0.19900000000000001</v>
      </c>
      <c r="AB672" s="6">
        <f>Call_Data!$K672-Call_Data!$L672/Call_Data!$K672</f>
        <v>17.277777777777779</v>
      </c>
      <c r="AC672" s="6" cm="1">
        <f t="array" ref="AC672">_xlfn.SWITCH(A672,201706,0.17,201707,0.162,201708,0.159)</f>
        <v>0.16200000000000001</v>
      </c>
      <c r="AD672" s="6">
        <f>Call_Data!$I672/Call_Data!$G672</f>
        <v>0.31034482758620691</v>
      </c>
    </row>
    <row r="673" spans="1:30" x14ac:dyDescent="0.2">
      <c r="A673">
        <v>201707</v>
      </c>
      <c r="B673" s="1">
        <v>42928</v>
      </c>
      <c r="C673">
        <v>12488</v>
      </c>
      <c r="D673" t="str">
        <f>VLOOKUP(Call_Data!$C673,Hierarchy!$A$1:$H$27,5,TRUE)</f>
        <v>Zwilowski, Zane</v>
      </c>
      <c r="E673" t="str">
        <f>VLOOKUP(Call_Data!$C673,Hierarchy!$A$2:$H$27,7,TRUE)</f>
        <v>Oferten, Quinton</v>
      </c>
      <c r="F673" t="str">
        <f>VLOOKUP(C673,Hierarchy!$A$2:$H$27,8,TRUE)</f>
        <v>Williamburg</v>
      </c>
      <c r="G673">
        <v>32</v>
      </c>
      <c r="H673">
        <v>25740</v>
      </c>
      <c r="I673">
        <v>6</v>
      </c>
      <c r="J673">
        <v>29</v>
      </c>
      <c r="K673">
        <v>18</v>
      </c>
      <c r="L673">
        <v>13</v>
      </c>
      <c r="M673">
        <v>3</v>
      </c>
      <c r="N673">
        <f>SUMIF(Call_Data!$D$2:$D$1526,Call_Data!$D673,Call_Data!$G$2:$G$1526)</f>
        <v>2000</v>
      </c>
      <c r="O673">
        <f>SUMIFS(Call_Data!$G$2:$G$1526,Call_Data!$D$2:$D$1526,Call_Data!$D673,Call_Data!$A$2:$A$1526,Call_Data!$A673)</f>
        <v>682</v>
      </c>
      <c r="P673" s="3">
        <f>Call_Data!$H673/Call_Data!$G673</f>
        <v>804.375</v>
      </c>
      <c r="Q673" cm="1">
        <f t="array" ref="Q673">_xlfn.SWITCH(A673,201706,780,201707,783,201708,775)</f>
        <v>783</v>
      </c>
      <c r="R673" s="5" cm="1">
        <f t="array" ref="R673">_xlfn.SWITCH(A673,201706,0.08,201707,0.081,201708,0.075)</f>
        <v>8.1000000000000003E-2</v>
      </c>
      <c r="S673" s="2">
        <f>Call_Data!$M673/Call_Data!$G673*100</f>
        <v>9.375</v>
      </c>
      <c r="T673" s="2">
        <f>Call_Data!$S673/Call_Data!$R673</f>
        <v>115.74074074074073</v>
      </c>
      <c r="U673" s="7">
        <f t="shared" si="20"/>
        <v>150</v>
      </c>
      <c r="V673" s="6">
        <f t="shared" si="21"/>
        <v>0.90625</v>
      </c>
      <c r="W673" s="6">
        <f>Call_Data!$K673/Call_Data!$J673</f>
        <v>0.62068965517241381</v>
      </c>
      <c r="X673" s="6">
        <f>Call_Data!$L673/Call_Data!$K673</f>
        <v>0.72222222222222221</v>
      </c>
      <c r="Y673" s="6" cm="1">
        <f t="array" ref="Y673">_xlfn.SWITCH(A673,201706,0.51,201707,0.509,201708,0.511)</f>
        <v>0.50900000000000001</v>
      </c>
      <c r="Z673" s="6">
        <f>Call_Data!$L673/Call_Data!$G673</f>
        <v>0.40625</v>
      </c>
      <c r="AA673" s="6" cm="1">
        <f t="array" ref="AA673">_xlfn.SWITCH(A673,201706,0.2,201707,0.199,201708,0.198)</f>
        <v>0.19900000000000001</v>
      </c>
      <c r="AB673" s="6">
        <f>Call_Data!$K673-Call_Data!$L673/Call_Data!$K673</f>
        <v>17.277777777777779</v>
      </c>
      <c r="AC673" s="6" cm="1">
        <f t="array" ref="AC673">_xlfn.SWITCH(A673,201706,0.17,201707,0.162,201708,0.159)</f>
        <v>0.16200000000000001</v>
      </c>
      <c r="AD673" s="6">
        <f>Call_Data!$I673/Call_Data!$G673</f>
        <v>0.1875</v>
      </c>
    </row>
    <row r="674" spans="1:30" x14ac:dyDescent="0.2">
      <c r="A674">
        <v>201707</v>
      </c>
      <c r="B674" s="1">
        <v>42928</v>
      </c>
      <c r="C674">
        <v>12489</v>
      </c>
      <c r="D674" t="str">
        <f>VLOOKUP(Call_Data!$C674,Hierarchy!$A$1:$H$27,5,TRUE)</f>
        <v>Abacus, Aaron</v>
      </c>
      <c r="E674" t="str">
        <f>VLOOKUP(Call_Data!$C674,Hierarchy!$A$2:$H$27,7,TRUE)</f>
        <v>Oferten, Quinton</v>
      </c>
      <c r="F674" t="str">
        <f>VLOOKUP(C674,Hierarchy!$A$2:$H$27,8,TRUE)</f>
        <v>Williamburg</v>
      </c>
      <c r="G674">
        <v>28</v>
      </c>
      <c r="H674">
        <v>24938</v>
      </c>
      <c r="I674">
        <v>8</v>
      </c>
      <c r="J674">
        <v>25</v>
      </c>
      <c r="K674">
        <v>17</v>
      </c>
      <c r="L674">
        <v>11</v>
      </c>
      <c r="M674">
        <v>3</v>
      </c>
      <c r="N674">
        <f>SUMIF(Call_Data!$D$2:$D$1526,Call_Data!$D674,Call_Data!$G$2:$G$1526)</f>
        <v>1858</v>
      </c>
      <c r="O674">
        <f>SUMIFS(Call_Data!$G$2:$G$1526,Call_Data!$D$2:$D$1526,Call_Data!$D674,Call_Data!$A$2:$A$1526,Call_Data!$A674)</f>
        <v>671</v>
      </c>
      <c r="P674" s="3">
        <f>Call_Data!$H674/Call_Data!$G674</f>
        <v>890.64285714285711</v>
      </c>
      <c r="Q674" cm="1">
        <f t="array" ref="Q674">_xlfn.SWITCH(A674,201706,780,201707,783,201708,775)</f>
        <v>783</v>
      </c>
      <c r="R674" s="5" cm="1">
        <f t="array" ref="R674">_xlfn.SWITCH(A674,201706,0.08,201707,0.081,201708,0.075)</f>
        <v>8.1000000000000003E-2</v>
      </c>
      <c r="S674" s="2">
        <f>Call_Data!$M674/Call_Data!$G674*100</f>
        <v>10.714285714285714</v>
      </c>
      <c r="T674" s="2">
        <f>Call_Data!$S674/Call_Data!$R674</f>
        <v>132.27513227513225</v>
      </c>
      <c r="U674" s="7">
        <f t="shared" si="20"/>
        <v>250</v>
      </c>
      <c r="V674" s="6">
        <f t="shared" si="21"/>
        <v>0.8928571428571429</v>
      </c>
      <c r="W674" s="6">
        <f>Call_Data!$K674/Call_Data!$J674</f>
        <v>0.68</v>
      </c>
      <c r="X674" s="6">
        <f>Call_Data!$L674/Call_Data!$K674</f>
        <v>0.6470588235294118</v>
      </c>
      <c r="Y674" s="6" cm="1">
        <f t="array" ref="Y674">_xlfn.SWITCH(A674,201706,0.51,201707,0.509,201708,0.511)</f>
        <v>0.50900000000000001</v>
      </c>
      <c r="Z674" s="6">
        <f>Call_Data!$L674/Call_Data!$G674</f>
        <v>0.39285714285714285</v>
      </c>
      <c r="AA674" s="6" cm="1">
        <f t="array" ref="AA674">_xlfn.SWITCH(A674,201706,0.2,201707,0.199,201708,0.198)</f>
        <v>0.19900000000000001</v>
      </c>
      <c r="AB674" s="6">
        <f>Call_Data!$K674-Call_Data!$L674/Call_Data!$K674</f>
        <v>16.352941176470587</v>
      </c>
      <c r="AC674" s="6" cm="1">
        <f t="array" ref="AC674">_xlfn.SWITCH(A674,201706,0.17,201707,0.162,201708,0.159)</f>
        <v>0.16200000000000001</v>
      </c>
      <c r="AD674" s="6">
        <f>Call_Data!$I674/Call_Data!$G674</f>
        <v>0.2857142857142857</v>
      </c>
    </row>
    <row r="675" spans="1:30" x14ac:dyDescent="0.2">
      <c r="A675">
        <v>201707</v>
      </c>
      <c r="B675" s="1">
        <v>42929</v>
      </c>
      <c r="C675">
        <v>12465</v>
      </c>
      <c r="D675" t="str">
        <f>VLOOKUP(Call_Data!$C675,Hierarchy!$A$1:$H$27,5,TRUE)</f>
        <v>Anderson, Albert</v>
      </c>
      <c r="E675" t="str">
        <f>VLOOKUP(Call_Data!$C675,Hierarchy!$A$2:$H$27,7,TRUE)</f>
        <v>Winnerson, Aceona</v>
      </c>
      <c r="F675" t="str">
        <f>VLOOKUP(C675,Hierarchy!$A$2:$H$27,8,TRUE)</f>
        <v>Williamburg</v>
      </c>
      <c r="G675">
        <v>32</v>
      </c>
      <c r="H675">
        <v>24437</v>
      </c>
      <c r="I675">
        <v>4</v>
      </c>
      <c r="J675">
        <v>32</v>
      </c>
      <c r="K675">
        <v>24</v>
      </c>
      <c r="L675">
        <v>18</v>
      </c>
      <c r="M675">
        <v>1</v>
      </c>
      <c r="N675">
        <f>SUMIF(Call_Data!$D$2:$D$1526,Call_Data!$D675,Call_Data!$G$2:$G$1526)</f>
        <v>2149</v>
      </c>
      <c r="O675">
        <f>SUMIFS(Call_Data!$G$2:$G$1526,Call_Data!$D$2:$D$1526,Call_Data!$D675,Call_Data!$A$2:$A$1526,Call_Data!$A675)</f>
        <v>601</v>
      </c>
      <c r="P675" s="3">
        <f>Call_Data!$H675/Call_Data!$G675</f>
        <v>763.65625</v>
      </c>
      <c r="Q675" cm="1">
        <f t="array" ref="Q675">_xlfn.SWITCH(A675,201706,780,201707,783,201708,775)</f>
        <v>783</v>
      </c>
      <c r="R675" s="5" cm="1">
        <f t="array" ref="R675">_xlfn.SWITCH(A675,201706,0.08,201707,0.081,201708,0.075)</f>
        <v>8.1000000000000003E-2</v>
      </c>
      <c r="S675" s="2">
        <f>Call_Data!$M675/Call_Data!$G675*100</f>
        <v>3.125</v>
      </c>
      <c r="T675" s="2">
        <f>Call_Data!$S675/Call_Data!$R675</f>
        <v>38.580246913580247</v>
      </c>
      <c r="U675" s="7">
        <f t="shared" si="20"/>
        <v>0</v>
      </c>
      <c r="V675" s="6">
        <f t="shared" si="21"/>
        <v>1</v>
      </c>
      <c r="W675" s="6">
        <f>Call_Data!$K675/Call_Data!$J675</f>
        <v>0.75</v>
      </c>
      <c r="X675" s="6">
        <f>Call_Data!$L675/Call_Data!$K675</f>
        <v>0.75</v>
      </c>
      <c r="Y675" s="6" cm="1">
        <f t="array" ref="Y675">_xlfn.SWITCH(A675,201706,0.51,201707,0.509,201708,0.511)</f>
        <v>0.50900000000000001</v>
      </c>
      <c r="Z675" s="6">
        <f>Call_Data!$L675/Call_Data!$G675</f>
        <v>0.5625</v>
      </c>
      <c r="AA675" s="6" cm="1">
        <f t="array" ref="AA675">_xlfn.SWITCH(A675,201706,0.2,201707,0.199,201708,0.198)</f>
        <v>0.19900000000000001</v>
      </c>
      <c r="AB675" s="6">
        <f>Call_Data!$K675-Call_Data!$L675/Call_Data!$K675</f>
        <v>23.25</v>
      </c>
      <c r="AC675" s="6" cm="1">
        <f t="array" ref="AC675">_xlfn.SWITCH(A675,201706,0.17,201707,0.162,201708,0.159)</f>
        <v>0.16200000000000001</v>
      </c>
      <c r="AD675" s="6">
        <f>Call_Data!$I675/Call_Data!$G675</f>
        <v>0.125</v>
      </c>
    </row>
    <row r="676" spans="1:30" x14ac:dyDescent="0.2">
      <c r="A676">
        <v>201707</v>
      </c>
      <c r="B676" s="1">
        <v>42929</v>
      </c>
      <c r="C676">
        <v>12466</v>
      </c>
      <c r="D676" t="str">
        <f>VLOOKUP(Call_Data!$C676,Hierarchy!$A$1:$H$27,5,TRUE)</f>
        <v>Binning, Bart</v>
      </c>
      <c r="E676" t="str">
        <f>VLOOKUP(Call_Data!$C676,Hierarchy!$A$2:$H$27,7,TRUE)</f>
        <v>Winnerson, Aceona</v>
      </c>
      <c r="F676" t="str">
        <f>VLOOKUP(C676,Hierarchy!$A$2:$H$27,8,TRUE)</f>
        <v>Williamburg</v>
      </c>
      <c r="G676">
        <v>37</v>
      </c>
      <c r="H676">
        <v>25788</v>
      </c>
      <c r="I676">
        <v>4</v>
      </c>
      <c r="J676">
        <v>35</v>
      </c>
      <c r="K676">
        <v>30</v>
      </c>
      <c r="L676">
        <v>24</v>
      </c>
      <c r="M676">
        <v>1</v>
      </c>
      <c r="N676">
        <f>SUMIF(Call_Data!$D$2:$D$1526,Call_Data!$D676,Call_Data!$G$2:$G$1526)</f>
        <v>2347</v>
      </c>
      <c r="O676">
        <f>SUMIFS(Call_Data!$G$2:$G$1526,Call_Data!$D$2:$D$1526,Call_Data!$D676,Call_Data!$A$2:$A$1526,Call_Data!$A676)</f>
        <v>761</v>
      </c>
      <c r="P676" s="3">
        <f>Call_Data!$H676/Call_Data!$G676</f>
        <v>696.97297297297303</v>
      </c>
      <c r="Q676" cm="1">
        <f t="array" ref="Q676">_xlfn.SWITCH(A676,201706,780,201707,783,201708,775)</f>
        <v>783</v>
      </c>
      <c r="R676" s="5" cm="1">
        <f t="array" ref="R676">_xlfn.SWITCH(A676,201706,0.08,201707,0.081,201708,0.075)</f>
        <v>8.1000000000000003E-2</v>
      </c>
      <c r="S676" s="2">
        <f>Call_Data!$M676/Call_Data!$G676*100</f>
        <v>2.7027027027027026</v>
      </c>
      <c r="T676" s="2">
        <f>Call_Data!$S676/Call_Data!$R676</f>
        <v>33.366700033366698</v>
      </c>
      <c r="U676" s="7">
        <f t="shared" si="20"/>
        <v>0</v>
      </c>
      <c r="V676" s="6">
        <f t="shared" si="21"/>
        <v>0.94594594594594594</v>
      </c>
      <c r="W676" s="6">
        <f>Call_Data!$K676/Call_Data!$J676</f>
        <v>0.8571428571428571</v>
      </c>
      <c r="X676" s="6">
        <f>Call_Data!$L676/Call_Data!$K676</f>
        <v>0.8</v>
      </c>
      <c r="Y676" s="6" cm="1">
        <f t="array" ref="Y676">_xlfn.SWITCH(A676,201706,0.51,201707,0.509,201708,0.511)</f>
        <v>0.50900000000000001</v>
      </c>
      <c r="Z676" s="6">
        <f>Call_Data!$L676/Call_Data!$G676</f>
        <v>0.64864864864864868</v>
      </c>
      <c r="AA676" s="6" cm="1">
        <f t="array" ref="AA676">_xlfn.SWITCH(A676,201706,0.2,201707,0.199,201708,0.198)</f>
        <v>0.19900000000000001</v>
      </c>
      <c r="AB676" s="6">
        <f>Call_Data!$K676-Call_Data!$L676/Call_Data!$K676</f>
        <v>29.2</v>
      </c>
      <c r="AC676" s="6" cm="1">
        <f t="array" ref="AC676">_xlfn.SWITCH(A676,201706,0.17,201707,0.162,201708,0.159)</f>
        <v>0.16200000000000001</v>
      </c>
      <c r="AD676" s="6">
        <f>Call_Data!$I676/Call_Data!$G676</f>
        <v>0.10810810810810811</v>
      </c>
    </row>
    <row r="677" spans="1:30" x14ac:dyDescent="0.2">
      <c r="A677">
        <v>201707</v>
      </c>
      <c r="B677" s="1">
        <v>42929</v>
      </c>
      <c r="C677">
        <v>12467</v>
      </c>
      <c r="D677" t="str">
        <f>VLOOKUP(Call_Data!$C677,Hierarchy!$A$1:$H$27,5,TRUE)</f>
        <v>Centerville, Cece</v>
      </c>
      <c r="E677" t="str">
        <f>VLOOKUP(Call_Data!$C677,Hierarchy!$A$2:$H$27,7,TRUE)</f>
        <v>Winnerson, Aceona</v>
      </c>
      <c r="F677" t="str">
        <f>VLOOKUP(C677,Hierarchy!$A$2:$H$27,8,TRUE)</f>
        <v>Williamburg</v>
      </c>
      <c r="G677">
        <v>34</v>
      </c>
      <c r="H677">
        <v>24780</v>
      </c>
      <c r="I677">
        <v>5</v>
      </c>
      <c r="J677">
        <v>31</v>
      </c>
      <c r="K677">
        <v>28</v>
      </c>
      <c r="L677">
        <v>23</v>
      </c>
      <c r="M677">
        <v>1</v>
      </c>
      <c r="N677">
        <f>SUMIF(Call_Data!$D$2:$D$1526,Call_Data!$D677,Call_Data!$G$2:$G$1526)</f>
        <v>2319</v>
      </c>
      <c r="O677">
        <f>SUMIFS(Call_Data!$G$2:$G$1526,Call_Data!$D$2:$D$1526,Call_Data!$D677,Call_Data!$A$2:$A$1526,Call_Data!$A677)</f>
        <v>735</v>
      </c>
      <c r="P677" s="3">
        <f>Call_Data!$H677/Call_Data!$G677</f>
        <v>728.82352941176475</v>
      </c>
      <c r="Q677" cm="1">
        <f t="array" ref="Q677">_xlfn.SWITCH(A677,201706,780,201707,783,201708,775)</f>
        <v>783</v>
      </c>
      <c r="R677" s="5" cm="1">
        <f t="array" ref="R677">_xlfn.SWITCH(A677,201706,0.08,201707,0.081,201708,0.075)</f>
        <v>8.1000000000000003E-2</v>
      </c>
      <c r="S677" s="2">
        <f>Call_Data!$M677/Call_Data!$G677*100</f>
        <v>2.9411764705882351</v>
      </c>
      <c r="T677" s="2">
        <f>Call_Data!$S677/Call_Data!$R677</f>
        <v>36.31082062454611</v>
      </c>
      <c r="U677" s="7">
        <f t="shared" si="20"/>
        <v>0</v>
      </c>
      <c r="V677" s="6">
        <f t="shared" si="21"/>
        <v>0.91176470588235292</v>
      </c>
      <c r="W677" s="6">
        <f>Call_Data!$K677/Call_Data!$J677</f>
        <v>0.90322580645161288</v>
      </c>
      <c r="X677" s="6">
        <f>Call_Data!$L677/Call_Data!$K677</f>
        <v>0.8214285714285714</v>
      </c>
      <c r="Y677" s="6" cm="1">
        <f t="array" ref="Y677">_xlfn.SWITCH(A677,201706,0.51,201707,0.509,201708,0.511)</f>
        <v>0.50900000000000001</v>
      </c>
      <c r="Z677" s="6">
        <f>Call_Data!$L677/Call_Data!$G677</f>
        <v>0.67647058823529416</v>
      </c>
      <c r="AA677" s="6" cm="1">
        <f t="array" ref="AA677">_xlfn.SWITCH(A677,201706,0.2,201707,0.199,201708,0.198)</f>
        <v>0.19900000000000001</v>
      </c>
      <c r="AB677" s="6">
        <f>Call_Data!$K677-Call_Data!$L677/Call_Data!$K677</f>
        <v>27.178571428571427</v>
      </c>
      <c r="AC677" s="6" cm="1">
        <f t="array" ref="AC677">_xlfn.SWITCH(A677,201706,0.17,201707,0.162,201708,0.159)</f>
        <v>0.16200000000000001</v>
      </c>
      <c r="AD677" s="6">
        <f>Call_Data!$I677/Call_Data!$G677</f>
        <v>0.14705882352941177</v>
      </c>
    </row>
    <row r="678" spans="1:30" x14ac:dyDescent="0.2">
      <c r="A678">
        <v>201707</v>
      </c>
      <c r="B678" s="1">
        <v>42929</v>
      </c>
      <c r="C678">
        <v>12468</v>
      </c>
      <c r="D678" t="str">
        <f>VLOOKUP(Call_Data!$C678,Hierarchy!$A$1:$H$27,5,TRUE)</f>
        <v>Davenport, Davina</v>
      </c>
      <c r="E678" t="str">
        <f>VLOOKUP(Call_Data!$C678,Hierarchy!$A$2:$H$27,7,TRUE)</f>
        <v>Winnerson, Aceona</v>
      </c>
      <c r="F678" t="str">
        <f>VLOOKUP(C678,Hierarchy!$A$2:$H$27,8,TRUE)</f>
        <v>Williamburg</v>
      </c>
      <c r="G678">
        <v>40</v>
      </c>
      <c r="H678">
        <v>24796</v>
      </c>
      <c r="I678">
        <v>6</v>
      </c>
      <c r="J678">
        <v>38</v>
      </c>
      <c r="K678">
        <v>27</v>
      </c>
      <c r="L678">
        <v>22</v>
      </c>
      <c r="M678">
        <v>2</v>
      </c>
      <c r="N678">
        <f>SUMIF(Call_Data!$D$2:$D$1526,Call_Data!$D678,Call_Data!$G$2:$G$1526)</f>
        <v>2282</v>
      </c>
      <c r="O678">
        <f>SUMIFS(Call_Data!$G$2:$G$1526,Call_Data!$D$2:$D$1526,Call_Data!$D678,Call_Data!$A$2:$A$1526,Call_Data!$A678)</f>
        <v>762</v>
      </c>
      <c r="P678" s="3">
        <f>Call_Data!$H678/Call_Data!$G678</f>
        <v>619.9</v>
      </c>
      <c r="Q678" cm="1">
        <f t="array" ref="Q678">_xlfn.SWITCH(A678,201706,780,201707,783,201708,775)</f>
        <v>783</v>
      </c>
      <c r="R678" s="5" cm="1">
        <f t="array" ref="R678">_xlfn.SWITCH(A678,201706,0.08,201707,0.081,201708,0.075)</f>
        <v>8.1000000000000003E-2</v>
      </c>
      <c r="S678" s="2">
        <f>Call_Data!$M678/Call_Data!$G678*100</f>
        <v>5</v>
      </c>
      <c r="T678" s="2">
        <f>Call_Data!$S678/Call_Data!$R678</f>
        <v>61.728395061728392</v>
      </c>
      <c r="U678" s="7">
        <f t="shared" si="20"/>
        <v>0</v>
      </c>
      <c r="V678" s="6">
        <f t="shared" si="21"/>
        <v>0.95</v>
      </c>
      <c r="W678" s="6">
        <f>Call_Data!$K678/Call_Data!$J678</f>
        <v>0.71052631578947367</v>
      </c>
      <c r="X678" s="6">
        <f>Call_Data!$L678/Call_Data!$K678</f>
        <v>0.81481481481481477</v>
      </c>
      <c r="Y678" s="6" cm="1">
        <f t="array" ref="Y678">_xlfn.SWITCH(A678,201706,0.51,201707,0.509,201708,0.511)</f>
        <v>0.50900000000000001</v>
      </c>
      <c r="Z678" s="6">
        <f>Call_Data!$L678/Call_Data!$G678</f>
        <v>0.55000000000000004</v>
      </c>
      <c r="AA678" s="6" cm="1">
        <f t="array" ref="AA678">_xlfn.SWITCH(A678,201706,0.2,201707,0.199,201708,0.198)</f>
        <v>0.19900000000000001</v>
      </c>
      <c r="AB678" s="6">
        <f>Call_Data!$K678-Call_Data!$L678/Call_Data!$K678</f>
        <v>26.185185185185187</v>
      </c>
      <c r="AC678" s="6" cm="1">
        <f t="array" ref="AC678">_xlfn.SWITCH(A678,201706,0.17,201707,0.162,201708,0.159)</f>
        <v>0.16200000000000001</v>
      </c>
      <c r="AD678" s="6">
        <f>Call_Data!$I678/Call_Data!$G678</f>
        <v>0.15</v>
      </c>
    </row>
    <row r="679" spans="1:30" x14ac:dyDescent="0.2">
      <c r="A679">
        <v>201707</v>
      </c>
      <c r="B679" s="1">
        <v>42929</v>
      </c>
      <c r="C679">
        <v>12469</v>
      </c>
      <c r="D679" t="str">
        <f>VLOOKUP(Call_Data!$C679,Hierarchy!$A$1:$H$27,5,TRUE)</f>
        <v>Edgerton, Ethan</v>
      </c>
      <c r="E679" t="str">
        <f>VLOOKUP(Call_Data!$C679,Hierarchy!$A$2:$H$27,7,TRUE)</f>
        <v>Winnerson, Aceona</v>
      </c>
      <c r="F679" t="str">
        <f>VLOOKUP(C679,Hierarchy!$A$2:$H$27,8,TRUE)</f>
        <v>Williamburg</v>
      </c>
      <c r="G679">
        <v>34</v>
      </c>
      <c r="H679">
        <v>24595</v>
      </c>
      <c r="I679">
        <v>7</v>
      </c>
      <c r="J679">
        <v>32</v>
      </c>
      <c r="K679">
        <v>24</v>
      </c>
      <c r="L679">
        <v>17</v>
      </c>
      <c r="M679">
        <v>1</v>
      </c>
      <c r="N679">
        <f>SUMIF(Call_Data!$D$2:$D$1526,Call_Data!$D679,Call_Data!$G$2:$G$1526)</f>
        <v>2288</v>
      </c>
      <c r="O679">
        <f>SUMIFS(Call_Data!$G$2:$G$1526,Call_Data!$D$2:$D$1526,Call_Data!$D679,Call_Data!$A$2:$A$1526,Call_Data!$A679)</f>
        <v>796</v>
      </c>
      <c r="P679" s="3">
        <f>Call_Data!$H679/Call_Data!$G679</f>
        <v>723.38235294117646</v>
      </c>
      <c r="Q679" cm="1">
        <f t="array" ref="Q679">_xlfn.SWITCH(A679,201706,780,201707,783,201708,775)</f>
        <v>783</v>
      </c>
      <c r="R679" s="5" cm="1">
        <f t="array" ref="R679">_xlfn.SWITCH(A679,201706,0.08,201707,0.081,201708,0.075)</f>
        <v>8.1000000000000003E-2</v>
      </c>
      <c r="S679" s="2">
        <f>Call_Data!$M679/Call_Data!$G679*100</f>
        <v>2.9411764705882351</v>
      </c>
      <c r="T679" s="2">
        <f>Call_Data!$S679/Call_Data!$R679</f>
        <v>36.31082062454611</v>
      </c>
      <c r="U679" s="7">
        <f t="shared" si="20"/>
        <v>0</v>
      </c>
      <c r="V679" s="6">
        <f t="shared" si="21"/>
        <v>0.94117647058823528</v>
      </c>
      <c r="W679" s="6">
        <f>Call_Data!$K679/Call_Data!$J679</f>
        <v>0.75</v>
      </c>
      <c r="X679" s="6">
        <f>Call_Data!$L679/Call_Data!$K679</f>
        <v>0.70833333333333337</v>
      </c>
      <c r="Y679" s="6" cm="1">
        <f t="array" ref="Y679">_xlfn.SWITCH(A679,201706,0.51,201707,0.509,201708,0.511)</f>
        <v>0.50900000000000001</v>
      </c>
      <c r="Z679" s="6">
        <f>Call_Data!$L679/Call_Data!$G679</f>
        <v>0.5</v>
      </c>
      <c r="AA679" s="6" cm="1">
        <f t="array" ref="AA679">_xlfn.SWITCH(A679,201706,0.2,201707,0.199,201708,0.198)</f>
        <v>0.19900000000000001</v>
      </c>
      <c r="AB679" s="6">
        <f>Call_Data!$K679-Call_Data!$L679/Call_Data!$K679</f>
        <v>23.291666666666668</v>
      </c>
      <c r="AC679" s="6" cm="1">
        <f t="array" ref="AC679">_xlfn.SWITCH(A679,201706,0.17,201707,0.162,201708,0.159)</f>
        <v>0.16200000000000001</v>
      </c>
      <c r="AD679" s="6">
        <f>Call_Data!$I679/Call_Data!$G679</f>
        <v>0.20588235294117646</v>
      </c>
    </row>
    <row r="680" spans="1:30" x14ac:dyDescent="0.2">
      <c r="A680">
        <v>201707</v>
      </c>
      <c r="B680" s="1">
        <v>42929</v>
      </c>
      <c r="C680">
        <v>12470</v>
      </c>
      <c r="D680" t="str">
        <f>VLOOKUP(Call_Data!$C680,Hierarchy!$A$1:$H$27,5,TRUE)</f>
        <v>Filipsano, Fiona</v>
      </c>
      <c r="E680" t="str">
        <f>VLOOKUP(Call_Data!$C680,Hierarchy!$A$2:$H$27,7,TRUE)</f>
        <v>Winnerson, Aceona</v>
      </c>
      <c r="F680" t="str">
        <f>VLOOKUP(C680,Hierarchy!$A$2:$H$27,8,TRUE)</f>
        <v>Williamburg</v>
      </c>
      <c r="G680">
        <v>39</v>
      </c>
      <c r="H680">
        <v>24122</v>
      </c>
      <c r="I680">
        <v>7</v>
      </c>
      <c r="J680">
        <v>37</v>
      </c>
      <c r="K680">
        <v>31</v>
      </c>
      <c r="L680">
        <v>26</v>
      </c>
      <c r="M680">
        <v>1</v>
      </c>
      <c r="N680">
        <f>SUMIF(Call_Data!$D$2:$D$1526,Call_Data!$D680,Call_Data!$G$2:$G$1526)</f>
        <v>2312</v>
      </c>
      <c r="O680">
        <f>SUMIFS(Call_Data!$G$2:$G$1526,Call_Data!$D$2:$D$1526,Call_Data!$D680,Call_Data!$A$2:$A$1526,Call_Data!$A680)</f>
        <v>780</v>
      </c>
      <c r="P680" s="3">
        <f>Call_Data!$H680/Call_Data!$G680</f>
        <v>618.51282051282055</v>
      </c>
      <c r="Q680" cm="1">
        <f t="array" ref="Q680">_xlfn.SWITCH(A680,201706,780,201707,783,201708,775)</f>
        <v>783</v>
      </c>
      <c r="R680" s="5" cm="1">
        <f t="array" ref="R680">_xlfn.SWITCH(A680,201706,0.08,201707,0.081,201708,0.075)</f>
        <v>8.1000000000000003E-2</v>
      </c>
      <c r="S680" s="2">
        <f>Call_Data!$M680/Call_Data!$G680*100</f>
        <v>2.5641025641025639</v>
      </c>
      <c r="T680" s="2">
        <f>Call_Data!$S680/Call_Data!$R680</f>
        <v>31.655587211142763</v>
      </c>
      <c r="U680" s="7">
        <f t="shared" si="20"/>
        <v>0</v>
      </c>
      <c r="V680" s="6">
        <f t="shared" si="21"/>
        <v>0.94871794871794868</v>
      </c>
      <c r="W680" s="6">
        <f>Call_Data!$K680/Call_Data!$J680</f>
        <v>0.83783783783783783</v>
      </c>
      <c r="X680" s="6">
        <f>Call_Data!$L680/Call_Data!$K680</f>
        <v>0.83870967741935487</v>
      </c>
      <c r="Y680" s="6" cm="1">
        <f t="array" ref="Y680">_xlfn.SWITCH(A680,201706,0.51,201707,0.509,201708,0.511)</f>
        <v>0.50900000000000001</v>
      </c>
      <c r="Z680" s="6">
        <f>Call_Data!$L680/Call_Data!$G680</f>
        <v>0.66666666666666663</v>
      </c>
      <c r="AA680" s="6" cm="1">
        <f t="array" ref="AA680">_xlfn.SWITCH(A680,201706,0.2,201707,0.199,201708,0.198)</f>
        <v>0.19900000000000001</v>
      </c>
      <c r="AB680" s="6">
        <f>Call_Data!$K680-Call_Data!$L680/Call_Data!$K680</f>
        <v>30.161290322580644</v>
      </c>
      <c r="AC680" s="6" cm="1">
        <f t="array" ref="AC680">_xlfn.SWITCH(A680,201706,0.17,201707,0.162,201708,0.159)</f>
        <v>0.16200000000000001</v>
      </c>
      <c r="AD680" s="6">
        <f>Call_Data!$I680/Call_Data!$G680</f>
        <v>0.17948717948717949</v>
      </c>
    </row>
    <row r="681" spans="1:30" x14ac:dyDescent="0.2">
      <c r="A681">
        <v>201707</v>
      </c>
      <c r="B681" s="1">
        <v>42929</v>
      </c>
      <c r="C681">
        <v>12471</v>
      </c>
      <c r="D681" t="str">
        <f>VLOOKUP(Call_Data!$C681,Hierarchy!$A$1:$H$27,5,TRUE)</f>
        <v>Gee, Garry</v>
      </c>
      <c r="E681" t="str">
        <f>VLOOKUP(Call_Data!$C681,Hierarchy!$A$2:$H$27,7,TRUE)</f>
        <v>Winnerson, Aceona</v>
      </c>
      <c r="F681" t="str">
        <f>VLOOKUP(C681,Hierarchy!$A$2:$H$27,8,TRUE)</f>
        <v>Williamburg</v>
      </c>
      <c r="G681">
        <v>38</v>
      </c>
      <c r="H681">
        <v>25843</v>
      </c>
      <c r="I681">
        <v>7</v>
      </c>
      <c r="J681">
        <v>35</v>
      </c>
      <c r="K681">
        <v>30</v>
      </c>
      <c r="L681">
        <v>24</v>
      </c>
      <c r="M681">
        <v>1</v>
      </c>
      <c r="N681">
        <f>SUMIF(Call_Data!$D$2:$D$1526,Call_Data!$D681,Call_Data!$G$2:$G$1526)</f>
        <v>2402</v>
      </c>
      <c r="O681">
        <f>SUMIFS(Call_Data!$G$2:$G$1526,Call_Data!$D$2:$D$1526,Call_Data!$D681,Call_Data!$A$2:$A$1526,Call_Data!$A681)</f>
        <v>811</v>
      </c>
      <c r="P681" s="3">
        <f>Call_Data!$H681/Call_Data!$G681</f>
        <v>680.07894736842104</v>
      </c>
      <c r="Q681" cm="1">
        <f t="array" ref="Q681">_xlfn.SWITCH(A681,201706,780,201707,783,201708,775)</f>
        <v>783</v>
      </c>
      <c r="R681" s="5" cm="1">
        <f t="array" ref="R681">_xlfn.SWITCH(A681,201706,0.08,201707,0.081,201708,0.075)</f>
        <v>8.1000000000000003E-2</v>
      </c>
      <c r="S681" s="2">
        <f>Call_Data!$M681/Call_Data!$G681*100</f>
        <v>2.6315789473684208</v>
      </c>
      <c r="T681" s="2">
        <f>Call_Data!$S681/Call_Data!$R681</f>
        <v>32.488628979857047</v>
      </c>
      <c r="U681" s="7">
        <f t="shared" si="20"/>
        <v>0</v>
      </c>
      <c r="V681" s="6">
        <f t="shared" si="21"/>
        <v>0.92105263157894735</v>
      </c>
      <c r="W681" s="6">
        <f>Call_Data!$K681/Call_Data!$J681</f>
        <v>0.8571428571428571</v>
      </c>
      <c r="X681" s="6">
        <f>Call_Data!$L681/Call_Data!$K681</f>
        <v>0.8</v>
      </c>
      <c r="Y681" s="6" cm="1">
        <f t="array" ref="Y681">_xlfn.SWITCH(A681,201706,0.51,201707,0.509,201708,0.511)</f>
        <v>0.50900000000000001</v>
      </c>
      <c r="Z681" s="6">
        <f>Call_Data!$L681/Call_Data!$G681</f>
        <v>0.63157894736842102</v>
      </c>
      <c r="AA681" s="6" cm="1">
        <f t="array" ref="AA681">_xlfn.SWITCH(A681,201706,0.2,201707,0.199,201708,0.198)</f>
        <v>0.19900000000000001</v>
      </c>
      <c r="AB681" s="6">
        <f>Call_Data!$K681-Call_Data!$L681/Call_Data!$K681</f>
        <v>29.2</v>
      </c>
      <c r="AC681" s="6" cm="1">
        <f t="array" ref="AC681">_xlfn.SWITCH(A681,201706,0.17,201707,0.162,201708,0.159)</f>
        <v>0.16200000000000001</v>
      </c>
      <c r="AD681" s="6">
        <f>Call_Data!$I681/Call_Data!$G681</f>
        <v>0.18421052631578946</v>
      </c>
    </row>
    <row r="682" spans="1:30" x14ac:dyDescent="0.2">
      <c r="A682">
        <v>201707</v>
      </c>
      <c r="B682" s="1">
        <v>42929</v>
      </c>
      <c r="C682">
        <v>12483</v>
      </c>
      <c r="D682" t="str">
        <f>VLOOKUP(Call_Data!$C682,Hierarchy!$A$1:$H$27,5,TRUE)</f>
        <v>Thomas, Ted</v>
      </c>
      <c r="E682" t="str">
        <f>VLOOKUP(Call_Data!$C682,Hierarchy!$A$2:$H$27,7,TRUE)</f>
        <v>Oferten, Quinton</v>
      </c>
      <c r="F682" t="str">
        <f>VLOOKUP(C682,Hierarchy!$A$2:$H$27,8,TRUE)</f>
        <v>Williamburg</v>
      </c>
      <c r="G682">
        <v>29</v>
      </c>
      <c r="H682">
        <v>25341</v>
      </c>
      <c r="I682">
        <v>8</v>
      </c>
      <c r="J682">
        <v>26</v>
      </c>
      <c r="K682">
        <v>20</v>
      </c>
      <c r="L682">
        <v>11</v>
      </c>
      <c r="M682">
        <v>3</v>
      </c>
      <c r="N682">
        <f>SUMIF(Call_Data!$D$2:$D$1526,Call_Data!$D682,Call_Data!$G$2:$G$1526)</f>
        <v>1918</v>
      </c>
      <c r="O682">
        <f>SUMIFS(Call_Data!$G$2:$G$1526,Call_Data!$D$2:$D$1526,Call_Data!$D682,Call_Data!$A$2:$A$1526,Call_Data!$A682)</f>
        <v>606</v>
      </c>
      <c r="P682" s="3">
        <f>Call_Data!$H682/Call_Data!$G682</f>
        <v>873.82758620689651</v>
      </c>
      <c r="Q682" cm="1">
        <f t="array" ref="Q682">_xlfn.SWITCH(A682,201706,780,201707,783,201708,775)</f>
        <v>783</v>
      </c>
      <c r="R682" s="5" cm="1">
        <f t="array" ref="R682">_xlfn.SWITCH(A682,201706,0.08,201707,0.081,201708,0.075)</f>
        <v>8.1000000000000003E-2</v>
      </c>
      <c r="S682" s="2">
        <f>Call_Data!$M682/Call_Data!$G682*100</f>
        <v>10.344827586206897</v>
      </c>
      <c r="T682" s="2">
        <f>Call_Data!$S682/Call_Data!$R682</f>
        <v>127.71392081736909</v>
      </c>
      <c r="U682" s="7">
        <f t="shared" si="20"/>
        <v>250</v>
      </c>
      <c r="V682" s="6">
        <f t="shared" si="21"/>
        <v>0.89655172413793105</v>
      </c>
      <c r="W682" s="6">
        <f>Call_Data!$K682/Call_Data!$J682</f>
        <v>0.76923076923076927</v>
      </c>
      <c r="X682" s="6">
        <f>Call_Data!$L682/Call_Data!$K682</f>
        <v>0.55000000000000004</v>
      </c>
      <c r="Y682" s="6" cm="1">
        <f t="array" ref="Y682">_xlfn.SWITCH(A682,201706,0.51,201707,0.509,201708,0.511)</f>
        <v>0.50900000000000001</v>
      </c>
      <c r="Z682" s="6">
        <f>Call_Data!$L682/Call_Data!$G682</f>
        <v>0.37931034482758619</v>
      </c>
      <c r="AA682" s="6" cm="1">
        <f t="array" ref="AA682">_xlfn.SWITCH(A682,201706,0.2,201707,0.199,201708,0.198)</f>
        <v>0.19900000000000001</v>
      </c>
      <c r="AB682" s="6">
        <f>Call_Data!$K682-Call_Data!$L682/Call_Data!$K682</f>
        <v>19.45</v>
      </c>
      <c r="AC682" s="6" cm="1">
        <f t="array" ref="AC682">_xlfn.SWITCH(A682,201706,0.17,201707,0.162,201708,0.159)</f>
        <v>0.16200000000000001</v>
      </c>
      <c r="AD682" s="6">
        <f>Call_Data!$I682/Call_Data!$G682</f>
        <v>0.27586206896551724</v>
      </c>
    </row>
    <row r="683" spans="1:30" x14ac:dyDescent="0.2">
      <c r="A683">
        <v>201707</v>
      </c>
      <c r="B683" s="1">
        <v>42929</v>
      </c>
      <c r="C683">
        <v>12484</v>
      </c>
      <c r="D683" t="str">
        <f>VLOOKUP(Call_Data!$C683,Hierarchy!$A$1:$H$27,5,TRUE)</f>
        <v>Uvaldon, Ursala</v>
      </c>
      <c r="E683" t="str">
        <f>VLOOKUP(Call_Data!$C683,Hierarchy!$A$2:$H$27,7,TRUE)</f>
        <v>Oferten, Quinton</v>
      </c>
      <c r="F683" t="str">
        <f>VLOOKUP(C683,Hierarchy!$A$2:$H$27,8,TRUE)</f>
        <v>Williamburg</v>
      </c>
      <c r="G683">
        <v>32</v>
      </c>
      <c r="H683">
        <v>24049</v>
      </c>
      <c r="I683">
        <v>7</v>
      </c>
      <c r="J683">
        <v>27</v>
      </c>
      <c r="K683">
        <v>21</v>
      </c>
      <c r="L683">
        <v>11</v>
      </c>
      <c r="M683">
        <v>3</v>
      </c>
      <c r="N683">
        <f>SUMIF(Call_Data!$D$2:$D$1526,Call_Data!$D683,Call_Data!$G$2:$G$1526)</f>
        <v>1913</v>
      </c>
      <c r="O683">
        <f>SUMIFS(Call_Data!$G$2:$G$1526,Call_Data!$D$2:$D$1526,Call_Data!$D683,Call_Data!$A$2:$A$1526,Call_Data!$A683)</f>
        <v>618</v>
      </c>
      <c r="P683" s="3">
        <f>Call_Data!$H683/Call_Data!$G683</f>
        <v>751.53125</v>
      </c>
      <c r="Q683" cm="1">
        <f t="array" ref="Q683">_xlfn.SWITCH(A683,201706,780,201707,783,201708,775)</f>
        <v>783</v>
      </c>
      <c r="R683" s="5" cm="1">
        <f t="array" ref="R683">_xlfn.SWITCH(A683,201706,0.08,201707,0.081,201708,0.075)</f>
        <v>8.1000000000000003E-2</v>
      </c>
      <c r="S683" s="2">
        <f>Call_Data!$M683/Call_Data!$G683*100</f>
        <v>9.375</v>
      </c>
      <c r="T683" s="2">
        <f>Call_Data!$S683/Call_Data!$R683</f>
        <v>115.74074074074073</v>
      </c>
      <c r="U683" s="7">
        <f t="shared" si="20"/>
        <v>150</v>
      </c>
      <c r="V683" s="6">
        <f t="shared" si="21"/>
        <v>0.84375</v>
      </c>
      <c r="W683" s="6">
        <f>Call_Data!$K683/Call_Data!$J683</f>
        <v>0.77777777777777779</v>
      </c>
      <c r="X683" s="6">
        <f>Call_Data!$L683/Call_Data!$K683</f>
        <v>0.52380952380952384</v>
      </c>
      <c r="Y683" s="6" cm="1">
        <f t="array" ref="Y683">_xlfn.SWITCH(A683,201706,0.51,201707,0.509,201708,0.511)</f>
        <v>0.50900000000000001</v>
      </c>
      <c r="Z683" s="6">
        <f>Call_Data!$L683/Call_Data!$G683</f>
        <v>0.34375</v>
      </c>
      <c r="AA683" s="6" cm="1">
        <f t="array" ref="AA683">_xlfn.SWITCH(A683,201706,0.2,201707,0.199,201708,0.198)</f>
        <v>0.19900000000000001</v>
      </c>
      <c r="AB683" s="6">
        <f>Call_Data!$K683-Call_Data!$L683/Call_Data!$K683</f>
        <v>20.476190476190474</v>
      </c>
      <c r="AC683" s="6" cm="1">
        <f t="array" ref="AC683">_xlfn.SWITCH(A683,201706,0.17,201707,0.162,201708,0.159)</f>
        <v>0.16200000000000001</v>
      </c>
      <c r="AD683" s="6">
        <f>Call_Data!$I683/Call_Data!$G683</f>
        <v>0.21875</v>
      </c>
    </row>
    <row r="684" spans="1:30" x14ac:dyDescent="0.2">
      <c r="A684">
        <v>201707</v>
      </c>
      <c r="B684" s="1">
        <v>42929</v>
      </c>
      <c r="C684">
        <v>12485</v>
      </c>
      <c r="D684" t="str">
        <f>VLOOKUP(Call_Data!$C684,Hierarchy!$A$1:$H$27,5,TRUE)</f>
        <v>Vindictive, Vinny</v>
      </c>
      <c r="E684" t="str">
        <f>VLOOKUP(Call_Data!$C684,Hierarchy!$A$2:$H$27,7,TRUE)</f>
        <v>Oferten, Quinton</v>
      </c>
      <c r="F684" t="str">
        <f>VLOOKUP(C684,Hierarchy!$A$2:$H$27,8,TRUE)</f>
        <v>Williamburg</v>
      </c>
      <c r="G684">
        <v>33</v>
      </c>
      <c r="H684">
        <v>24347</v>
      </c>
      <c r="I684">
        <v>10</v>
      </c>
      <c r="J684">
        <v>30</v>
      </c>
      <c r="K684">
        <v>23</v>
      </c>
      <c r="L684">
        <v>14</v>
      </c>
      <c r="M684">
        <v>3</v>
      </c>
      <c r="N684">
        <f>SUMIF(Call_Data!$D$2:$D$1526,Call_Data!$D684,Call_Data!$G$2:$G$1526)</f>
        <v>1894</v>
      </c>
      <c r="O684">
        <f>SUMIFS(Call_Data!$G$2:$G$1526,Call_Data!$D$2:$D$1526,Call_Data!$D684,Call_Data!$A$2:$A$1526,Call_Data!$A684)</f>
        <v>610</v>
      </c>
      <c r="P684" s="3">
        <f>Call_Data!$H684/Call_Data!$G684</f>
        <v>737.78787878787875</v>
      </c>
      <c r="Q684" cm="1">
        <f t="array" ref="Q684">_xlfn.SWITCH(A684,201706,780,201707,783,201708,775)</f>
        <v>783</v>
      </c>
      <c r="R684" s="5" cm="1">
        <f t="array" ref="R684">_xlfn.SWITCH(A684,201706,0.08,201707,0.081,201708,0.075)</f>
        <v>8.1000000000000003E-2</v>
      </c>
      <c r="S684" s="2">
        <f>Call_Data!$M684/Call_Data!$G684*100</f>
        <v>9.0909090909090917</v>
      </c>
      <c r="T684" s="2">
        <f>Call_Data!$S684/Call_Data!$R684</f>
        <v>112.23344556677891</v>
      </c>
      <c r="U684" s="7">
        <f t="shared" si="20"/>
        <v>150</v>
      </c>
      <c r="V684" s="6">
        <f t="shared" si="21"/>
        <v>0.90909090909090906</v>
      </c>
      <c r="W684" s="6">
        <f>Call_Data!$K684/Call_Data!$J684</f>
        <v>0.76666666666666672</v>
      </c>
      <c r="X684" s="6">
        <f>Call_Data!$L684/Call_Data!$K684</f>
        <v>0.60869565217391308</v>
      </c>
      <c r="Y684" s="6" cm="1">
        <f t="array" ref="Y684">_xlfn.SWITCH(A684,201706,0.51,201707,0.509,201708,0.511)</f>
        <v>0.50900000000000001</v>
      </c>
      <c r="Z684" s="6">
        <f>Call_Data!$L684/Call_Data!$G684</f>
        <v>0.42424242424242425</v>
      </c>
      <c r="AA684" s="6" cm="1">
        <f t="array" ref="AA684">_xlfn.SWITCH(A684,201706,0.2,201707,0.199,201708,0.198)</f>
        <v>0.19900000000000001</v>
      </c>
      <c r="AB684" s="6">
        <f>Call_Data!$K684-Call_Data!$L684/Call_Data!$K684</f>
        <v>22.391304347826086</v>
      </c>
      <c r="AC684" s="6" cm="1">
        <f t="array" ref="AC684">_xlfn.SWITCH(A684,201706,0.17,201707,0.162,201708,0.159)</f>
        <v>0.16200000000000001</v>
      </c>
      <c r="AD684" s="6">
        <f>Call_Data!$I684/Call_Data!$G684</f>
        <v>0.30303030303030304</v>
      </c>
    </row>
    <row r="685" spans="1:30" x14ac:dyDescent="0.2">
      <c r="A685">
        <v>201707</v>
      </c>
      <c r="B685" s="1">
        <v>42929</v>
      </c>
      <c r="C685">
        <v>12486</v>
      </c>
      <c r="D685" t="str">
        <f>VLOOKUP(Call_Data!$C685,Hierarchy!$A$1:$H$27,5,TRUE)</f>
        <v>Williamson, Wilma</v>
      </c>
      <c r="E685" t="str">
        <f>VLOOKUP(Call_Data!$C685,Hierarchy!$A$2:$H$27,7,TRUE)</f>
        <v>Oferten, Quinton</v>
      </c>
      <c r="F685" t="str">
        <f>VLOOKUP(C685,Hierarchy!$A$2:$H$27,8,TRUE)</f>
        <v>Williamburg</v>
      </c>
      <c r="G685">
        <v>31</v>
      </c>
      <c r="H685">
        <v>24901</v>
      </c>
      <c r="I685">
        <v>8</v>
      </c>
      <c r="J685">
        <v>27</v>
      </c>
      <c r="K685">
        <v>19</v>
      </c>
      <c r="L685">
        <v>14</v>
      </c>
      <c r="M685">
        <v>3</v>
      </c>
      <c r="N685">
        <f>SUMIF(Call_Data!$D$2:$D$1526,Call_Data!$D685,Call_Data!$G$2:$G$1526)</f>
        <v>1992</v>
      </c>
      <c r="O685">
        <f>SUMIFS(Call_Data!$G$2:$G$1526,Call_Data!$D$2:$D$1526,Call_Data!$D685,Call_Data!$A$2:$A$1526,Call_Data!$A685)</f>
        <v>678</v>
      </c>
      <c r="P685" s="3">
        <f>Call_Data!$H685/Call_Data!$G685</f>
        <v>803.25806451612902</v>
      </c>
      <c r="Q685" cm="1">
        <f t="array" ref="Q685">_xlfn.SWITCH(A685,201706,780,201707,783,201708,775)</f>
        <v>783</v>
      </c>
      <c r="R685" s="5" cm="1">
        <f t="array" ref="R685">_xlfn.SWITCH(A685,201706,0.08,201707,0.081,201708,0.075)</f>
        <v>8.1000000000000003E-2</v>
      </c>
      <c r="S685" s="2">
        <f>Call_Data!$M685/Call_Data!$G685*100</f>
        <v>9.67741935483871</v>
      </c>
      <c r="T685" s="2">
        <f>Call_Data!$S685/Call_Data!$R685</f>
        <v>119.47431302270012</v>
      </c>
      <c r="U685" s="7">
        <f t="shared" si="20"/>
        <v>150</v>
      </c>
      <c r="V685" s="6">
        <f t="shared" si="21"/>
        <v>0.87096774193548387</v>
      </c>
      <c r="W685" s="6">
        <f>Call_Data!$K685/Call_Data!$J685</f>
        <v>0.70370370370370372</v>
      </c>
      <c r="X685" s="6">
        <f>Call_Data!$L685/Call_Data!$K685</f>
        <v>0.73684210526315785</v>
      </c>
      <c r="Y685" s="6" cm="1">
        <f t="array" ref="Y685">_xlfn.SWITCH(A685,201706,0.51,201707,0.509,201708,0.511)</f>
        <v>0.50900000000000001</v>
      </c>
      <c r="Z685" s="6">
        <f>Call_Data!$L685/Call_Data!$G685</f>
        <v>0.45161290322580644</v>
      </c>
      <c r="AA685" s="6" cm="1">
        <f t="array" ref="AA685">_xlfn.SWITCH(A685,201706,0.2,201707,0.199,201708,0.198)</f>
        <v>0.19900000000000001</v>
      </c>
      <c r="AB685" s="6">
        <f>Call_Data!$K685-Call_Data!$L685/Call_Data!$K685</f>
        <v>18.263157894736842</v>
      </c>
      <c r="AC685" s="6" cm="1">
        <f t="array" ref="AC685">_xlfn.SWITCH(A685,201706,0.17,201707,0.162,201708,0.159)</f>
        <v>0.16200000000000001</v>
      </c>
      <c r="AD685" s="6">
        <f>Call_Data!$I685/Call_Data!$G685</f>
        <v>0.25806451612903225</v>
      </c>
    </row>
    <row r="686" spans="1:30" x14ac:dyDescent="0.2">
      <c r="A686">
        <v>201707</v>
      </c>
      <c r="B686" s="1">
        <v>42929</v>
      </c>
      <c r="C686">
        <v>12487</v>
      </c>
      <c r="D686" t="str">
        <f>VLOOKUP(Call_Data!$C686,Hierarchy!$A$1:$H$27,5,TRUE)</f>
        <v>Younger, Yeti</v>
      </c>
      <c r="E686" t="str">
        <f>VLOOKUP(Call_Data!$C686,Hierarchy!$A$2:$H$27,7,TRUE)</f>
        <v>Oferten, Quinton</v>
      </c>
      <c r="F686" t="str">
        <f>VLOOKUP(C686,Hierarchy!$A$2:$H$27,8,TRUE)</f>
        <v>Williamburg</v>
      </c>
      <c r="G686">
        <v>33</v>
      </c>
      <c r="H686">
        <v>24843</v>
      </c>
      <c r="I686">
        <v>9</v>
      </c>
      <c r="J686">
        <v>29</v>
      </c>
      <c r="K686">
        <v>20</v>
      </c>
      <c r="L686">
        <v>11</v>
      </c>
      <c r="M686">
        <v>4</v>
      </c>
      <c r="N686">
        <f>SUMIF(Call_Data!$D$2:$D$1526,Call_Data!$D686,Call_Data!$G$2:$G$1526)</f>
        <v>1939</v>
      </c>
      <c r="O686">
        <f>SUMIFS(Call_Data!$G$2:$G$1526,Call_Data!$D$2:$D$1526,Call_Data!$D686,Call_Data!$A$2:$A$1526,Call_Data!$A686)</f>
        <v>662</v>
      </c>
      <c r="P686" s="3">
        <f>Call_Data!$H686/Call_Data!$G686</f>
        <v>752.81818181818187</v>
      </c>
      <c r="Q686" cm="1">
        <f t="array" ref="Q686">_xlfn.SWITCH(A686,201706,780,201707,783,201708,775)</f>
        <v>783</v>
      </c>
      <c r="R686" s="5" cm="1">
        <f t="array" ref="R686">_xlfn.SWITCH(A686,201706,0.08,201707,0.081,201708,0.075)</f>
        <v>8.1000000000000003E-2</v>
      </c>
      <c r="S686" s="2">
        <f>Call_Data!$M686/Call_Data!$G686*100</f>
        <v>12.121212121212121</v>
      </c>
      <c r="T686" s="2">
        <f>Call_Data!$S686/Call_Data!$R686</f>
        <v>149.64459408903852</v>
      </c>
      <c r="U686" s="7">
        <f t="shared" si="20"/>
        <v>250</v>
      </c>
      <c r="V686" s="6">
        <f t="shared" si="21"/>
        <v>0.87878787878787878</v>
      </c>
      <c r="W686" s="6">
        <f>Call_Data!$K686/Call_Data!$J686</f>
        <v>0.68965517241379315</v>
      </c>
      <c r="X686" s="6">
        <f>Call_Data!$L686/Call_Data!$K686</f>
        <v>0.55000000000000004</v>
      </c>
      <c r="Y686" s="6" cm="1">
        <f t="array" ref="Y686">_xlfn.SWITCH(A686,201706,0.51,201707,0.509,201708,0.511)</f>
        <v>0.50900000000000001</v>
      </c>
      <c r="Z686" s="6">
        <f>Call_Data!$L686/Call_Data!$G686</f>
        <v>0.33333333333333331</v>
      </c>
      <c r="AA686" s="6" cm="1">
        <f t="array" ref="AA686">_xlfn.SWITCH(A686,201706,0.2,201707,0.199,201708,0.198)</f>
        <v>0.19900000000000001</v>
      </c>
      <c r="AB686" s="6">
        <f>Call_Data!$K686-Call_Data!$L686/Call_Data!$K686</f>
        <v>19.45</v>
      </c>
      <c r="AC686" s="6" cm="1">
        <f t="array" ref="AC686">_xlfn.SWITCH(A686,201706,0.17,201707,0.162,201708,0.159)</f>
        <v>0.16200000000000001</v>
      </c>
      <c r="AD686" s="6">
        <f>Call_Data!$I686/Call_Data!$G686</f>
        <v>0.27272727272727271</v>
      </c>
    </row>
    <row r="687" spans="1:30" x14ac:dyDescent="0.2">
      <c r="A687">
        <v>201707</v>
      </c>
      <c r="B687" s="1">
        <v>42929</v>
      </c>
      <c r="C687">
        <v>12488</v>
      </c>
      <c r="D687" t="str">
        <f>VLOOKUP(Call_Data!$C687,Hierarchy!$A$1:$H$27,5,TRUE)</f>
        <v>Zwilowski, Zane</v>
      </c>
      <c r="E687" t="str">
        <f>VLOOKUP(Call_Data!$C687,Hierarchy!$A$2:$H$27,7,TRUE)</f>
        <v>Oferten, Quinton</v>
      </c>
      <c r="F687" t="str">
        <f>VLOOKUP(C687,Hierarchy!$A$2:$H$27,8,TRUE)</f>
        <v>Williamburg</v>
      </c>
      <c r="G687">
        <v>30</v>
      </c>
      <c r="H687">
        <v>25255</v>
      </c>
      <c r="I687">
        <v>8</v>
      </c>
      <c r="J687">
        <v>26</v>
      </c>
      <c r="K687">
        <v>19</v>
      </c>
      <c r="L687">
        <v>12</v>
      </c>
      <c r="M687">
        <v>3</v>
      </c>
      <c r="N687">
        <f>SUMIF(Call_Data!$D$2:$D$1526,Call_Data!$D687,Call_Data!$G$2:$G$1526)</f>
        <v>2000</v>
      </c>
      <c r="O687">
        <f>SUMIFS(Call_Data!$G$2:$G$1526,Call_Data!$D$2:$D$1526,Call_Data!$D687,Call_Data!$A$2:$A$1526,Call_Data!$A687)</f>
        <v>682</v>
      </c>
      <c r="P687" s="3">
        <f>Call_Data!$H687/Call_Data!$G687</f>
        <v>841.83333333333337</v>
      </c>
      <c r="Q687" cm="1">
        <f t="array" ref="Q687">_xlfn.SWITCH(A687,201706,780,201707,783,201708,775)</f>
        <v>783</v>
      </c>
      <c r="R687" s="5" cm="1">
        <f t="array" ref="R687">_xlfn.SWITCH(A687,201706,0.08,201707,0.081,201708,0.075)</f>
        <v>8.1000000000000003E-2</v>
      </c>
      <c r="S687" s="2">
        <f>Call_Data!$M687/Call_Data!$G687*100</f>
        <v>10</v>
      </c>
      <c r="T687" s="2">
        <f>Call_Data!$S687/Call_Data!$R687</f>
        <v>123.45679012345678</v>
      </c>
      <c r="U687" s="7">
        <f t="shared" si="20"/>
        <v>250</v>
      </c>
      <c r="V687" s="6">
        <f t="shared" si="21"/>
        <v>0.8666666666666667</v>
      </c>
      <c r="W687" s="6">
        <f>Call_Data!$K687/Call_Data!$J687</f>
        <v>0.73076923076923073</v>
      </c>
      <c r="X687" s="6">
        <f>Call_Data!$L687/Call_Data!$K687</f>
        <v>0.63157894736842102</v>
      </c>
      <c r="Y687" s="6" cm="1">
        <f t="array" ref="Y687">_xlfn.SWITCH(A687,201706,0.51,201707,0.509,201708,0.511)</f>
        <v>0.50900000000000001</v>
      </c>
      <c r="Z687" s="6">
        <f>Call_Data!$L687/Call_Data!$G687</f>
        <v>0.4</v>
      </c>
      <c r="AA687" s="6" cm="1">
        <f t="array" ref="AA687">_xlfn.SWITCH(A687,201706,0.2,201707,0.199,201708,0.198)</f>
        <v>0.19900000000000001</v>
      </c>
      <c r="AB687" s="6">
        <f>Call_Data!$K687-Call_Data!$L687/Call_Data!$K687</f>
        <v>18.368421052631579</v>
      </c>
      <c r="AC687" s="6" cm="1">
        <f t="array" ref="AC687">_xlfn.SWITCH(A687,201706,0.17,201707,0.162,201708,0.159)</f>
        <v>0.16200000000000001</v>
      </c>
      <c r="AD687" s="6">
        <f>Call_Data!$I687/Call_Data!$G687</f>
        <v>0.26666666666666666</v>
      </c>
    </row>
    <row r="688" spans="1:30" x14ac:dyDescent="0.2">
      <c r="A688">
        <v>201707</v>
      </c>
      <c r="B688" s="1">
        <v>42929</v>
      </c>
      <c r="C688">
        <v>12489</v>
      </c>
      <c r="D688" t="str">
        <f>VLOOKUP(Call_Data!$C688,Hierarchy!$A$1:$H$27,5,TRUE)</f>
        <v>Abacus, Aaron</v>
      </c>
      <c r="E688" t="str">
        <f>VLOOKUP(Call_Data!$C688,Hierarchy!$A$2:$H$27,7,TRUE)</f>
        <v>Oferten, Quinton</v>
      </c>
      <c r="F688" t="str">
        <f>VLOOKUP(C688,Hierarchy!$A$2:$H$27,8,TRUE)</f>
        <v>Williamburg</v>
      </c>
      <c r="G688">
        <v>31</v>
      </c>
      <c r="H688">
        <v>24796</v>
      </c>
      <c r="I688">
        <v>7</v>
      </c>
      <c r="J688">
        <v>28</v>
      </c>
      <c r="K688">
        <v>22</v>
      </c>
      <c r="L688">
        <v>15</v>
      </c>
      <c r="M688">
        <v>4</v>
      </c>
      <c r="N688">
        <f>SUMIF(Call_Data!$D$2:$D$1526,Call_Data!$D688,Call_Data!$G$2:$G$1526)</f>
        <v>1858</v>
      </c>
      <c r="O688">
        <f>SUMIFS(Call_Data!$G$2:$G$1526,Call_Data!$D$2:$D$1526,Call_Data!$D688,Call_Data!$A$2:$A$1526,Call_Data!$A688)</f>
        <v>671</v>
      </c>
      <c r="P688" s="3">
        <f>Call_Data!$H688/Call_Data!$G688</f>
        <v>799.87096774193549</v>
      </c>
      <c r="Q688" cm="1">
        <f t="array" ref="Q688">_xlfn.SWITCH(A688,201706,780,201707,783,201708,775)</f>
        <v>783</v>
      </c>
      <c r="R688" s="5" cm="1">
        <f t="array" ref="R688">_xlfn.SWITCH(A688,201706,0.08,201707,0.081,201708,0.075)</f>
        <v>8.1000000000000003E-2</v>
      </c>
      <c r="S688" s="2">
        <f>Call_Data!$M688/Call_Data!$G688*100</f>
        <v>12.903225806451612</v>
      </c>
      <c r="T688" s="2">
        <f>Call_Data!$S688/Call_Data!$R688</f>
        <v>159.29908403026681</v>
      </c>
      <c r="U688" s="7">
        <f t="shared" si="20"/>
        <v>250</v>
      </c>
      <c r="V688" s="6">
        <f t="shared" si="21"/>
        <v>0.90322580645161288</v>
      </c>
      <c r="W688" s="6">
        <f>Call_Data!$K688/Call_Data!$J688</f>
        <v>0.7857142857142857</v>
      </c>
      <c r="X688" s="6">
        <f>Call_Data!$L688/Call_Data!$K688</f>
        <v>0.68181818181818177</v>
      </c>
      <c r="Y688" s="6" cm="1">
        <f t="array" ref="Y688">_xlfn.SWITCH(A688,201706,0.51,201707,0.509,201708,0.511)</f>
        <v>0.50900000000000001</v>
      </c>
      <c r="Z688" s="6">
        <f>Call_Data!$L688/Call_Data!$G688</f>
        <v>0.4838709677419355</v>
      </c>
      <c r="AA688" s="6" cm="1">
        <f t="array" ref="AA688">_xlfn.SWITCH(A688,201706,0.2,201707,0.199,201708,0.198)</f>
        <v>0.19900000000000001</v>
      </c>
      <c r="AB688" s="6">
        <f>Call_Data!$K688-Call_Data!$L688/Call_Data!$K688</f>
        <v>21.318181818181817</v>
      </c>
      <c r="AC688" s="6" cm="1">
        <f t="array" ref="AC688">_xlfn.SWITCH(A688,201706,0.17,201707,0.162,201708,0.159)</f>
        <v>0.16200000000000001</v>
      </c>
      <c r="AD688" s="6">
        <f>Call_Data!$I688/Call_Data!$G688</f>
        <v>0.22580645161290322</v>
      </c>
    </row>
    <row r="689" spans="1:30" x14ac:dyDescent="0.2">
      <c r="A689">
        <v>201707</v>
      </c>
      <c r="B689" s="1">
        <v>42930</v>
      </c>
      <c r="C689">
        <v>12465</v>
      </c>
      <c r="D689" t="str">
        <f>VLOOKUP(Call_Data!$C689,Hierarchy!$A$1:$H$27,5,TRUE)</f>
        <v>Anderson, Albert</v>
      </c>
      <c r="E689" t="str">
        <f>VLOOKUP(Call_Data!$C689,Hierarchy!$A$2:$H$27,7,TRUE)</f>
        <v>Winnerson, Aceona</v>
      </c>
      <c r="F689" t="str">
        <f>VLOOKUP(C689,Hierarchy!$A$2:$H$27,8,TRUE)</f>
        <v>Williamburg</v>
      </c>
      <c r="G689">
        <v>39</v>
      </c>
      <c r="H689">
        <v>24858</v>
      </c>
      <c r="I689">
        <v>8</v>
      </c>
      <c r="J689">
        <v>36</v>
      </c>
      <c r="K689">
        <v>31</v>
      </c>
      <c r="L689">
        <v>23</v>
      </c>
      <c r="M689">
        <v>2</v>
      </c>
      <c r="N689">
        <f>SUMIF(Call_Data!$D$2:$D$1526,Call_Data!$D689,Call_Data!$G$2:$G$1526)</f>
        <v>2149</v>
      </c>
      <c r="O689">
        <f>SUMIFS(Call_Data!$G$2:$G$1526,Call_Data!$D$2:$D$1526,Call_Data!$D689,Call_Data!$A$2:$A$1526,Call_Data!$A689)</f>
        <v>601</v>
      </c>
      <c r="P689" s="3">
        <f>Call_Data!$H689/Call_Data!$G689</f>
        <v>637.38461538461536</v>
      </c>
      <c r="Q689" cm="1">
        <f t="array" ref="Q689">_xlfn.SWITCH(A689,201706,780,201707,783,201708,775)</f>
        <v>783</v>
      </c>
      <c r="R689" s="5" cm="1">
        <f t="array" ref="R689">_xlfn.SWITCH(A689,201706,0.08,201707,0.081,201708,0.075)</f>
        <v>8.1000000000000003E-2</v>
      </c>
      <c r="S689" s="2">
        <f>Call_Data!$M689/Call_Data!$G689*100</f>
        <v>5.1282051282051277</v>
      </c>
      <c r="T689" s="2">
        <f>Call_Data!$S689/Call_Data!$R689</f>
        <v>63.311174422285525</v>
      </c>
      <c r="U689" s="7">
        <f t="shared" si="20"/>
        <v>0</v>
      </c>
      <c r="V689" s="6">
        <f t="shared" si="21"/>
        <v>0.92307692307692313</v>
      </c>
      <c r="W689" s="6">
        <f>Call_Data!$K689/Call_Data!$J689</f>
        <v>0.86111111111111116</v>
      </c>
      <c r="X689" s="6">
        <f>Call_Data!$L689/Call_Data!$K689</f>
        <v>0.74193548387096775</v>
      </c>
      <c r="Y689" s="6" cm="1">
        <f t="array" ref="Y689">_xlfn.SWITCH(A689,201706,0.51,201707,0.509,201708,0.511)</f>
        <v>0.50900000000000001</v>
      </c>
      <c r="Z689" s="6">
        <f>Call_Data!$L689/Call_Data!$G689</f>
        <v>0.58974358974358976</v>
      </c>
      <c r="AA689" s="6" cm="1">
        <f t="array" ref="AA689">_xlfn.SWITCH(A689,201706,0.2,201707,0.199,201708,0.198)</f>
        <v>0.19900000000000001</v>
      </c>
      <c r="AB689" s="6">
        <f>Call_Data!$K689-Call_Data!$L689/Call_Data!$K689</f>
        <v>30.258064516129032</v>
      </c>
      <c r="AC689" s="6" cm="1">
        <f t="array" ref="AC689">_xlfn.SWITCH(A689,201706,0.17,201707,0.162,201708,0.159)</f>
        <v>0.16200000000000001</v>
      </c>
      <c r="AD689" s="6">
        <f>Call_Data!$I689/Call_Data!$G689</f>
        <v>0.20512820512820512</v>
      </c>
    </row>
    <row r="690" spans="1:30" x14ac:dyDescent="0.2">
      <c r="A690">
        <v>201707</v>
      </c>
      <c r="B690" s="1">
        <v>42930</v>
      </c>
      <c r="C690">
        <v>12466</v>
      </c>
      <c r="D690" t="str">
        <f>VLOOKUP(Call_Data!$C690,Hierarchy!$A$1:$H$27,5,TRUE)</f>
        <v>Binning, Bart</v>
      </c>
      <c r="E690" t="str">
        <f>VLOOKUP(Call_Data!$C690,Hierarchy!$A$2:$H$27,7,TRUE)</f>
        <v>Winnerson, Aceona</v>
      </c>
      <c r="F690" t="str">
        <f>VLOOKUP(C690,Hierarchy!$A$2:$H$27,8,TRUE)</f>
        <v>Williamburg</v>
      </c>
      <c r="G690">
        <v>38</v>
      </c>
      <c r="H690">
        <v>25504</v>
      </c>
      <c r="I690">
        <v>4</v>
      </c>
      <c r="J690">
        <v>36</v>
      </c>
      <c r="K690">
        <v>28</v>
      </c>
      <c r="L690">
        <v>24</v>
      </c>
      <c r="M690">
        <v>2</v>
      </c>
      <c r="N690">
        <f>SUMIF(Call_Data!$D$2:$D$1526,Call_Data!$D690,Call_Data!$G$2:$G$1526)</f>
        <v>2347</v>
      </c>
      <c r="O690">
        <f>SUMIFS(Call_Data!$G$2:$G$1526,Call_Data!$D$2:$D$1526,Call_Data!$D690,Call_Data!$A$2:$A$1526,Call_Data!$A690)</f>
        <v>761</v>
      </c>
      <c r="P690" s="3">
        <f>Call_Data!$H690/Call_Data!$G690</f>
        <v>671.15789473684208</v>
      </c>
      <c r="Q690" cm="1">
        <f t="array" ref="Q690">_xlfn.SWITCH(A690,201706,780,201707,783,201708,775)</f>
        <v>783</v>
      </c>
      <c r="R690" s="5" cm="1">
        <f t="array" ref="R690">_xlfn.SWITCH(A690,201706,0.08,201707,0.081,201708,0.075)</f>
        <v>8.1000000000000003E-2</v>
      </c>
      <c r="S690" s="2">
        <f>Call_Data!$M690/Call_Data!$G690*100</f>
        <v>5.2631578947368416</v>
      </c>
      <c r="T690" s="2">
        <f>Call_Data!$S690/Call_Data!$R690</f>
        <v>64.977257959714095</v>
      </c>
      <c r="U690" s="7">
        <f t="shared" si="20"/>
        <v>0</v>
      </c>
      <c r="V690" s="6">
        <f t="shared" si="21"/>
        <v>0.94736842105263153</v>
      </c>
      <c r="W690" s="6">
        <f>Call_Data!$K690/Call_Data!$J690</f>
        <v>0.77777777777777779</v>
      </c>
      <c r="X690" s="6">
        <f>Call_Data!$L690/Call_Data!$K690</f>
        <v>0.8571428571428571</v>
      </c>
      <c r="Y690" s="6" cm="1">
        <f t="array" ref="Y690">_xlfn.SWITCH(A690,201706,0.51,201707,0.509,201708,0.511)</f>
        <v>0.50900000000000001</v>
      </c>
      <c r="Z690" s="6">
        <f>Call_Data!$L690/Call_Data!$G690</f>
        <v>0.63157894736842102</v>
      </c>
      <c r="AA690" s="6" cm="1">
        <f t="array" ref="AA690">_xlfn.SWITCH(A690,201706,0.2,201707,0.199,201708,0.198)</f>
        <v>0.19900000000000001</v>
      </c>
      <c r="AB690" s="6">
        <f>Call_Data!$K690-Call_Data!$L690/Call_Data!$K690</f>
        <v>27.142857142857142</v>
      </c>
      <c r="AC690" s="6" cm="1">
        <f t="array" ref="AC690">_xlfn.SWITCH(A690,201706,0.17,201707,0.162,201708,0.159)</f>
        <v>0.16200000000000001</v>
      </c>
      <c r="AD690" s="6">
        <f>Call_Data!$I690/Call_Data!$G690</f>
        <v>0.10526315789473684</v>
      </c>
    </row>
    <row r="691" spans="1:30" x14ac:dyDescent="0.2">
      <c r="A691">
        <v>201707</v>
      </c>
      <c r="B691" s="1">
        <v>42930</v>
      </c>
      <c r="C691">
        <v>12467</v>
      </c>
      <c r="D691" t="str">
        <f>VLOOKUP(Call_Data!$C691,Hierarchy!$A$1:$H$27,5,TRUE)</f>
        <v>Centerville, Cece</v>
      </c>
      <c r="E691" t="str">
        <f>VLOOKUP(Call_Data!$C691,Hierarchy!$A$2:$H$27,7,TRUE)</f>
        <v>Winnerson, Aceona</v>
      </c>
      <c r="F691" t="str">
        <f>VLOOKUP(C691,Hierarchy!$A$2:$H$27,8,TRUE)</f>
        <v>Williamburg</v>
      </c>
      <c r="G691">
        <v>37</v>
      </c>
      <c r="H691">
        <v>24300</v>
      </c>
      <c r="I691">
        <v>7</v>
      </c>
      <c r="J691">
        <v>36</v>
      </c>
      <c r="K691">
        <v>30</v>
      </c>
      <c r="L691">
        <v>24</v>
      </c>
      <c r="M691">
        <v>1</v>
      </c>
      <c r="N691">
        <f>SUMIF(Call_Data!$D$2:$D$1526,Call_Data!$D691,Call_Data!$G$2:$G$1526)</f>
        <v>2319</v>
      </c>
      <c r="O691">
        <f>SUMIFS(Call_Data!$G$2:$G$1526,Call_Data!$D$2:$D$1526,Call_Data!$D691,Call_Data!$A$2:$A$1526,Call_Data!$A691)</f>
        <v>735</v>
      </c>
      <c r="P691" s="3">
        <f>Call_Data!$H691/Call_Data!$G691</f>
        <v>656.75675675675677</v>
      </c>
      <c r="Q691" cm="1">
        <f t="array" ref="Q691">_xlfn.SWITCH(A691,201706,780,201707,783,201708,775)</f>
        <v>783</v>
      </c>
      <c r="R691" s="5" cm="1">
        <f t="array" ref="R691">_xlfn.SWITCH(A691,201706,0.08,201707,0.081,201708,0.075)</f>
        <v>8.1000000000000003E-2</v>
      </c>
      <c r="S691" s="2">
        <f>Call_Data!$M691/Call_Data!$G691*100</f>
        <v>2.7027027027027026</v>
      </c>
      <c r="T691" s="2">
        <f>Call_Data!$S691/Call_Data!$R691</f>
        <v>33.366700033366698</v>
      </c>
      <c r="U691" s="7">
        <f t="shared" si="20"/>
        <v>0</v>
      </c>
      <c r="V691" s="6">
        <f t="shared" si="21"/>
        <v>0.97297297297297303</v>
      </c>
      <c r="W691" s="6">
        <f>Call_Data!$K691/Call_Data!$J691</f>
        <v>0.83333333333333337</v>
      </c>
      <c r="X691" s="6">
        <f>Call_Data!$L691/Call_Data!$K691</f>
        <v>0.8</v>
      </c>
      <c r="Y691" s="6" cm="1">
        <f t="array" ref="Y691">_xlfn.SWITCH(A691,201706,0.51,201707,0.509,201708,0.511)</f>
        <v>0.50900000000000001</v>
      </c>
      <c r="Z691" s="6">
        <f>Call_Data!$L691/Call_Data!$G691</f>
        <v>0.64864864864864868</v>
      </c>
      <c r="AA691" s="6" cm="1">
        <f t="array" ref="AA691">_xlfn.SWITCH(A691,201706,0.2,201707,0.199,201708,0.198)</f>
        <v>0.19900000000000001</v>
      </c>
      <c r="AB691" s="6">
        <f>Call_Data!$K691-Call_Data!$L691/Call_Data!$K691</f>
        <v>29.2</v>
      </c>
      <c r="AC691" s="6" cm="1">
        <f t="array" ref="AC691">_xlfn.SWITCH(A691,201706,0.17,201707,0.162,201708,0.159)</f>
        <v>0.16200000000000001</v>
      </c>
      <c r="AD691" s="6">
        <f>Call_Data!$I691/Call_Data!$G691</f>
        <v>0.1891891891891892</v>
      </c>
    </row>
    <row r="692" spans="1:30" x14ac:dyDescent="0.2">
      <c r="A692">
        <v>201707</v>
      </c>
      <c r="B692" s="1">
        <v>42930</v>
      </c>
      <c r="C692">
        <v>12468</v>
      </c>
      <c r="D692" t="str">
        <f>VLOOKUP(Call_Data!$C692,Hierarchy!$A$1:$H$27,5,TRUE)</f>
        <v>Davenport, Davina</v>
      </c>
      <c r="E692" t="str">
        <f>VLOOKUP(Call_Data!$C692,Hierarchy!$A$2:$H$27,7,TRUE)</f>
        <v>Winnerson, Aceona</v>
      </c>
      <c r="F692" t="str">
        <f>VLOOKUP(C692,Hierarchy!$A$2:$H$27,8,TRUE)</f>
        <v>Williamburg</v>
      </c>
      <c r="G692">
        <v>35</v>
      </c>
      <c r="H692">
        <v>25765</v>
      </c>
      <c r="I692">
        <v>6</v>
      </c>
      <c r="J692">
        <v>33</v>
      </c>
      <c r="K692">
        <v>27</v>
      </c>
      <c r="L692">
        <v>22</v>
      </c>
      <c r="M692">
        <v>1</v>
      </c>
      <c r="N692">
        <f>SUMIF(Call_Data!$D$2:$D$1526,Call_Data!$D692,Call_Data!$G$2:$G$1526)</f>
        <v>2282</v>
      </c>
      <c r="O692">
        <f>SUMIFS(Call_Data!$G$2:$G$1526,Call_Data!$D$2:$D$1526,Call_Data!$D692,Call_Data!$A$2:$A$1526,Call_Data!$A692)</f>
        <v>762</v>
      </c>
      <c r="P692" s="3">
        <f>Call_Data!$H692/Call_Data!$G692</f>
        <v>736.14285714285711</v>
      </c>
      <c r="Q692" cm="1">
        <f t="array" ref="Q692">_xlfn.SWITCH(A692,201706,780,201707,783,201708,775)</f>
        <v>783</v>
      </c>
      <c r="R692" s="5" cm="1">
        <f t="array" ref="R692">_xlfn.SWITCH(A692,201706,0.08,201707,0.081,201708,0.075)</f>
        <v>8.1000000000000003E-2</v>
      </c>
      <c r="S692" s="2">
        <f>Call_Data!$M692/Call_Data!$G692*100</f>
        <v>2.8571428571428572</v>
      </c>
      <c r="T692" s="2">
        <f>Call_Data!$S692/Call_Data!$R692</f>
        <v>35.273368606701936</v>
      </c>
      <c r="U692" s="7">
        <f t="shared" si="20"/>
        <v>0</v>
      </c>
      <c r="V692" s="6">
        <f t="shared" si="21"/>
        <v>0.94285714285714284</v>
      </c>
      <c r="W692" s="6">
        <f>Call_Data!$K692/Call_Data!$J692</f>
        <v>0.81818181818181823</v>
      </c>
      <c r="X692" s="6">
        <f>Call_Data!$L692/Call_Data!$K692</f>
        <v>0.81481481481481477</v>
      </c>
      <c r="Y692" s="6" cm="1">
        <f t="array" ref="Y692">_xlfn.SWITCH(A692,201706,0.51,201707,0.509,201708,0.511)</f>
        <v>0.50900000000000001</v>
      </c>
      <c r="Z692" s="6">
        <f>Call_Data!$L692/Call_Data!$G692</f>
        <v>0.62857142857142856</v>
      </c>
      <c r="AA692" s="6" cm="1">
        <f t="array" ref="AA692">_xlfn.SWITCH(A692,201706,0.2,201707,0.199,201708,0.198)</f>
        <v>0.19900000000000001</v>
      </c>
      <c r="AB692" s="6">
        <f>Call_Data!$K692-Call_Data!$L692/Call_Data!$K692</f>
        <v>26.185185185185187</v>
      </c>
      <c r="AC692" s="6" cm="1">
        <f t="array" ref="AC692">_xlfn.SWITCH(A692,201706,0.17,201707,0.162,201708,0.159)</f>
        <v>0.16200000000000001</v>
      </c>
      <c r="AD692" s="6">
        <f>Call_Data!$I692/Call_Data!$G692</f>
        <v>0.17142857142857143</v>
      </c>
    </row>
    <row r="693" spans="1:30" x14ac:dyDescent="0.2">
      <c r="A693">
        <v>201707</v>
      </c>
      <c r="B693" s="1">
        <v>42930</v>
      </c>
      <c r="C693">
        <v>12469</v>
      </c>
      <c r="D693" t="str">
        <f>VLOOKUP(Call_Data!$C693,Hierarchy!$A$1:$H$27,5,TRUE)</f>
        <v>Edgerton, Ethan</v>
      </c>
      <c r="E693" t="str">
        <f>VLOOKUP(Call_Data!$C693,Hierarchy!$A$2:$H$27,7,TRUE)</f>
        <v>Winnerson, Aceona</v>
      </c>
      <c r="F693" t="str">
        <f>VLOOKUP(C693,Hierarchy!$A$2:$H$27,8,TRUE)</f>
        <v>Williamburg</v>
      </c>
      <c r="G693">
        <v>38</v>
      </c>
      <c r="H693">
        <v>25668</v>
      </c>
      <c r="I693">
        <v>5</v>
      </c>
      <c r="J693">
        <v>35</v>
      </c>
      <c r="K693">
        <v>30</v>
      </c>
      <c r="L693">
        <v>27</v>
      </c>
      <c r="M693">
        <v>1</v>
      </c>
      <c r="N693">
        <f>SUMIF(Call_Data!$D$2:$D$1526,Call_Data!$D693,Call_Data!$G$2:$G$1526)</f>
        <v>2288</v>
      </c>
      <c r="O693">
        <f>SUMIFS(Call_Data!$G$2:$G$1526,Call_Data!$D$2:$D$1526,Call_Data!$D693,Call_Data!$A$2:$A$1526,Call_Data!$A693)</f>
        <v>796</v>
      </c>
      <c r="P693" s="3">
        <f>Call_Data!$H693/Call_Data!$G693</f>
        <v>675.47368421052636</v>
      </c>
      <c r="Q693" cm="1">
        <f t="array" ref="Q693">_xlfn.SWITCH(A693,201706,780,201707,783,201708,775)</f>
        <v>783</v>
      </c>
      <c r="R693" s="5" cm="1">
        <f t="array" ref="R693">_xlfn.SWITCH(A693,201706,0.08,201707,0.081,201708,0.075)</f>
        <v>8.1000000000000003E-2</v>
      </c>
      <c r="S693" s="2">
        <f>Call_Data!$M693/Call_Data!$G693*100</f>
        <v>2.6315789473684208</v>
      </c>
      <c r="T693" s="2">
        <f>Call_Data!$S693/Call_Data!$R693</f>
        <v>32.488628979857047</v>
      </c>
      <c r="U693" s="7">
        <f t="shared" si="20"/>
        <v>0</v>
      </c>
      <c r="V693" s="6">
        <f t="shared" si="21"/>
        <v>0.92105263157894735</v>
      </c>
      <c r="W693" s="6">
        <f>Call_Data!$K693/Call_Data!$J693</f>
        <v>0.8571428571428571</v>
      </c>
      <c r="X693" s="6">
        <f>Call_Data!$L693/Call_Data!$K693</f>
        <v>0.9</v>
      </c>
      <c r="Y693" s="6" cm="1">
        <f t="array" ref="Y693">_xlfn.SWITCH(A693,201706,0.51,201707,0.509,201708,0.511)</f>
        <v>0.50900000000000001</v>
      </c>
      <c r="Z693" s="6">
        <f>Call_Data!$L693/Call_Data!$G693</f>
        <v>0.71052631578947367</v>
      </c>
      <c r="AA693" s="6" cm="1">
        <f t="array" ref="AA693">_xlfn.SWITCH(A693,201706,0.2,201707,0.199,201708,0.198)</f>
        <v>0.19900000000000001</v>
      </c>
      <c r="AB693" s="6">
        <f>Call_Data!$K693-Call_Data!$L693/Call_Data!$K693</f>
        <v>29.1</v>
      </c>
      <c r="AC693" s="6" cm="1">
        <f t="array" ref="AC693">_xlfn.SWITCH(A693,201706,0.17,201707,0.162,201708,0.159)</f>
        <v>0.16200000000000001</v>
      </c>
      <c r="AD693" s="6">
        <f>Call_Data!$I693/Call_Data!$G693</f>
        <v>0.13157894736842105</v>
      </c>
    </row>
    <row r="694" spans="1:30" x14ac:dyDescent="0.2">
      <c r="A694">
        <v>201707</v>
      </c>
      <c r="B694" s="1">
        <v>42930</v>
      </c>
      <c r="C694">
        <v>12470</v>
      </c>
      <c r="D694" t="str">
        <f>VLOOKUP(Call_Data!$C694,Hierarchy!$A$1:$H$27,5,TRUE)</f>
        <v>Filipsano, Fiona</v>
      </c>
      <c r="E694" t="str">
        <f>VLOOKUP(Call_Data!$C694,Hierarchy!$A$2:$H$27,7,TRUE)</f>
        <v>Winnerson, Aceona</v>
      </c>
      <c r="F694" t="str">
        <f>VLOOKUP(C694,Hierarchy!$A$2:$H$27,8,TRUE)</f>
        <v>Williamburg</v>
      </c>
      <c r="G694">
        <v>32</v>
      </c>
      <c r="H694">
        <v>24291</v>
      </c>
      <c r="I694">
        <v>4</v>
      </c>
      <c r="J694">
        <v>32</v>
      </c>
      <c r="K694">
        <v>25</v>
      </c>
      <c r="L694">
        <v>20</v>
      </c>
      <c r="M694">
        <v>1</v>
      </c>
      <c r="N694">
        <f>SUMIF(Call_Data!$D$2:$D$1526,Call_Data!$D694,Call_Data!$G$2:$G$1526)</f>
        <v>2312</v>
      </c>
      <c r="O694">
        <f>SUMIFS(Call_Data!$G$2:$G$1526,Call_Data!$D$2:$D$1526,Call_Data!$D694,Call_Data!$A$2:$A$1526,Call_Data!$A694)</f>
        <v>780</v>
      </c>
      <c r="P694" s="3">
        <f>Call_Data!$H694/Call_Data!$G694</f>
        <v>759.09375</v>
      </c>
      <c r="Q694" cm="1">
        <f t="array" ref="Q694">_xlfn.SWITCH(A694,201706,780,201707,783,201708,775)</f>
        <v>783</v>
      </c>
      <c r="R694" s="5" cm="1">
        <f t="array" ref="R694">_xlfn.SWITCH(A694,201706,0.08,201707,0.081,201708,0.075)</f>
        <v>8.1000000000000003E-2</v>
      </c>
      <c r="S694" s="2">
        <f>Call_Data!$M694/Call_Data!$G694*100</f>
        <v>3.125</v>
      </c>
      <c r="T694" s="2">
        <f>Call_Data!$S694/Call_Data!$R694</f>
        <v>38.580246913580247</v>
      </c>
      <c r="U694" s="7">
        <f t="shared" si="20"/>
        <v>0</v>
      </c>
      <c r="V694" s="6">
        <f t="shared" si="21"/>
        <v>1</v>
      </c>
      <c r="W694" s="6">
        <f>Call_Data!$K694/Call_Data!$J694</f>
        <v>0.78125</v>
      </c>
      <c r="X694" s="6">
        <f>Call_Data!$L694/Call_Data!$K694</f>
        <v>0.8</v>
      </c>
      <c r="Y694" s="6" cm="1">
        <f t="array" ref="Y694">_xlfn.SWITCH(A694,201706,0.51,201707,0.509,201708,0.511)</f>
        <v>0.50900000000000001</v>
      </c>
      <c r="Z694" s="6">
        <f>Call_Data!$L694/Call_Data!$G694</f>
        <v>0.625</v>
      </c>
      <c r="AA694" s="6" cm="1">
        <f t="array" ref="AA694">_xlfn.SWITCH(A694,201706,0.2,201707,0.199,201708,0.198)</f>
        <v>0.19900000000000001</v>
      </c>
      <c r="AB694" s="6">
        <f>Call_Data!$K694-Call_Data!$L694/Call_Data!$K694</f>
        <v>24.2</v>
      </c>
      <c r="AC694" s="6" cm="1">
        <f t="array" ref="AC694">_xlfn.SWITCH(A694,201706,0.17,201707,0.162,201708,0.159)</f>
        <v>0.16200000000000001</v>
      </c>
      <c r="AD694" s="6">
        <f>Call_Data!$I694/Call_Data!$G694</f>
        <v>0.125</v>
      </c>
    </row>
    <row r="695" spans="1:30" x14ac:dyDescent="0.2">
      <c r="A695">
        <v>201707</v>
      </c>
      <c r="B695" s="1">
        <v>42930</v>
      </c>
      <c r="C695">
        <v>12471</v>
      </c>
      <c r="D695" t="str">
        <f>VLOOKUP(Call_Data!$C695,Hierarchy!$A$1:$H$27,5,TRUE)</f>
        <v>Gee, Garry</v>
      </c>
      <c r="E695" t="str">
        <f>VLOOKUP(Call_Data!$C695,Hierarchy!$A$2:$H$27,7,TRUE)</f>
        <v>Winnerson, Aceona</v>
      </c>
      <c r="F695" t="str">
        <f>VLOOKUP(C695,Hierarchy!$A$2:$H$27,8,TRUE)</f>
        <v>Williamburg</v>
      </c>
      <c r="G695">
        <v>38</v>
      </c>
      <c r="H695">
        <v>24771</v>
      </c>
      <c r="I695">
        <v>6</v>
      </c>
      <c r="J695">
        <v>38</v>
      </c>
      <c r="K695">
        <v>30</v>
      </c>
      <c r="L695">
        <v>21</v>
      </c>
      <c r="M695">
        <v>2</v>
      </c>
      <c r="N695">
        <f>SUMIF(Call_Data!$D$2:$D$1526,Call_Data!$D695,Call_Data!$G$2:$G$1526)</f>
        <v>2402</v>
      </c>
      <c r="O695">
        <f>SUMIFS(Call_Data!$G$2:$G$1526,Call_Data!$D$2:$D$1526,Call_Data!$D695,Call_Data!$A$2:$A$1526,Call_Data!$A695)</f>
        <v>811</v>
      </c>
      <c r="P695" s="3">
        <f>Call_Data!$H695/Call_Data!$G695</f>
        <v>651.86842105263156</v>
      </c>
      <c r="Q695" cm="1">
        <f t="array" ref="Q695">_xlfn.SWITCH(A695,201706,780,201707,783,201708,775)</f>
        <v>783</v>
      </c>
      <c r="R695" s="5" cm="1">
        <f t="array" ref="R695">_xlfn.SWITCH(A695,201706,0.08,201707,0.081,201708,0.075)</f>
        <v>8.1000000000000003E-2</v>
      </c>
      <c r="S695" s="2">
        <f>Call_Data!$M695/Call_Data!$G695*100</f>
        <v>5.2631578947368416</v>
      </c>
      <c r="T695" s="2">
        <f>Call_Data!$S695/Call_Data!$R695</f>
        <v>64.977257959714095</v>
      </c>
      <c r="U695" s="7">
        <f t="shared" si="20"/>
        <v>0</v>
      </c>
      <c r="V695" s="6">
        <f t="shared" si="21"/>
        <v>1</v>
      </c>
      <c r="W695" s="6">
        <f>Call_Data!$K695/Call_Data!$J695</f>
        <v>0.78947368421052633</v>
      </c>
      <c r="X695" s="6">
        <f>Call_Data!$L695/Call_Data!$K695</f>
        <v>0.7</v>
      </c>
      <c r="Y695" s="6" cm="1">
        <f t="array" ref="Y695">_xlfn.SWITCH(A695,201706,0.51,201707,0.509,201708,0.511)</f>
        <v>0.50900000000000001</v>
      </c>
      <c r="Z695" s="6">
        <f>Call_Data!$L695/Call_Data!$G695</f>
        <v>0.55263157894736847</v>
      </c>
      <c r="AA695" s="6" cm="1">
        <f t="array" ref="AA695">_xlfn.SWITCH(A695,201706,0.2,201707,0.199,201708,0.198)</f>
        <v>0.19900000000000001</v>
      </c>
      <c r="AB695" s="6">
        <f>Call_Data!$K695-Call_Data!$L695/Call_Data!$K695</f>
        <v>29.3</v>
      </c>
      <c r="AC695" s="6" cm="1">
        <f t="array" ref="AC695">_xlfn.SWITCH(A695,201706,0.17,201707,0.162,201708,0.159)</f>
        <v>0.16200000000000001</v>
      </c>
      <c r="AD695" s="6">
        <f>Call_Data!$I695/Call_Data!$G695</f>
        <v>0.15789473684210525</v>
      </c>
    </row>
    <row r="696" spans="1:30" x14ac:dyDescent="0.2">
      <c r="A696">
        <v>201707</v>
      </c>
      <c r="B696" s="1">
        <v>42930</v>
      </c>
      <c r="C696">
        <v>12473</v>
      </c>
      <c r="D696" t="str">
        <f>VLOOKUP(Call_Data!$C696,Hierarchy!$A$1:$H$27,5,TRUE)</f>
        <v>Ivanski, Igor</v>
      </c>
      <c r="E696" t="str">
        <f>VLOOKUP(Call_Data!$C696,Hierarchy!$A$2:$H$27,7,TRUE)</f>
        <v>Jimson, Bill</v>
      </c>
      <c r="F696" t="str">
        <f>VLOOKUP(C696,Hierarchy!$A$2:$H$27,8,TRUE)</f>
        <v>Williamburg</v>
      </c>
      <c r="G696">
        <v>36</v>
      </c>
      <c r="H696">
        <v>24336</v>
      </c>
      <c r="I696">
        <v>9</v>
      </c>
      <c r="J696">
        <v>36</v>
      </c>
      <c r="K696">
        <v>27</v>
      </c>
      <c r="L696">
        <v>17</v>
      </c>
      <c r="M696">
        <v>3</v>
      </c>
      <c r="N696">
        <f>SUMIF(Call_Data!$D$2:$D$1526,Call_Data!$D696,Call_Data!$G$2:$G$1526)</f>
        <v>2093</v>
      </c>
      <c r="O696">
        <f>SUMIFS(Call_Data!$G$2:$G$1526,Call_Data!$D$2:$D$1526,Call_Data!$D696,Call_Data!$A$2:$A$1526,Call_Data!$A696)</f>
        <v>666</v>
      </c>
      <c r="P696" s="3">
        <f>Call_Data!$H696/Call_Data!$G696</f>
        <v>676</v>
      </c>
      <c r="Q696" cm="1">
        <f t="array" ref="Q696">_xlfn.SWITCH(A696,201706,780,201707,783,201708,775)</f>
        <v>783</v>
      </c>
      <c r="R696" s="5" cm="1">
        <f t="array" ref="R696">_xlfn.SWITCH(A696,201706,0.08,201707,0.081,201708,0.075)</f>
        <v>8.1000000000000003E-2</v>
      </c>
      <c r="S696" s="2">
        <f>Call_Data!$M696/Call_Data!$G696*100</f>
        <v>8.3333333333333321</v>
      </c>
      <c r="T696" s="2">
        <f>Call_Data!$S696/Call_Data!$R696</f>
        <v>102.88065843621398</v>
      </c>
      <c r="U696" s="7">
        <f t="shared" si="20"/>
        <v>100</v>
      </c>
      <c r="V696" s="6">
        <f t="shared" si="21"/>
        <v>1</v>
      </c>
      <c r="W696" s="6">
        <f>Call_Data!$K696/Call_Data!$J696</f>
        <v>0.75</v>
      </c>
      <c r="X696" s="6">
        <f>Call_Data!$L696/Call_Data!$K696</f>
        <v>0.62962962962962965</v>
      </c>
      <c r="Y696" s="6" cm="1">
        <f t="array" ref="Y696">_xlfn.SWITCH(A696,201706,0.51,201707,0.509,201708,0.511)</f>
        <v>0.50900000000000001</v>
      </c>
      <c r="Z696" s="6">
        <f>Call_Data!$L696/Call_Data!$G696</f>
        <v>0.47222222222222221</v>
      </c>
      <c r="AA696" s="6" cm="1">
        <f t="array" ref="AA696">_xlfn.SWITCH(A696,201706,0.2,201707,0.199,201708,0.198)</f>
        <v>0.19900000000000001</v>
      </c>
      <c r="AB696" s="6">
        <f>Call_Data!$K696-Call_Data!$L696/Call_Data!$K696</f>
        <v>26.37037037037037</v>
      </c>
      <c r="AC696" s="6" cm="1">
        <f t="array" ref="AC696">_xlfn.SWITCH(A696,201706,0.17,201707,0.162,201708,0.159)</f>
        <v>0.16200000000000001</v>
      </c>
      <c r="AD696" s="6">
        <f>Call_Data!$I696/Call_Data!$G696</f>
        <v>0.25</v>
      </c>
    </row>
    <row r="697" spans="1:30" x14ac:dyDescent="0.2">
      <c r="A697">
        <v>201707</v>
      </c>
      <c r="B697" s="1">
        <v>42930</v>
      </c>
      <c r="C697">
        <v>12474</v>
      </c>
      <c r="D697" t="str">
        <f>VLOOKUP(Call_Data!$C697,Hierarchy!$A$1:$H$27,5,TRUE)</f>
        <v>Jeffries, Johnna</v>
      </c>
      <c r="E697" t="str">
        <f>VLOOKUP(Call_Data!$C697,Hierarchy!$A$2:$H$27,7,TRUE)</f>
        <v>Jimson, Bill</v>
      </c>
      <c r="F697" t="str">
        <f>VLOOKUP(C697,Hierarchy!$A$2:$H$27,8,TRUE)</f>
        <v>Williamburg</v>
      </c>
      <c r="G697">
        <v>32</v>
      </c>
      <c r="H697">
        <v>25038</v>
      </c>
      <c r="I697">
        <v>8</v>
      </c>
      <c r="J697">
        <v>30</v>
      </c>
      <c r="K697">
        <v>24</v>
      </c>
      <c r="L697">
        <v>15</v>
      </c>
      <c r="M697">
        <v>2</v>
      </c>
      <c r="N697">
        <f>SUMIF(Call_Data!$D$2:$D$1526,Call_Data!$D697,Call_Data!$G$2:$G$1526)</f>
        <v>2135</v>
      </c>
      <c r="O697">
        <f>SUMIFS(Call_Data!$G$2:$G$1526,Call_Data!$D$2:$D$1526,Call_Data!$D697,Call_Data!$A$2:$A$1526,Call_Data!$A697)</f>
        <v>708</v>
      </c>
      <c r="P697" s="3">
        <f>Call_Data!$H697/Call_Data!$G697</f>
        <v>782.4375</v>
      </c>
      <c r="Q697" cm="1">
        <f t="array" ref="Q697">_xlfn.SWITCH(A697,201706,780,201707,783,201708,775)</f>
        <v>783</v>
      </c>
      <c r="R697" s="5" cm="1">
        <f t="array" ref="R697">_xlfn.SWITCH(A697,201706,0.08,201707,0.081,201708,0.075)</f>
        <v>8.1000000000000003E-2</v>
      </c>
      <c r="S697" s="2">
        <f>Call_Data!$M697/Call_Data!$G697*100</f>
        <v>6.25</v>
      </c>
      <c r="T697" s="2">
        <f>Call_Data!$S697/Call_Data!$R697</f>
        <v>77.160493827160494</v>
      </c>
      <c r="U697" s="7">
        <f t="shared" si="20"/>
        <v>0</v>
      </c>
      <c r="V697" s="6">
        <f t="shared" si="21"/>
        <v>0.9375</v>
      </c>
      <c r="W697" s="6">
        <f>Call_Data!$K697/Call_Data!$J697</f>
        <v>0.8</v>
      </c>
      <c r="X697" s="6">
        <f>Call_Data!$L697/Call_Data!$K697</f>
        <v>0.625</v>
      </c>
      <c r="Y697" s="6" cm="1">
        <f t="array" ref="Y697">_xlfn.SWITCH(A697,201706,0.51,201707,0.509,201708,0.511)</f>
        <v>0.50900000000000001</v>
      </c>
      <c r="Z697" s="6">
        <f>Call_Data!$L697/Call_Data!$G697</f>
        <v>0.46875</v>
      </c>
      <c r="AA697" s="6" cm="1">
        <f t="array" ref="AA697">_xlfn.SWITCH(A697,201706,0.2,201707,0.199,201708,0.198)</f>
        <v>0.19900000000000001</v>
      </c>
      <c r="AB697" s="6">
        <f>Call_Data!$K697-Call_Data!$L697/Call_Data!$K697</f>
        <v>23.375</v>
      </c>
      <c r="AC697" s="6" cm="1">
        <f t="array" ref="AC697">_xlfn.SWITCH(A697,201706,0.17,201707,0.162,201708,0.159)</f>
        <v>0.16200000000000001</v>
      </c>
      <c r="AD697" s="6">
        <f>Call_Data!$I697/Call_Data!$G697</f>
        <v>0.25</v>
      </c>
    </row>
    <row r="698" spans="1:30" x14ac:dyDescent="0.2">
      <c r="A698">
        <v>201707</v>
      </c>
      <c r="B698" s="1">
        <v>42930</v>
      </c>
      <c r="C698">
        <v>12475</v>
      </c>
      <c r="D698" t="str">
        <f>VLOOKUP(Call_Data!$C698,Hierarchy!$A$1:$H$27,5,TRUE)</f>
        <v>Kippers, Kat</v>
      </c>
      <c r="E698" t="str">
        <f>VLOOKUP(Call_Data!$C698,Hierarchy!$A$2:$H$27,7,TRUE)</f>
        <v>Jimson, Bill</v>
      </c>
      <c r="F698" t="str">
        <f>VLOOKUP(C698,Hierarchy!$A$2:$H$27,8,TRUE)</f>
        <v>Williamburg</v>
      </c>
      <c r="G698">
        <v>35</v>
      </c>
      <c r="H698">
        <v>25725</v>
      </c>
      <c r="I698">
        <v>6</v>
      </c>
      <c r="J698">
        <v>32</v>
      </c>
      <c r="K698">
        <v>22</v>
      </c>
      <c r="L698">
        <v>15</v>
      </c>
      <c r="M698">
        <v>2</v>
      </c>
      <c r="N698">
        <f>SUMIF(Call_Data!$D$2:$D$1526,Call_Data!$D698,Call_Data!$G$2:$G$1526)</f>
        <v>2135</v>
      </c>
      <c r="O698">
        <f>SUMIFS(Call_Data!$G$2:$G$1526,Call_Data!$D$2:$D$1526,Call_Data!$D698,Call_Data!$A$2:$A$1526,Call_Data!$A698)</f>
        <v>724</v>
      </c>
      <c r="P698" s="3">
        <f>Call_Data!$H698/Call_Data!$G698</f>
        <v>735</v>
      </c>
      <c r="Q698" cm="1">
        <f t="array" ref="Q698">_xlfn.SWITCH(A698,201706,780,201707,783,201708,775)</f>
        <v>783</v>
      </c>
      <c r="R698" s="5" cm="1">
        <f t="array" ref="R698">_xlfn.SWITCH(A698,201706,0.08,201707,0.081,201708,0.075)</f>
        <v>8.1000000000000003E-2</v>
      </c>
      <c r="S698" s="2">
        <f>Call_Data!$M698/Call_Data!$G698*100</f>
        <v>5.7142857142857144</v>
      </c>
      <c r="T698" s="2">
        <f>Call_Data!$S698/Call_Data!$R698</f>
        <v>70.546737213403873</v>
      </c>
      <c r="U698" s="7">
        <f t="shared" si="20"/>
        <v>0</v>
      </c>
      <c r="V698" s="6">
        <f t="shared" si="21"/>
        <v>0.91428571428571426</v>
      </c>
      <c r="W698" s="6">
        <f>Call_Data!$K698/Call_Data!$J698</f>
        <v>0.6875</v>
      </c>
      <c r="X698" s="6">
        <f>Call_Data!$L698/Call_Data!$K698</f>
        <v>0.68181818181818177</v>
      </c>
      <c r="Y698" s="6" cm="1">
        <f t="array" ref="Y698">_xlfn.SWITCH(A698,201706,0.51,201707,0.509,201708,0.511)</f>
        <v>0.50900000000000001</v>
      </c>
      <c r="Z698" s="6">
        <f>Call_Data!$L698/Call_Data!$G698</f>
        <v>0.42857142857142855</v>
      </c>
      <c r="AA698" s="6" cm="1">
        <f t="array" ref="AA698">_xlfn.SWITCH(A698,201706,0.2,201707,0.199,201708,0.198)</f>
        <v>0.19900000000000001</v>
      </c>
      <c r="AB698" s="6">
        <f>Call_Data!$K698-Call_Data!$L698/Call_Data!$K698</f>
        <v>21.318181818181817</v>
      </c>
      <c r="AC698" s="6" cm="1">
        <f t="array" ref="AC698">_xlfn.SWITCH(A698,201706,0.17,201707,0.162,201708,0.159)</f>
        <v>0.16200000000000001</v>
      </c>
      <c r="AD698" s="6">
        <f>Call_Data!$I698/Call_Data!$G698</f>
        <v>0.17142857142857143</v>
      </c>
    </row>
    <row r="699" spans="1:30" x14ac:dyDescent="0.2">
      <c r="A699">
        <v>201707</v>
      </c>
      <c r="B699" s="1">
        <v>42930</v>
      </c>
      <c r="C699">
        <v>12476</v>
      </c>
      <c r="D699" t="str">
        <f>VLOOKUP(Call_Data!$C699,Hierarchy!$A$1:$H$27,5,TRUE)</f>
        <v>Lipp, Larry</v>
      </c>
      <c r="E699" t="str">
        <f>VLOOKUP(Call_Data!$C699,Hierarchy!$A$2:$H$27,7,TRUE)</f>
        <v>Jimson, Bill</v>
      </c>
      <c r="F699" t="str">
        <f>VLOOKUP(C699,Hierarchy!$A$2:$H$27,8,TRUE)</f>
        <v>Williamburg</v>
      </c>
      <c r="G699">
        <v>33</v>
      </c>
      <c r="H699">
        <v>25719</v>
      </c>
      <c r="I699">
        <v>8</v>
      </c>
      <c r="J699">
        <v>33</v>
      </c>
      <c r="K699">
        <v>25</v>
      </c>
      <c r="L699">
        <v>18</v>
      </c>
      <c r="M699">
        <v>2</v>
      </c>
      <c r="N699">
        <f>SUMIF(Call_Data!$D$2:$D$1526,Call_Data!$D699,Call_Data!$G$2:$G$1526)</f>
        <v>2065</v>
      </c>
      <c r="O699">
        <f>SUMIFS(Call_Data!$G$2:$G$1526,Call_Data!$D$2:$D$1526,Call_Data!$D699,Call_Data!$A$2:$A$1526,Call_Data!$A699)</f>
        <v>651</v>
      </c>
      <c r="P699" s="3">
        <f>Call_Data!$H699/Call_Data!$G699</f>
        <v>779.36363636363637</v>
      </c>
      <c r="Q699" cm="1">
        <f t="array" ref="Q699">_xlfn.SWITCH(A699,201706,780,201707,783,201708,775)</f>
        <v>783</v>
      </c>
      <c r="R699" s="5" cm="1">
        <f t="array" ref="R699">_xlfn.SWITCH(A699,201706,0.08,201707,0.081,201708,0.075)</f>
        <v>8.1000000000000003E-2</v>
      </c>
      <c r="S699" s="2">
        <f>Call_Data!$M699/Call_Data!$G699*100</f>
        <v>6.0606060606060606</v>
      </c>
      <c r="T699" s="2">
        <f>Call_Data!$S699/Call_Data!$R699</f>
        <v>74.82229704451926</v>
      </c>
      <c r="U699" s="7">
        <f t="shared" si="20"/>
        <v>0</v>
      </c>
      <c r="V699" s="6">
        <f t="shared" si="21"/>
        <v>1</v>
      </c>
      <c r="W699" s="6">
        <f>Call_Data!$K699/Call_Data!$J699</f>
        <v>0.75757575757575757</v>
      </c>
      <c r="X699" s="6">
        <f>Call_Data!$L699/Call_Data!$K699</f>
        <v>0.72</v>
      </c>
      <c r="Y699" s="6" cm="1">
        <f t="array" ref="Y699">_xlfn.SWITCH(A699,201706,0.51,201707,0.509,201708,0.511)</f>
        <v>0.50900000000000001</v>
      </c>
      <c r="Z699" s="6">
        <f>Call_Data!$L699/Call_Data!$G699</f>
        <v>0.54545454545454541</v>
      </c>
      <c r="AA699" s="6" cm="1">
        <f t="array" ref="AA699">_xlfn.SWITCH(A699,201706,0.2,201707,0.199,201708,0.198)</f>
        <v>0.19900000000000001</v>
      </c>
      <c r="AB699" s="6">
        <f>Call_Data!$K699-Call_Data!$L699/Call_Data!$K699</f>
        <v>24.28</v>
      </c>
      <c r="AC699" s="6" cm="1">
        <f t="array" ref="AC699">_xlfn.SWITCH(A699,201706,0.17,201707,0.162,201708,0.159)</f>
        <v>0.16200000000000001</v>
      </c>
      <c r="AD699" s="6">
        <f>Call_Data!$I699/Call_Data!$G699</f>
        <v>0.24242424242424243</v>
      </c>
    </row>
    <row r="700" spans="1:30" x14ac:dyDescent="0.2">
      <c r="A700">
        <v>201707</v>
      </c>
      <c r="B700" s="1">
        <v>42930</v>
      </c>
      <c r="C700">
        <v>12477</v>
      </c>
      <c r="D700" t="str">
        <f>VLOOKUP(Call_Data!$C700,Hierarchy!$A$1:$H$27,5,TRUE)</f>
        <v>Myers, Matt</v>
      </c>
      <c r="E700" t="str">
        <f>VLOOKUP(Call_Data!$C700,Hierarchy!$A$2:$H$27,7,TRUE)</f>
        <v>Jimson, Bill</v>
      </c>
      <c r="F700" t="str">
        <f>VLOOKUP(C700,Hierarchy!$A$2:$H$27,8,TRUE)</f>
        <v>Williamburg</v>
      </c>
      <c r="G700">
        <v>32</v>
      </c>
      <c r="H700">
        <v>25758</v>
      </c>
      <c r="I700">
        <v>5</v>
      </c>
      <c r="J700">
        <v>30</v>
      </c>
      <c r="K700">
        <v>20</v>
      </c>
      <c r="L700">
        <v>15</v>
      </c>
      <c r="M700">
        <v>2</v>
      </c>
      <c r="N700">
        <f>SUMIF(Call_Data!$D$2:$D$1526,Call_Data!$D700,Call_Data!$G$2:$G$1526)</f>
        <v>1978</v>
      </c>
      <c r="O700">
        <f>SUMIFS(Call_Data!$G$2:$G$1526,Call_Data!$D$2:$D$1526,Call_Data!$D700,Call_Data!$A$2:$A$1526,Call_Data!$A700)</f>
        <v>656</v>
      </c>
      <c r="P700" s="3">
        <f>Call_Data!$H700/Call_Data!$G700</f>
        <v>804.9375</v>
      </c>
      <c r="Q700" cm="1">
        <f t="array" ref="Q700">_xlfn.SWITCH(A700,201706,780,201707,783,201708,775)</f>
        <v>783</v>
      </c>
      <c r="R700" s="5" cm="1">
        <f t="array" ref="R700">_xlfn.SWITCH(A700,201706,0.08,201707,0.081,201708,0.075)</f>
        <v>8.1000000000000003E-2</v>
      </c>
      <c r="S700" s="2">
        <f>Call_Data!$M700/Call_Data!$G700*100</f>
        <v>6.25</v>
      </c>
      <c r="T700" s="2">
        <f>Call_Data!$S700/Call_Data!$R700</f>
        <v>77.160493827160494</v>
      </c>
      <c r="U700" s="7">
        <f t="shared" si="20"/>
        <v>0</v>
      </c>
      <c r="V700" s="6">
        <f t="shared" si="21"/>
        <v>0.9375</v>
      </c>
      <c r="W700" s="6">
        <f>Call_Data!$K700/Call_Data!$J700</f>
        <v>0.66666666666666663</v>
      </c>
      <c r="X700" s="6">
        <f>Call_Data!$L700/Call_Data!$K700</f>
        <v>0.75</v>
      </c>
      <c r="Y700" s="6" cm="1">
        <f t="array" ref="Y700">_xlfn.SWITCH(A700,201706,0.51,201707,0.509,201708,0.511)</f>
        <v>0.50900000000000001</v>
      </c>
      <c r="Z700" s="6">
        <f>Call_Data!$L700/Call_Data!$G700</f>
        <v>0.46875</v>
      </c>
      <c r="AA700" s="6" cm="1">
        <f t="array" ref="AA700">_xlfn.SWITCH(A700,201706,0.2,201707,0.199,201708,0.198)</f>
        <v>0.19900000000000001</v>
      </c>
      <c r="AB700" s="6">
        <f>Call_Data!$K700-Call_Data!$L700/Call_Data!$K700</f>
        <v>19.25</v>
      </c>
      <c r="AC700" s="6" cm="1">
        <f t="array" ref="AC700">_xlfn.SWITCH(A700,201706,0.17,201707,0.162,201708,0.159)</f>
        <v>0.16200000000000001</v>
      </c>
      <c r="AD700" s="6">
        <f>Call_Data!$I700/Call_Data!$G700</f>
        <v>0.15625</v>
      </c>
    </row>
    <row r="701" spans="1:30" x14ac:dyDescent="0.2">
      <c r="A701">
        <v>201707</v>
      </c>
      <c r="B701" s="1">
        <v>42930</v>
      </c>
      <c r="C701">
        <v>12478</v>
      </c>
      <c r="D701" t="str">
        <f>VLOOKUP(Call_Data!$C701,Hierarchy!$A$1:$H$27,5,TRUE)</f>
        <v>Nichols, Nana</v>
      </c>
      <c r="E701" t="str">
        <f>VLOOKUP(Call_Data!$C701,Hierarchy!$A$2:$H$27,7,TRUE)</f>
        <v>Jimson, Bill</v>
      </c>
      <c r="F701" t="str">
        <f>VLOOKUP(C701,Hierarchy!$A$2:$H$27,8,TRUE)</f>
        <v>Williamburg</v>
      </c>
      <c r="G701">
        <v>35</v>
      </c>
      <c r="H701">
        <v>24265</v>
      </c>
      <c r="I701">
        <v>7</v>
      </c>
      <c r="J701">
        <v>30</v>
      </c>
      <c r="K701">
        <v>23</v>
      </c>
      <c r="L701">
        <v>16</v>
      </c>
      <c r="M701">
        <v>2</v>
      </c>
      <c r="N701">
        <f>SUMIF(Call_Data!$D$2:$D$1526,Call_Data!$D701,Call_Data!$G$2:$G$1526)</f>
        <v>1999</v>
      </c>
      <c r="O701">
        <f>SUMIFS(Call_Data!$G$2:$G$1526,Call_Data!$D$2:$D$1526,Call_Data!$D701,Call_Data!$A$2:$A$1526,Call_Data!$A701)</f>
        <v>674</v>
      </c>
      <c r="P701" s="3">
        <f>Call_Data!$H701/Call_Data!$G701</f>
        <v>693.28571428571433</v>
      </c>
      <c r="Q701" cm="1">
        <f t="array" ref="Q701">_xlfn.SWITCH(A701,201706,780,201707,783,201708,775)</f>
        <v>783</v>
      </c>
      <c r="R701" s="5" cm="1">
        <f t="array" ref="R701">_xlfn.SWITCH(A701,201706,0.08,201707,0.081,201708,0.075)</f>
        <v>8.1000000000000003E-2</v>
      </c>
      <c r="S701" s="2">
        <f>Call_Data!$M701/Call_Data!$G701*100</f>
        <v>5.7142857142857144</v>
      </c>
      <c r="T701" s="2">
        <f>Call_Data!$S701/Call_Data!$R701</f>
        <v>70.546737213403873</v>
      </c>
      <c r="U701" s="7">
        <f t="shared" si="20"/>
        <v>0</v>
      </c>
      <c r="V701" s="6">
        <f t="shared" si="21"/>
        <v>0.8571428571428571</v>
      </c>
      <c r="W701" s="6">
        <f>Call_Data!$K701/Call_Data!$J701</f>
        <v>0.76666666666666672</v>
      </c>
      <c r="X701" s="6">
        <f>Call_Data!$L701/Call_Data!$K701</f>
        <v>0.69565217391304346</v>
      </c>
      <c r="Y701" s="6" cm="1">
        <f t="array" ref="Y701">_xlfn.SWITCH(A701,201706,0.51,201707,0.509,201708,0.511)</f>
        <v>0.50900000000000001</v>
      </c>
      <c r="Z701" s="6">
        <f>Call_Data!$L701/Call_Data!$G701</f>
        <v>0.45714285714285713</v>
      </c>
      <c r="AA701" s="6" cm="1">
        <f t="array" ref="AA701">_xlfn.SWITCH(A701,201706,0.2,201707,0.199,201708,0.198)</f>
        <v>0.19900000000000001</v>
      </c>
      <c r="AB701" s="6">
        <f>Call_Data!$K701-Call_Data!$L701/Call_Data!$K701</f>
        <v>22.304347826086957</v>
      </c>
      <c r="AC701" s="6" cm="1">
        <f t="array" ref="AC701">_xlfn.SWITCH(A701,201706,0.17,201707,0.162,201708,0.159)</f>
        <v>0.16200000000000001</v>
      </c>
      <c r="AD701" s="6">
        <f>Call_Data!$I701/Call_Data!$G701</f>
        <v>0.2</v>
      </c>
    </row>
    <row r="702" spans="1:30" x14ac:dyDescent="0.2">
      <c r="A702">
        <v>201707</v>
      </c>
      <c r="B702" s="1">
        <v>42930</v>
      </c>
      <c r="C702">
        <v>12479</v>
      </c>
      <c r="D702" t="str">
        <f>VLOOKUP(Call_Data!$C702,Hierarchy!$A$1:$H$27,5,TRUE)</f>
        <v>Ohlson, Octavius</v>
      </c>
      <c r="E702" t="str">
        <f>VLOOKUP(Call_Data!$C702,Hierarchy!$A$2:$H$27,7,TRUE)</f>
        <v>Jimson, Bill</v>
      </c>
      <c r="F702" t="str">
        <f>VLOOKUP(C702,Hierarchy!$A$2:$H$27,8,TRUE)</f>
        <v>Williamburg</v>
      </c>
      <c r="G702">
        <v>34</v>
      </c>
      <c r="H702">
        <v>25779</v>
      </c>
      <c r="I702">
        <v>7</v>
      </c>
      <c r="J702">
        <v>32</v>
      </c>
      <c r="K702">
        <v>23</v>
      </c>
      <c r="L702">
        <v>17</v>
      </c>
      <c r="M702">
        <v>2</v>
      </c>
      <c r="N702">
        <f>SUMIF(Call_Data!$D$2:$D$1526,Call_Data!$D702,Call_Data!$G$2:$G$1526)</f>
        <v>1969</v>
      </c>
      <c r="O702">
        <f>SUMIFS(Call_Data!$G$2:$G$1526,Call_Data!$D$2:$D$1526,Call_Data!$D702,Call_Data!$A$2:$A$1526,Call_Data!$A702)</f>
        <v>562</v>
      </c>
      <c r="P702" s="3">
        <f>Call_Data!$H702/Call_Data!$G702</f>
        <v>758.20588235294122</v>
      </c>
      <c r="Q702" cm="1">
        <f t="array" ref="Q702">_xlfn.SWITCH(A702,201706,780,201707,783,201708,775)</f>
        <v>783</v>
      </c>
      <c r="R702" s="5" cm="1">
        <f t="array" ref="R702">_xlfn.SWITCH(A702,201706,0.08,201707,0.081,201708,0.075)</f>
        <v>8.1000000000000003E-2</v>
      </c>
      <c r="S702" s="2">
        <f>Call_Data!$M702/Call_Data!$G702*100</f>
        <v>5.8823529411764701</v>
      </c>
      <c r="T702" s="2">
        <f>Call_Data!$S702/Call_Data!$R702</f>
        <v>72.621641249092221</v>
      </c>
      <c r="U702" s="7">
        <f t="shared" si="20"/>
        <v>0</v>
      </c>
      <c r="V702" s="6">
        <f t="shared" si="21"/>
        <v>0.94117647058823528</v>
      </c>
      <c r="W702" s="6">
        <f>Call_Data!$K702/Call_Data!$J702</f>
        <v>0.71875</v>
      </c>
      <c r="X702" s="6">
        <f>Call_Data!$L702/Call_Data!$K702</f>
        <v>0.73913043478260865</v>
      </c>
      <c r="Y702" s="6" cm="1">
        <f t="array" ref="Y702">_xlfn.SWITCH(A702,201706,0.51,201707,0.509,201708,0.511)</f>
        <v>0.50900000000000001</v>
      </c>
      <c r="Z702" s="6">
        <f>Call_Data!$L702/Call_Data!$G702</f>
        <v>0.5</v>
      </c>
      <c r="AA702" s="6" cm="1">
        <f t="array" ref="AA702">_xlfn.SWITCH(A702,201706,0.2,201707,0.199,201708,0.198)</f>
        <v>0.19900000000000001</v>
      </c>
      <c r="AB702" s="6">
        <f>Call_Data!$K702-Call_Data!$L702/Call_Data!$K702</f>
        <v>22.260869565217391</v>
      </c>
      <c r="AC702" s="6" cm="1">
        <f t="array" ref="AC702">_xlfn.SWITCH(A702,201706,0.17,201707,0.162,201708,0.159)</f>
        <v>0.16200000000000001</v>
      </c>
      <c r="AD702" s="6">
        <f>Call_Data!$I702/Call_Data!$G702</f>
        <v>0.20588235294117646</v>
      </c>
    </row>
    <row r="703" spans="1:30" x14ac:dyDescent="0.2">
      <c r="A703">
        <v>201707</v>
      </c>
      <c r="B703" s="1">
        <v>42930</v>
      </c>
      <c r="C703">
        <v>12480</v>
      </c>
      <c r="D703" t="str">
        <f>VLOOKUP(Call_Data!$C703,Hierarchy!$A$1:$H$27,5,TRUE)</f>
        <v>Pulaski, Peter</v>
      </c>
      <c r="E703" t="str">
        <f>VLOOKUP(Call_Data!$C703,Hierarchy!$A$2:$H$27,7,TRUE)</f>
        <v>Jimson, Bill</v>
      </c>
      <c r="F703" t="str">
        <f>VLOOKUP(C703,Hierarchy!$A$2:$H$27,8,TRUE)</f>
        <v>Williamburg</v>
      </c>
      <c r="G703">
        <v>34</v>
      </c>
      <c r="H703">
        <v>24565</v>
      </c>
      <c r="I703">
        <v>6</v>
      </c>
      <c r="J703">
        <v>33</v>
      </c>
      <c r="K703">
        <v>22</v>
      </c>
      <c r="L703">
        <v>16</v>
      </c>
      <c r="M703">
        <v>2</v>
      </c>
      <c r="N703">
        <f>SUMIF(Call_Data!$D$2:$D$1526,Call_Data!$D703,Call_Data!$G$2:$G$1526)</f>
        <v>1507</v>
      </c>
      <c r="O703">
        <f>SUMIFS(Call_Data!$G$2:$G$1526,Call_Data!$D$2:$D$1526,Call_Data!$D703,Call_Data!$A$2:$A$1526,Call_Data!$A703)</f>
        <v>437</v>
      </c>
      <c r="P703" s="3">
        <f>Call_Data!$H703/Call_Data!$G703</f>
        <v>722.5</v>
      </c>
      <c r="Q703" cm="1">
        <f t="array" ref="Q703">_xlfn.SWITCH(A703,201706,780,201707,783,201708,775)</f>
        <v>783</v>
      </c>
      <c r="R703" s="5" cm="1">
        <f t="array" ref="R703">_xlfn.SWITCH(A703,201706,0.08,201707,0.081,201708,0.075)</f>
        <v>8.1000000000000003E-2</v>
      </c>
      <c r="S703" s="2">
        <f>Call_Data!$M703/Call_Data!$G703*100</f>
        <v>5.8823529411764701</v>
      </c>
      <c r="T703" s="2">
        <f>Call_Data!$S703/Call_Data!$R703</f>
        <v>72.621641249092221</v>
      </c>
      <c r="U703" s="7">
        <f t="shared" si="20"/>
        <v>0</v>
      </c>
      <c r="V703" s="6">
        <f t="shared" si="21"/>
        <v>0.97058823529411764</v>
      </c>
      <c r="W703" s="6">
        <f>Call_Data!$K703/Call_Data!$J703</f>
        <v>0.66666666666666663</v>
      </c>
      <c r="X703" s="6">
        <f>Call_Data!$L703/Call_Data!$K703</f>
        <v>0.72727272727272729</v>
      </c>
      <c r="Y703" s="6" cm="1">
        <f t="array" ref="Y703">_xlfn.SWITCH(A703,201706,0.51,201707,0.509,201708,0.511)</f>
        <v>0.50900000000000001</v>
      </c>
      <c r="Z703" s="6">
        <f>Call_Data!$L703/Call_Data!$G703</f>
        <v>0.47058823529411764</v>
      </c>
      <c r="AA703" s="6" cm="1">
        <f t="array" ref="AA703">_xlfn.SWITCH(A703,201706,0.2,201707,0.199,201708,0.198)</f>
        <v>0.19900000000000001</v>
      </c>
      <c r="AB703" s="6">
        <f>Call_Data!$K703-Call_Data!$L703/Call_Data!$K703</f>
        <v>21.272727272727273</v>
      </c>
      <c r="AC703" s="6" cm="1">
        <f t="array" ref="AC703">_xlfn.SWITCH(A703,201706,0.17,201707,0.162,201708,0.159)</f>
        <v>0.16200000000000001</v>
      </c>
      <c r="AD703" s="6">
        <f>Call_Data!$I703/Call_Data!$G703</f>
        <v>0.17647058823529413</v>
      </c>
    </row>
    <row r="704" spans="1:30" x14ac:dyDescent="0.2">
      <c r="A704">
        <v>201707</v>
      </c>
      <c r="B704" s="1">
        <v>42931</v>
      </c>
      <c r="C704">
        <v>12473</v>
      </c>
      <c r="D704" t="str">
        <f>VLOOKUP(Call_Data!$C704,Hierarchy!$A$1:$H$27,5,TRUE)</f>
        <v>Ivanski, Igor</v>
      </c>
      <c r="E704" t="str">
        <f>VLOOKUP(Call_Data!$C704,Hierarchy!$A$2:$H$27,7,TRUE)</f>
        <v>Jimson, Bill</v>
      </c>
      <c r="F704" t="str">
        <f>VLOOKUP(C704,Hierarchy!$A$2:$H$27,8,TRUE)</f>
        <v>Williamburg</v>
      </c>
      <c r="G704">
        <v>32</v>
      </c>
      <c r="H704">
        <v>24200</v>
      </c>
      <c r="I704">
        <v>6</v>
      </c>
      <c r="J704">
        <v>30</v>
      </c>
      <c r="K704">
        <v>23</v>
      </c>
      <c r="L704">
        <v>18</v>
      </c>
      <c r="M704">
        <v>2</v>
      </c>
      <c r="N704">
        <f>SUMIF(Call_Data!$D$2:$D$1526,Call_Data!$D704,Call_Data!$G$2:$G$1526)</f>
        <v>2093</v>
      </c>
      <c r="O704">
        <f>SUMIFS(Call_Data!$G$2:$G$1526,Call_Data!$D$2:$D$1526,Call_Data!$D704,Call_Data!$A$2:$A$1526,Call_Data!$A704)</f>
        <v>666</v>
      </c>
      <c r="P704" s="3">
        <f>Call_Data!$H704/Call_Data!$G704</f>
        <v>756.25</v>
      </c>
      <c r="Q704" cm="1">
        <f t="array" ref="Q704">_xlfn.SWITCH(A704,201706,780,201707,783,201708,775)</f>
        <v>783</v>
      </c>
      <c r="R704" s="5" cm="1">
        <f t="array" ref="R704">_xlfn.SWITCH(A704,201706,0.08,201707,0.081,201708,0.075)</f>
        <v>8.1000000000000003E-2</v>
      </c>
      <c r="S704" s="2">
        <f>Call_Data!$M704/Call_Data!$G704*100</f>
        <v>6.25</v>
      </c>
      <c r="T704" s="2">
        <f>Call_Data!$S704/Call_Data!$R704</f>
        <v>77.160493827160494</v>
      </c>
      <c r="U704" s="7">
        <f t="shared" si="20"/>
        <v>0</v>
      </c>
      <c r="V704" s="6">
        <f t="shared" si="21"/>
        <v>0.9375</v>
      </c>
      <c r="W704" s="6">
        <f>Call_Data!$K704/Call_Data!$J704</f>
        <v>0.76666666666666672</v>
      </c>
      <c r="X704" s="6">
        <f>Call_Data!$L704/Call_Data!$K704</f>
        <v>0.78260869565217395</v>
      </c>
      <c r="Y704" s="6" cm="1">
        <f t="array" ref="Y704">_xlfn.SWITCH(A704,201706,0.51,201707,0.509,201708,0.511)</f>
        <v>0.50900000000000001</v>
      </c>
      <c r="Z704" s="6">
        <f>Call_Data!$L704/Call_Data!$G704</f>
        <v>0.5625</v>
      </c>
      <c r="AA704" s="6" cm="1">
        <f t="array" ref="AA704">_xlfn.SWITCH(A704,201706,0.2,201707,0.199,201708,0.198)</f>
        <v>0.19900000000000001</v>
      </c>
      <c r="AB704" s="6">
        <f>Call_Data!$K704-Call_Data!$L704/Call_Data!$K704</f>
        <v>22.217391304347824</v>
      </c>
      <c r="AC704" s="6" cm="1">
        <f t="array" ref="AC704">_xlfn.SWITCH(A704,201706,0.17,201707,0.162,201708,0.159)</f>
        <v>0.16200000000000001</v>
      </c>
      <c r="AD704" s="6">
        <f>Call_Data!$I704/Call_Data!$G704</f>
        <v>0.1875</v>
      </c>
    </row>
    <row r="705" spans="1:30" x14ac:dyDescent="0.2">
      <c r="A705">
        <v>201707</v>
      </c>
      <c r="B705" s="1">
        <v>42931</v>
      </c>
      <c r="C705">
        <v>12474</v>
      </c>
      <c r="D705" t="str">
        <f>VLOOKUP(Call_Data!$C705,Hierarchy!$A$1:$H$27,5,TRUE)</f>
        <v>Jeffries, Johnna</v>
      </c>
      <c r="E705" t="str">
        <f>VLOOKUP(Call_Data!$C705,Hierarchy!$A$2:$H$27,7,TRUE)</f>
        <v>Jimson, Bill</v>
      </c>
      <c r="F705" t="str">
        <f>VLOOKUP(C705,Hierarchy!$A$2:$H$27,8,TRUE)</f>
        <v>Williamburg</v>
      </c>
      <c r="G705">
        <v>33</v>
      </c>
      <c r="H705">
        <v>25356</v>
      </c>
      <c r="I705">
        <v>8</v>
      </c>
      <c r="J705">
        <v>32</v>
      </c>
      <c r="K705">
        <v>25</v>
      </c>
      <c r="L705">
        <v>16</v>
      </c>
      <c r="M705">
        <v>2</v>
      </c>
      <c r="N705">
        <f>SUMIF(Call_Data!$D$2:$D$1526,Call_Data!$D705,Call_Data!$G$2:$G$1526)</f>
        <v>2135</v>
      </c>
      <c r="O705">
        <f>SUMIFS(Call_Data!$G$2:$G$1526,Call_Data!$D$2:$D$1526,Call_Data!$D705,Call_Data!$A$2:$A$1526,Call_Data!$A705)</f>
        <v>708</v>
      </c>
      <c r="P705" s="3">
        <f>Call_Data!$H705/Call_Data!$G705</f>
        <v>768.36363636363637</v>
      </c>
      <c r="Q705" cm="1">
        <f t="array" ref="Q705">_xlfn.SWITCH(A705,201706,780,201707,783,201708,775)</f>
        <v>783</v>
      </c>
      <c r="R705" s="5" cm="1">
        <f t="array" ref="R705">_xlfn.SWITCH(A705,201706,0.08,201707,0.081,201708,0.075)</f>
        <v>8.1000000000000003E-2</v>
      </c>
      <c r="S705" s="2">
        <f>Call_Data!$M705/Call_Data!$G705*100</f>
        <v>6.0606060606060606</v>
      </c>
      <c r="T705" s="2">
        <f>Call_Data!$S705/Call_Data!$R705</f>
        <v>74.82229704451926</v>
      </c>
      <c r="U705" s="7">
        <f t="shared" si="20"/>
        <v>0</v>
      </c>
      <c r="V705" s="6">
        <f t="shared" si="21"/>
        <v>0.96969696969696972</v>
      </c>
      <c r="W705" s="6">
        <f>Call_Data!$K705/Call_Data!$J705</f>
        <v>0.78125</v>
      </c>
      <c r="X705" s="6">
        <f>Call_Data!$L705/Call_Data!$K705</f>
        <v>0.64</v>
      </c>
      <c r="Y705" s="6" cm="1">
        <f t="array" ref="Y705">_xlfn.SWITCH(A705,201706,0.51,201707,0.509,201708,0.511)</f>
        <v>0.50900000000000001</v>
      </c>
      <c r="Z705" s="6">
        <f>Call_Data!$L705/Call_Data!$G705</f>
        <v>0.48484848484848486</v>
      </c>
      <c r="AA705" s="6" cm="1">
        <f t="array" ref="AA705">_xlfn.SWITCH(A705,201706,0.2,201707,0.199,201708,0.198)</f>
        <v>0.19900000000000001</v>
      </c>
      <c r="AB705" s="6">
        <f>Call_Data!$K705-Call_Data!$L705/Call_Data!$K705</f>
        <v>24.36</v>
      </c>
      <c r="AC705" s="6" cm="1">
        <f t="array" ref="AC705">_xlfn.SWITCH(A705,201706,0.17,201707,0.162,201708,0.159)</f>
        <v>0.16200000000000001</v>
      </c>
      <c r="AD705" s="6">
        <f>Call_Data!$I705/Call_Data!$G705</f>
        <v>0.24242424242424243</v>
      </c>
    </row>
    <row r="706" spans="1:30" x14ac:dyDescent="0.2">
      <c r="A706">
        <v>201707</v>
      </c>
      <c r="B706" s="1">
        <v>42931</v>
      </c>
      <c r="C706">
        <v>12475</v>
      </c>
      <c r="D706" t="str">
        <f>VLOOKUP(Call_Data!$C706,Hierarchy!$A$1:$H$27,5,TRUE)</f>
        <v>Kippers, Kat</v>
      </c>
      <c r="E706" t="str">
        <f>VLOOKUP(Call_Data!$C706,Hierarchy!$A$2:$H$27,7,TRUE)</f>
        <v>Jimson, Bill</v>
      </c>
      <c r="F706" t="str">
        <f>VLOOKUP(C706,Hierarchy!$A$2:$H$27,8,TRUE)</f>
        <v>Williamburg</v>
      </c>
      <c r="G706">
        <v>31</v>
      </c>
      <c r="H706">
        <v>24078</v>
      </c>
      <c r="I706">
        <v>6</v>
      </c>
      <c r="J706">
        <v>29</v>
      </c>
      <c r="K706">
        <v>20</v>
      </c>
      <c r="L706">
        <v>15</v>
      </c>
      <c r="M706">
        <v>2</v>
      </c>
      <c r="N706">
        <f>SUMIF(Call_Data!$D$2:$D$1526,Call_Data!$D706,Call_Data!$G$2:$G$1526)</f>
        <v>2135</v>
      </c>
      <c r="O706">
        <f>SUMIFS(Call_Data!$G$2:$G$1526,Call_Data!$D$2:$D$1526,Call_Data!$D706,Call_Data!$A$2:$A$1526,Call_Data!$A706)</f>
        <v>724</v>
      </c>
      <c r="P706" s="3">
        <f>Call_Data!$H706/Call_Data!$G706</f>
        <v>776.70967741935488</v>
      </c>
      <c r="Q706" cm="1">
        <f t="array" ref="Q706">_xlfn.SWITCH(A706,201706,780,201707,783,201708,775)</f>
        <v>783</v>
      </c>
      <c r="R706" s="5" cm="1">
        <f t="array" ref="R706">_xlfn.SWITCH(A706,201706,0.08,201707,0.081,201708,0.075)</f>
        <v>8.1000000000000003E-2</v>
      </c>
      <c r="S706" s="2">
        <f>Call_Data!$M706/Call_Data!$G706*100</f>
        <v>6.4516129032258061</v>
      </c>
      <c r="T706" s="2">
        <f>Call_Data!$S706/Call_Data!$R706</f>
        <v>79.649542015133406</v>
      </c>
      <c r="U706" s="7">
        <f t="shared" ref="U706:U769" si="22">IF(T706&gt;120,250,IF(T706&gt;110,150,IF(T706&gt;100,100,IF(T706&gt;90,50,0))))</f>
        <v>0</v>
      </c>
      <c r="V706" s="6">
        <f t="shared" ref="V706:V769" si="23">J706/G706</f>
        <v>0.93548387096774188</v>
      </c>
      <c r="W706" s="6">
        <f>Call_Data!$K706/Call_Data!$J706</f>
        <v>0.68965517241379315</v>
      </c>
      <c r="X706" s="6">
        <f>Call_Data!$L706/Call_Data!$K706</f>
        <v>0.75</v>
      </c>
      <c r="Y706" s="6" cm="1">
        <f t="array" ref="Y706">_xlfn.SWITCH(A706,201706,0.51,201707,0.509,201708,0.511)</f>
        <v>0.50900000000000001</v>
      </c>
      <c r="Z706" s="6">
        <f>Call_Data!$L706/Call_Data!$G706</f>
        <v>0.4838709677419355</v>
      </c>
      <c r="AA706" s="6" cm="1">
        <f t="array" ref="AA706">_xlfn.SWITCH(A706,201706,0.2,201707,0.199,201708,0.198)</f>
        <v>0.19900000000000001</v>
      </c>
      <c r="AB706" s="6">
        <f>Call_Data!$K706-Call_Data!$L706/Call_Data!$K706</f>
        <v>19.25</v>
      </c>
      <c r="AC706" s="6" cm="1">
        <f t="array" ref="AC706">_xlfn.SWITCH(A706,201706,0.17,201707,0.162,201708,0.159)</f>
        <v>0.16200000000000001</v>
      </c>
      <c r="AD706" s="6">
        <f>Call_Data!$I706/Call_Data!$G706</f>
        <v>0.19354838709677419</v>
      </c>
    </row>
    <row r="707" spans="1:30" x14ac:dyDescent="0.2">
      <c r="A707">
        <v>201707</v>
      </c>
      <c r="B707" s="1">
        <v>42931</v>
      </c>
      <c r="C707">
        <v>12476</v>
      </c>
      <c r="D707" t="str">
        <f>VLOOKUP(Call_Data!$C707,Hierarchy!$A$1:$H$27,5,TRUE)</f>
        <v>Lipp, Larry</v>
      </c>
      <c r="E707" t="str">
        <f>VLOOKUP(Call_Data!$C707,Hierarchy!$A$2:$H$27,7,TRUE)</f>
        <v>Jimson, Bill</v>
      </c>
      <c r="F707" t="str">
        <f>VLOOKUP(C707,Hierarchy!$A$2:$H$27,8,TRUE)</f>
        <v>Williamburg</v>
      </c>
      <c r="G707">
        <v>30</v>
      </c>
      <c r="H707">
        <v>24024</v>
      </c>
      <c r="I707">
        <v>7</v>
      </c>
      <c r="J707">
        <v>30</v>
      </c>
      <c r="K707">
        <v>22</v>
      </c>
      <c r="L707">
        <v>13</v>
      </c>
      <c r="M707">
        <v>2</v>
      </c>
      <c r="N707">
        <f>SUMIF(Call_Data!$D$2:$D$1526,Call_Data!$D707,Call_Data!$G$2:$G$1526)</f>
        <v>2065</v>
      </c>
      <c r="O707">
        <f>SUMIFS(Call_Data!$G$2:$G$1526,Call_Data!$D$2:$D$1526,Call_Data!$D707,Call_Data!$A$2:$A$1526,Call_Data!$A707)</f>
        <v>651</v>
      </c>
      <c r="P707" s="3">
        <f>Call_Data!$H707/Call_Data!$G707</f>
        <v>800.8</v>
      </c>
      <c r="Q707" cm="1">
        <f t="array" ref="Q707">_xlfn.SWITCH(A707,201706,780,201707,783,201708,775)</f>
        <v>783</v>
      </c>
      <c r="R707" s="5" cm="1">
        <f t="array" ref="R707">_xlfn.SWITCH(A707,201706,0.08,201707,0.081,201708,0.075)</f>
        <v>8.1000000000000003E-2</v>
      </c>
      <c r="S707" s="2">
        <f>Call_Data!$M707/Call_Data!$G707*100</f>
        <v>6.666666666666667</v>
      </c>
      <c r="T707" s="2">
        <f>Call_Data!$S707/Call_Data!$R707</f>
        <v>82.304526748971199</v>
      </c>
      <c r="U707" s="7">
        <f t="shared" si="22"/>
        <v>0</v>
      </c>
      <c r="V707" s="6">
        <f t="shared" si="23"/>
        <v>1</v>
      </c>
      <c r="W707" s="6">
        <f>Call_Data!$K707/Call_Data!$J707</f>
        <v>0.73333333333333328</v>
      </c>
      <c r="X707" s="6">
        <f>Call_Data!$L707/Call_Data!$K707</f>
        <v>0.59090909090909094</v>
      </c>
      <c r="Y707" s="6" cm="1">
        <f t="array" ref="Y707">_xlfn.SWITCH(A707,201706,0.51,201707,0.509,201708,0.511)</f>
        <v>0.50900000000000001</v>
      </c>
      <c r="Z707" s="6">
        <f>Call_Data!$L707/Call_Data!$G707</f>
        <v>0.43333333333333335</v>
      </c>
      <c r="AA707" s="6" cm="1">
        <f t="array" ref="AA707">_xlfn.SWITCH(A707,201706,0.2,201707,0.199,201708,0.198)</f>
        <v>0.19900000000000001</v>
      </c>
      <c r="AB707" s="6">
        <f>Call_Data!$K707-Call_Data!$L707/Call_Data!$K707</f>
        <v>21.40909090909091</v>
      </c>
      <c r="AC707" s="6" cm="1">
        <f t="array" ref="AC707">_xlfn.SWITCH(A707,201706,0.17,201707,0.162,201708,0.159)</f>
        <v>0.16200000000000001</v>
      </c>
      <c r="AD707" s="6">
        <f>Call_Data!$I707/Call_Data!$G707</f>
        <v>0.23333333333333334</v>
      </c>
    </row>
    <row r="708" spans="1:30" x14ac:dyDescent="0.2">
      <c r="A708">
        <v>201707</v>
      </c>
      <c r="B708" s="1">
        <v>42931</v>
      </c>
      <c r="C708">
        <v>12477</v>
      </c>
      <c r="D708" t="str">
        <f>VLOOKUP(Call_Data!$C708,Hierarchy!$A$1:$H$27,5,TRUE)</f>
        <v>Myers, Matt</v>
      </c>
      <c r="E708" t="str">
        <f>VLOOKUP(Call_Data!$C708,Hierarchy!$A$2:$H$27,7,TRUE)</f>
        <v>Jimson, Bill</v>
      </c>
      <c r="F708" t="str">
        <f>VLOOKUP(C708,Hierarchy!$A$2:$H$27,8,TRUE)</f>
        <v>Williamburg</v>
      </c>
      <c r="G708">
        <v>36</v>
      </c>
      <c r="H708">
        <v>25598</v>
      </c>
      <c r="I708">
        <v>6</v>
      </c>
      <c r="J708">
        <v>31</v>
      </c>
      <c r="K708">
        <v>26</v>
      </c>
      <c r="L708">
        <v>20</v>
      </c>
      <c r="M708">
        <v>2</v>
      </c>
      <c r="N708">
        <f>SUMIF(Call_Data!$D$2:$D$1526,Call_Data!$D708,Call_Data!$G$2:$G$1526)</f>
        <v>1978</v>
      </c>
      <c r="O708">
        <f>SUMIFS(Call_Data!$G$2:$G$1526,Call_Data!$D$2:$D$1526,Call_Data!$D708,Call_Data!$A$2:$A$1526,Call_Data!$A708)</f>
        <v>656</v>
      </c>
      <c r="P708" s="3">
        <f>Call_Data!$H708/Call_Data!$G708</f>
        <v>711.05555555555554</v>
      </c>
      <c r="Q708" cm="1">
        <f t="array" ref="Q708">_xlfn.SWITCH(A708,201706,780,201707,783,201708,775)</f>
        <v>783</v>
      </c>
      <c r="R708" s="5" cm="1">
        <f t="array" ref="R708">_xlfn.SWITCH(A708,201706,0.08,201707,0.081,201708,0.075)</f>
        <v>8.1000000000000003E-2</v>
      </c>
      <c r="S708" s="2">
        <f>Call_Data!$M708/Call_Data!$G708*100</f>
        <v>5.5555555555555554</v>
      </c>
      <c r="T708" s="2">
        <f>Call_Data!$S708/Call_Data!$R708</f>
        <v>68.587105624142652</v>
      </c>
      <c r="U708" s="7">
        <f t="shared" si="22"/>
        <v>0</v>
      </c>
      <c r="V708" s="6">
        <f t="shared" si="23"/>
        <v>0.86111111111111116</v>
      </c>
      <c r="W708" s="6">
        <f>Call_Data!$K708/Call_Data!$J708</f>
        <v>0.83870967741935487</v>
      </c>
      <c r="X708" s="6">
        <f>Call_Data!$L708/Call_Data!$K708</f>
        <v>0.76923076923076927</v>
      </c>
      <c r="Y708" s="6" cm="1">
        <f t="array" ref="Y708">_xlfn.SWITCH(A708,201706,0.51,201707,0.509,201708,0.511)</f>
        <v>0.50900000000000001</v>
      </c>
      <c r="Z708" s="6">
        <f>Call_Data!$L708/Call_Data!$G708</f>
        <v>0.55555555555555558</v>
      </c>
      <c r="AA708" s="6" cm="1">
        <f t="array" ref="AA708">_xlfn.SWITCH(A708,201706,0.2,201707,0.199,201708,0.198)</f>
        <v>0.19900000000000001</v>
      </c>
      <c r="AB708" s="6">
        <f>Call_Data!$K708-Call_Data!$L708/Call_Data!$K708</f>
        <v>25.23076923076923</v>
      </c>
      <c r="AC708" s="6" cm="1">
        <f t="array" ref="AC708">_xlfn.SWITCH(A708,201706,0.17,201707,0.162,201708,0.159)</f>
        <v>0.16200000000000001</v>
      </c>
      <c r="AD708" s="6">
        <f>Call_Data!$I708/Call_Data!$G708</f>
        <v>0.16666666666666666</v>
      </c>
    </row>
    <row r="709" spans="1:30" x14ac:dyDescent="0.2">
      <c r="A709">
        <v>201707</v>
      </c>
      <c r="B709" s="1">
        <v>42931</v>
      </c>
      <c r="C709">
        <v>12478</v>
      </c>
      <c r="D709" t="str">
        <f>VLOOKUP(Call_Data!$C709,Hierarchy!$A$1:$H$27,5,TRUE)</f>
        <v>Nichols, Nana</v>
      </c>
      <c r="E709" t="str">
        <f>VLOOKUP(Call_Data!$C709,Hierarchy!$A$2:$H$27,7,TRUE)</f>
        <v>Jimson, Bill</v>
      </c>
      <c r="F709" t="str">
        <f>VLOOKUP(C709,Hierarchy!$A$2:$H$27,8,TRUE)</f>
        <v>Williamburg</v>
      </c>
      <c r="G709">
        <v>31</v>
      </c>
      <c r="H709">
        <v>25706</v>
      </c>
      <c r="I709">
        <v>8</v>
      </c>
      <c r="J709">
        <v>28</v>
      </c>
      <c r="K709">
        <v>23</v>
      </c>
      <c r="L709">
        <v>16</v>
      </c>
      <c r="M709">
        <v>2</v>
      </c>
      <c r="N709">
        <f>SUMIF(Call_Data!$D$2:$D$1526,Call_Data!$D709,Call_Data!$G$2:$G$1526)</f>
        <v>1999</v>
      </c>
      <c r="O709">
        <f>SUMIFS(Call_Data!$G$2:$G$1526,Call_Data!$D$2:$D$1526,Call_Data!$D709,Call_Data!$A$2:$A$1526,Call_Data!$A709)</f>
        <v>674</v>
      </c>
      <c r="P709" s="3">
        <f>Call_Data!$H709/Call_Data!$G709</f>
        <v>829.22580645161293</v>
      </c>
      <c r="Q709" cm="1">
        <f t="array" ref="Q709">_xlfn.SWITCH(A709,201706,780,201707,783,201708,775)</f>
        <v>783</v>
      </c>
      <c r="R709" s="5" cm="1">
        <f t="array" ref="R709">_xlfn.SWITCH(A709,201706,0.08,201707,0.081,201708,0.075)</f>
        <v>8.1000000000000003E-2</v>
      </c>
      <c r="S709" s="2">
        <f>Call_Data!$M709/Call_Data!$G709*100</f>
        <v>6.4516129032258061</v>
      </c>
      <c r="T709" s="2">
        <f>Call_Data!$S709/Call_Data!$R709</f>
        <v>79.649542015133406</v>
      </c>
      <c r="U709" s="7">
        <f t="shared" si="22"/>
        <v>0</v>
      </c>
      <c r="V709" s="6">
        <f t="shared" si="23"/>
        <v>0.90322580645161288</v>
      </c>
      <c r="W709" s="6">
        <f>Call_Data!$K709/Call_Data!$J709</f>
        <v>0.8214285714285714</v>
      </c>
      <c r="X709" s="6">
        <f>Call_Data!$L709/Call_Data!$K709</f>
        <v>0.69565217391304346</v>
      </c>
      <c r="Y709" s="6" cm="1">
        <f t="array" ref="Y709">_xlfn.SWITCH(A709,201706,0.51,201707,0.509,201708,0.511)</f>
        <v>0.50900000000000001</v>
      </c>
      <c r="Z709" s="6">
        <f>Call_Data!$L709/Call_Data!$G709</f>
        <v>0.5161290322580645</v>
      </c>
      <c r="AA709" s="6" cm="1">
        <f t="array" ref="AA709">_xlfn.SWITCH(A709,201706,0.2,201707,0.199,201708,0.198)</f>
        <v>0.19900000000000001</v>
      </c>
      <c r="AB709" s="6">
        <f>Call_Data!$K709-Call_Data!$L709/Call_Data!$K709</f>
        <v>22.304347826086957</v>
      </c>
      <c r="AC709" s="6" cm="1">
        <f t="array" ref="AC709">_xlfn.SWITCH(A709,201706,0.17,201707,0.162,201708,0.159)</f>
        <v>0.16200000000000001</v>
      </c>
      <c r="AD709" s="6">
        <f>Call_Data!$I709/Call_Data!$G709</f>
        <v>0.25806451612903225</v>
      </c>
    </row>
    <row r="710" spans="1:30" x14ac:dyDescent="0.2">
      <c r="A710">
        <v>201707</v>
      </c>
      <c r="B710" s="1">
        <v>42931</v>
      </c>
      <c r="C710">
        <v>12479</v>
      </c>
      <c r="D710" t="str">
        <f>VLOOKUP(Call_Data!$C710,Hierarchy!$A$1:$H$27,5,TRUE)</f>
        <v>Ohlson, Octavius</v>
      </c>
      <c r="E710" t="str">
        <f>VLOOKUP(Call_Data!$C710,Hierarchy!$A$2:$H$27,7,TRUE)</f>
        <v>Jimson, Bill</v>
      </c>
      <c r="F710" t="str">
        <f>VLOOKUP(C710,Hierarchy!$A$2:$H$27,8,TRUE)</f>
        <v>Williamburg</v>
      </c>
      <c r="G710">
        <v>36</v>
      </c>
      <c r="H710">
        <v>24459</v>
      </c>
      <c r="I710">
        <v>7</v>
      </c>
      <c r="J710">
        <v>33</v>
      </c>
      <c r="K710">
        <v>23</v>
      </c>
      <c r="L710">
        <v>14</v>
      </c>
      <c r="M710">
        <v>3</v>
      </c>
      <c r="N710">
        <f>SUMIF(Call_Data!$D$2:$D$1526,Call_Data!$D710,Call_Data!$G$2:$G$1526)</f>
        <v>1969</v>
      </c>
      <c r="O710">
        <f>SUMIFS(Call_Data!$G$2:$G$1526,Call_Data!$D$2:$D$1526,Call_Data!$D710,Call_Data!$A$2:$A$1526,Call_Data!$A710)</f>
        <v>562</v>
      </c>
      <c r="P710" s="3">
        <f>Call_Data!$H710/Call_Data!$G710</f>
        <v>679.41666666666663</v>
      </c>
      <c r="Q710" cm="1">
        <f t="array" ref="Q710">_xlfn.SWITCH(A710,201706,780,201707,783,201708,775)</f>
        <v>783</v>
      </c>
      <c r="R710" s="5" cm="1">
        <f t="array" ref="R710">_xlfn.SWITCH(A710,201706,0.08,201707,0.081,201708,0.075)</f>
        <v>8.1000000000000003E-2</v>
      </c>
      <c r="S710" s="2">
        <f>Call_Data!$M710/Call_Data!$G710*100</f>
        <v>8.3333333333333321</v>
      </c>
      <c r="T710" s="2">
        <f>Call_Data!$S710/Call_Data!$R710</f>
        <v>102.88065843621398</v>
      </c>
      <c r="U710" s="7">
        <f t="shared" si="22"/>
        <v>100</v>
      </c>
      <c r="V710" s="6">
        <f t="shared" si="23"/>
        <v>0.91666666666666663</v>
      </c>
      <c r="W710" s="6">
        <f>Call_Data!$K710/Call_Data!$J710</f>
        <v>0.69696969696969702</v>
      </c>
      <c r="X710" s="6">
        <f>Call_Data!$L710/Call_Data!$K710</f>
        <v>0.60869565217391308</v>
      </c>
      <c r="Y710" s="6" cm="1">
        <f t="array" ref="Y710">_xlfn.SWITCH(A710,201706,0.51,201707,0.509,201708,0.511)</f>
        <v>0.50900000000000001</v>
      </c>
      <c r="Z710" s="6">
        <f>Call_Data!$L710/Call_Data!$G710</f>
        <v>0.3888888888888889</v>
      </c>
      <c r="AA710" s="6" cm="1">
        <f t="array" ref="AA710">_xlfn.SWITCH(A710,201706,0.2,201707,0.199,201708,0.198)</f>
        <v>0.19900000000000001</v>
      </c>
      <c r="AB710" s="6">
        <f>Call_Data!$K710-Call_Data!$L710/Call_Data!$K710</f>
        <v>22.391304347826086</v>
      </c>
      <c r="AC710" s="6" cm="1">
        <f t="array" ref="AC710">_xlfn.SWITCH(A710,201706,0.17,201707,0.162,201708,0.159)</f>
        <v>0.16200000000000001</v>
      </c>
      <c r="AD710" s="6">
        <f>Call_Data!$I710/Call_Data!$G710</f>
        <v>0.19444444444444445</v>
      </c>
    </row>
    <row r="711" spans="1:30" x14ac:dyDescent="0.2">
      <c r="A711">
        <v>201707</v>
      </c>
      <c r="B711" s="1">
        <v>42931</v>
      </c>
      <c r="C711">
        <v>12481</v>
      </c>
      <c r="D711" t="str">
        <f>VLOOKUP(Call_Data!$C711,Hierarchy!$A$1:$H$27,5,TRUE)</f>
        <v>Rank, Richelle</v>
      </c>
      <c r="E711" t="str">
        <f>VLOOKUP(Call_Data!$C711,Hierarchy!$A$2:$H$27,7,TRUE)</f>
        <v>Jimson, Bill</v>
      </c>
      <c r="F711" t="str">
        <f>VLOOKUP(C711,Hierarchy!$A$2:$H$27,8,TRUE)</f>
        <v>Williamburg</v>
      </c>
      <c r="G711">
        <v>36</v>
      </c>
      <c r="H711">
        <v>25333</v>
      </c>
      <c r="I711">
        <v>9</v>
      </c>
      <c r="J711">
        <v>35</v>
      </c>
      <c r="K711">
        <v>27</v>
      </c>
      <c r="L711">
        <v>19</v>
      </c>
      <c r="M711">
        <v>2</v>
      </c>
      <c r="N711">
        <f>SUMIF(Call_Data!$D$2:$D$1526,Call_Data!$D711,Call_Data!$G$2:$G$1526)</f>
        <v>1090</v>
      </c>
      <c r="O711">
        <f>SUMIFS(Call_Data!$G$2:$G$1526,Call_Data!$D$2:$D$1526,Call_Data!$D711,Call_Data!$A$2:$A$1526,Call_Data!$A711)</f>
        <v>393</v>
      </c>
      <c r="P711" s="3">
        <f>Call_Data!$H711/Call_Data!$G711</f>
        <v>703.69444444444446</v>
      </c>
      <c r="Q711" cm="1">
        <f t="array" ref="Q711">_xlfn.SWITCH(A711,201706,780,201707,783,201708,775)</f>
        <v>783</v>
      </c>
      <c r="R711" s="5" cm="1">
        <f t="array" ref="R711">_xlfn.SWITCH(A711,201706,0.08,201707,0.081,201708,0.075)</f>
        <v>8.1000000000000003E-2</v>
      </c>
      <c r="S711" s="2">
        <f>Call_Data!$M711/Call_Data!$G711*100</f>
        <v>5.5555555555555554</v>
      </c>
      <c r="T711" s="2">
        <f>Call_Data!$S711/Call_Data!$R711</f>
        <v>68.587105624142652</v>
      </c>
      <c r="U711" s="7">
        <f t="shared" si="22"/>
        <v>0</v>
      </c>
      <c r="V711" s="6">
        <f t="shared" si="23"/>
        <v>0.97222222222222221</v>
      </c>
      <c r="W711" s="6">
        <f>Call_Data!$K711/Call_Data!$J711</f>
        <v>0.77142857142857146</v>
      </c>
      <c r="X711" s="6">
        <f>Call_Data!$L711/Call_Data!$K711</f>
        <v>0.70370370370370372</v>
      </c>
      <c r="Y711" s="6" cm="1">
        <f t="array" ref="Y711">_xlfn.SWITCH(A711,201706,0.51,201707,0.509,201708,0.511)</f>
        <v>0.50900000000000001</v>
      </c>
      <c r="Z711" s="6">
        <f>Call_Data!$L711/Call_Data!$G711</f>
        <v>0.52777777777777779</v>
      </c>
      <c r="AA711" s="6" cm="1">
        <f t="array" ref="AA711">_xlfn.SWITCH(A711,201706,0.2,201707,0.199,201708,0.198)</f>
        <v>0.19900000000000001</v>
      </c>
      <c r="AB711" s="6">
        <f>Call_Data!$K711-Call_Data!$L711/Call_Data!$K711</f>
        <v>26.296296296296298</v>
      </c>
      <c r="AC711" s="6" cm="1">
        <f t="array" ref="AC711">_xlfn.SWITCH(A711,201706,0.17,201707,0.162,201708,0.159)</f>
        <v>0.16200000000000001</v>
      </c>
      <c r="AD711" s="6">
        <f>Call_Data!$I711/Call_Data!$G711</f>
        <v>0.25</v>
      </c>
    </row>
    <row r="712" spans="1:30" x14ac:dyDescent="0.2">
      <c r="A712">
        <v>201707</v>
      </c>
      <c r="B712" s="1">
        <v>42931</v>
      </c>
      <c r="C712">
        <v>12482</v>
      </c>
      <c r="D712" t="str">
        <f>VLOOKUP(Call_Data!$C712,Hierarchy!$A$1:$H$27,5,TRUE)</f>
        <v>Sanders, Sammi</v>
      </c>
      <c r="E712" t="str">
        <f>VLOOKUP(Call_Data!$C712,Hierarchy!$A$2:$H$27,7,TRUE)</f>
        <v>Oferten, Quinton</v>
      </c>
      <c r="F712" t="str">
        <f>VLOOKUP(C712,Hierarchy!$A$2:$H$27,8,TRUE)</f>
        <v>Williamburg</v>
      </c>
      <c r="G712">
        <v>33</v>
      </c>
      <c r="H712">
        <v>25859</v>
      </c>
      <c r="I712">
        <v>7</v>
      </c>
      <c r="J712">
        <v>31</v>
      </c>
      <c r="K712">
        <v>22</v>
      </c>
      <c r="L712">
        <v>14</v>
      </c>
      <c r="M712">
        <v>3</v>
      </c>
      <c r="N712">
        <f>SUMIF(Call_Data!$D$2:$D$1526,Call_Data!$D712,Call_Data!$G$2:$G$1526)</f>
        <v>1764</v>
      </c>
      <c r="O712">
        <f>SUMIFS(Call_Data!$G$2:$G$1526,Call_Data!$D$2:$D$1526,Call_Data!$D712,Call_Data!$A$2:$A$1526,Call_Data!$A712)</f>
        <v>524</v>
      </c>
      <c r="P712" s="3">
        <f>Call_Data!$H712/Call_Data!$G712</f>
        <v>783.60606060606062</v>
      </c>
      <c r="Q712" cm="1">
        <f t="array" ref="Q712">_xlfn.SWITCH(A712,201706,780,201707,783,201708,775)</f>
        <v>783</v>
      </c>
      <c r="R712" s="5" cm="1">
        <f t="array" ref="R712">_xlfn.SWITCH(A712,201706,0.08,201707,0.081,201708,0.075)</f>
        <v>8.1000000000000003E-2</v>
      </c>
      <c r="S712" s="2">
        <f>Call_Data!$M712/Call_Data!$G712*100</f>
        <v>9.0909090909090917</v>
      </c>
      <c r="T712" s="2">
        <f>Call_Data!$S712/Call_Data!$R712</f>
        <v>112.23344556677891</v>
      </c>
      <c r="U712" s="7">
        <f t="shared" si="22"/>
        <v>150</v>
      </c>
      <c r="V712" s="6">
        <f t="shared" si="23"/>
        <v>0.93939393939393945</v>
      </c>
      <c r="W712" s="6">
        <f>Call_Data!$K712/Call_Data!$J712</f>
        <v>0.70967741935483875</v>
      </c>
      <c r="X712" s="6">
        <f>Call_Data!$L712/Call_Data!$K712</f>
        <v>0.63636363636363635</v>
      </c>
      <c r="Y712" s="6" cm="1">
        <f t="array" ref="Y712">_xlfn.SWITCH(A712,201706,0.51,201707,0.509,201708,0.511)</f>
        <v>0.50900000000000001</v>
      </c>
      <c r="Z712" s="6">
        <f>Call_Data!$L712/Call_Data!$G712</f>
        <v>0.42424242424242425</v>
      </c>
      <c r="AA712" s="6" cm="1">
        <f t="array" ref="AA712">_xlfn.SWITCH(A712,201706,0.2,201707,0.199,201708,0.198)</f>
        <v>0.19900000000000001</v>
      </c>
      <c r="AB712" s="6">
        <f>Call_Data!$K712-Call_Data!$L712/Call_Data!$K712</f>
        <v>21.363636363636363</v>
      </c>
      <c r="AC712" s="6" cm="1">
        <f t="array" ref="AC712">_xlfn.SWITCH(A712,201706,0.17,201707,0.162,201708,0.159)</f>
        <v>0.16200000000000001</v>
      </c>
      <c r="AD712" s="6">
        <f>Call_Data!$I712/Call_Data!$G712</f>
        <v>0.21212121212121213</v>
      </c>
    </row>
    <row r="713" spans="1:30" x14ac:dyDescent="0.2">
      <c r="A713">
        <v>201707</v>
      </c>
      <c r="B713" s="1">
        <v>42931</v>
      </c>
      <c r="C713">
        <v>12483</v>
      </c>
      <c r="D713" t="str">
        <f>VLOOKUP(Call_Data!$C713,Hierarchy!$A$1:$H$27,5,TRUE)</f>
        <v>Thomas, Ted</v>
      </c>
      <c r="E713" t="str">
        <f>VLOOKUP(Call_Data!$C713,Hierarchy!$A$2:$H$27,7,TRUE)</f>
        <v>Oferten, Quinton</v>
      </c>
      <c r="F713" t="str">
        <f>VLOOKUP(C713,Hierarchy!$A$2:$H$27,8,TRUE)</f>
        <v>Williamburg</v>
      </c>
      <c r="G713">
        <v>28</v>
      </c>
      <c r="H713">
        <v>25988</v>
      </c>
      <c r="I713">
        <v>8</v>
      </c>
      <c r="J713">
        <v>26</v>
      </c>
      <c r="K713">
        <v>16</v>
      </c>
      <c r="L713">
        <v>11</v>
      </c>
      <c r="M713">
        <v>3</v>
      </c>
      <c r="N713">
        <f>SUMIF(Call_Data!$D$2:$D$1526,Call_Data!$D713,Call_Data!$G$2:$G$1526)</f>
        <v>1918</v>
      </c>
      <c r="O713">
        <f>SUMIFS(Call_Data!$G$2:$G$1526,Call_Data!$D$2:$D$1526,Call_Data!$D713,Call_Data!$A$2:$A$1526,Call_Data!$A713)</f>
        <v>606</v>
      </c>
      <c r="P713" s="3">
        <f>Call_Data!$H713/Call_Data!$G713</f>
        <v>928.14285714285711</v>
      </c>
      <c r="Q713" cm="1">
        <f t="array" ref="Q713">_xlfn.SWITCH(A713,201706,780,201707,783,201708,775)</f>
        <v>783</v>
      </c>
      <c r="R713" s="5" cm="1">
        <f t="array" ref="R713">_xlfn.SWITCH(A713,201706,0.08,201707,0.081,201708,0.075)</f>
        <v>8.1000000000000003E-2</v>
      </c>
      <c r="S713" s="2">
        <f>Call_Data!$M713/Call_Data!$G713*100</f>
        <v>10.714285714285714</v>
      </c>
      <c r="T713" s="2">
        <f>Call_Data!$S713/Call_Data!$R713</f>
        <v>132.27513227513225</v>
      </c>
      <c r="U713" s="7">
        <f t="shared" si="22"/>
        <v>250</v>
      </c>
      <c r="V713" s="6">
        <f t="shared" si="23"/>
        <v>0.9285714285714286</v>
      </c>
      <c r="W713" s="6">
        <f>Call_Data!$K713/Call_Data!$J713</f>
        <v>0.61538461538461542</v>
      </c>
      <c r="X713" s="6">
        <f>Call_Data!$L713/Call_Data!$K713</f>
        <v>0.6875</v>
      </c>
      <c r="Y713" s="6" cm="1">
        <f t="array" ref="Y713">_xlfn.SWITCH(A713,201706,0.51,201707,0.509,201708,0.511)</f>
        <v>0.50900000000000001</v>
      </c>
      <c r="Z713" s="6">
        <f>Call_Data!$L713/Call_Data!$G713</f>
        <v>0.39285714285714285</v>
      </c>
      <c r="AA713" s="6" cm="1">
        <f t="array" ref="AA713">_xlfn.SWITCH(A713,201706,0.2,201707,0.199,201708,0.198)</f>
        <v>0.19900000000000001</v>
      </c>
      <c r="AB713" s="6">
        <f>Call_Data!$K713-Call_Data!$L713/Call_Data!$K713</f>
        <v>15.3125</v>
      </c>
      <c r="AC713" s="6" cm="1">
        <f t="array" ref="AC713">_xlfn.SWITCH(A713,201706,0.17,201707,0.162,201708,0.159)</f>
        <v>0.16200000000000001</v>
      </c>
      <c r="AD713" s="6">
        <f>Call_Data!$I713/Call_Data!$G713</f>
        <v>0.2857142857142857</v>
      </c>
    </row>
    <row r="714" spans="1:30" x14ac:dyDescent="0.2">
      <c r="A714">
        <v>201707</v>
      </c>
      <c r="B714" s="1">
        <v>42931</v>
      </c>
      <c r="C714">
        <v>12484</v>
      </c>
      <c r="D714" t="str">
        <f>VLOOKUP(Call_Data!$C714,Hierarchy!$A$1:$H$27,5,TRUE)</f>
        <v>Uvaldon, Ursala</v>
      </c>
      <c r="E714" t="str">
        <f>VLOOKUP(Call_Data!$C714,Hierarchy!$A$2:$H$27,7,TRUE)</f>
        <v>Oferten, Quinton</v>
      </c>
      <c r="F714" t="str">
        <f>VLOOKUP(C714,Hierarchy!$A$2:$H$27,8,TRUE)</f>
        <v>Williamburg</v>
      </c>
      <c r="G714">
        <v>30</v>
      </c>
      <c r="H714">
        <v>24283</v>
      </c>
      <c r="I714">
        <v>9</v>
      </c>
      <c r="J714">
        <v>26</v>
      </c>
      <c r="K714">
        <v>20</v>
      </c>
      <c r="L714">
        <v>10</v>
      </c>
      <c r="M714">
        <v>3</v>
      </c>
      <c r="N714">
        <f>SUMIF(Call_Data!$D$2:$D$1526,Call_Data!$D714,Call_Data!$G$2:$G$1526)</f>
        <v>1913</v>
      </c>
      <c r="O714">
        <f>SUMIFS(Call_Data!$G$2:$G$1526,Call_Data!$D$2:$D$1526,Call_Data!$D714,Call_Data!$A$2:$A$1526,Call_Data!$A714)</f>
        <v>618</v>
      </c>
      <c r="P714" s="3">
        <f>Call_Data!$H714/Call_Data!$G714</f>
        <v>809.43333333333328</v>
      </c>
      <c r="Q714" cm="1">
        <f t="array" ref="Q714">_xlfn.SWITCH(A714,201706,780,201707,783,201708,775)</f>
        <v>783</v>
      </c>
      <c r="R714" s="5" cm="1">
        <f t="array" ref="R714">_xlfn.SWITCH(A714,201706,0.08,201707,0.081,201708,0.075)</f>
        <v>8.1000000000000003E-2</v>
      </c>
      <c r="S714" s="2">
        <f>Call_Data!$M714/Call_Data!$G714*100</f>
        <v>10</v>
      </c>
      <c r="T714" s="2">
        <f>Call_Data!$S714/Call_Data!$R714</f>
        <v>123.45679012345678</v>
      </c>
      <c r="U714" s="7">
        <f t="shared" si="22"/>
        <v>250</v>
      </c>
      <c r="V714" s="6">
        <f t="shared" si="23"/>
        <v>0.8666666666666667</v>
      </c>
      <c r="W714" s="6">
        <f>Call_Data!$K714/Call_Data!$J714</f>
        <v>0.76923076923076927</v>
      </c>
      <c r="X714" s="6">
        <f>Call_Data!$L714/Call_Data!$K714</f>
        <v>0.5</v>
      </c>
      <c r="Y714" s="6" cm="1">
        <f t="array" ref="Y714">_xlfn.SWITCH(A714,201706,0.51,201707,0.509,201708,0.511)</f>
        <v>0.50900000000000001</v>
      </c>
      <c r="Z714" s="6">
        <f>Call_Data!$L714/Call_Data!$G714</f>
        <v>0.33333333333333331</v>
      </c>
      <c r="AA714" s="6" cm="1">
        <f t="array" ref="AA714">_xlfn.SWITCH(A714,201706,0.2,201707,0.199,201708,0.198)</f>
        <v>0.19900000000000001</v>
      </c>
      <c r="AB714" s="6">
        <f>Call_Data!$K714-Call_Data!$L714/Call_Data!$K714</f>
        <v>19.5</v>
      </c>
      <c r="AC714" s="6" cm="1">
        <f t="array" ref="AC714">_xlfn.SWITCH(A714,201706,0.17,201707,0.162,201708,0.159)</f>
        <v>0.16200000000000001</v>
      </c>
      <c r="AD714" s="6">
        <f>Call_Data!$I714/Call_Data!$G714</f>
        <v>0.3</v>
      </c>
    </row>
    <row r="715" spans="1:30" x14ac:dyDescent="0.2">
      <c r="A715">
        <v>201707</v>
      </c>
      <c r="B715" s="1">
        <v>42931</v>
      </c>
      <c r="C715">
        <v>12485</v>
      </c>
      <c r="D715" t="str">
        <f>VLOOKUP(Call_Data!$C715,Hierarchy!$A$1:$H$27,5,TRUE)</f>
        <v>Vindictive, Vinny</v>
      </c>
      <c r="E715" t="str">
        <f>VLOOKUP(Call_Data!$C715,Hierarchy!$A$2:$H$27,7,TRUE)</f>
        <v>Oferten, Quinton</v>
      </c>
      <c r="F715" t="str">
        <f>VLOOKUP(C715,Hierarchy!$A$2:$H$27,8,TRUE)</f>
        <v>Williamburg</v>
      </c>
      <c r="G715">
        <v>31</v>
      </c>
      <c r="H715">
        <v>24601</v>
      </c>
      <c r="I715">
        <v>9</v>
      </c>
      <c r="J715">
        <v>28</v>
      </c>
      <c r="K715">
        <v>21</v>
      </c>
      <c r="L715">
        <v>11</v>
      </c>
      <c r="M715">
        <v>4</v>
      </c>
      <c r="N715">
        <f>SUMIF(Call_Data!$D$2:$D$1526,Call_Data!$D715,Call_Data!$G$2:$G$1526)</f>
        <v>1894</v>
      </c>
      <c r="O715">
        <f>SUMIFS(Call_Data!$G$2:$G$1526,Call_Data!$D$2:$D$1526,Call_Data!$D715,Call_Data!$A$2:$A$1526,Call_Data!$A715)</f>
        <v>610</v>
      </c>
      <c r="P715" s="3">
        <f>Call_Data!$H715/Call_Data!$G715</f>
        <v>793.58064516129036</v>
      </c>
      <c r="Q715" cm="1">
        <f t="array" ref="Q715">_xlfn.SWITCH(A715,201706,780,201707,783,201708,775)</f>
        <v>783</v>
      </c>
      <c r="R715" s="5" cm="1">
        <f t="array" ref="R715">_xlfn.SWITCH(A715,201706,0.08,201707,0.081,201708,0.075)</f>
        <v>8.1000000000000003E-2</v>
      </c>
      <c r="S715" s="2">
        <f>Call_Data!$M715/Call_Data!$G715*100</f>
        <v>12.903225806451612</v>
      </c>
      <c r="T715" s="2">
        <f>Call_Data!$S715/Call_Data!$R715</f>
        <v>159.29908403026681</v>
      </c>
      <c r="U715" s="7">
        <f t="shared" si="22"/>
        <v>250</v>
      </c>
      <c r="V715" s="6">
        <f t="shared" si="23"/>
        <v>0.90322580645161288</v>
      </c>
      <c r="W715" s="6">
        <f>Call_Data!$K715/Call_Data!$J715</f>
        <v>0.75</v>
      </c>
      <c r="X715" s="6">
        <f>Call_Data!$L715/Call_Data!$K715</f>
        <v>0.52380952380952384</v>
      </c>
      <c r="Y715" s="6" cm="1">
        <f t="array" ref="Y715">_xlfn.SWITCH(A715,201706,0.51,201707,0.509,201708,0.511)</f>
        <v>0.50900000000000001</v>
      </c>
      <c r="Z715" s="6">
        <f>Call_Data!$L715/Call_Data!$G715</f>
        <v>0.35483870967741937</v>
      </c>
      <c r="AA715" s="6" cm="1">
        <f t="array" ref="AA715">_xlfn.SWITCH(A715,201706,0.2,201707,0.199,201708,0.198)</f>
        <v>0.19900000000000001</v>
      </c>
      <c r="AB715" s="6">
        <f>Call_Data!$K715-Call_Data!$L715/Call_Data!$K715</f>
        <v>20.476190476190474</v>
      </c>
      <c r="AC715" s="6" cm="1">
        <f t="array" ref="AC715">_xlfn.SWITCH(A715,201706,0.17,201707,0.162,201708,0.159)</f>
        <v>0.16200000000000001</v>
      </c>
      <c r="AD715" s="6">
        <f>Call_Data!$I715/Call_Data!$G715</f>
        <v>0.29032258064516131</v>
      </c>
    </row>
    <row r="716" spans="1:30" x14ac:dyDescent="0.2">
      <c r="A716">
        <v>201707</v>
      </c>
      <c r="B716" s="1">
        <v>42931</v>
      </c>
      <c r="C716">
        <v>12486</v>
      </c>
      <c r="D716" t="str">
        <f>VLOOKUP(Call_Data!$C716,Hierarchy!$A$1:$H$27,5,TRUE)</f>
        <v>Williamson, Wilma</v>
      </c>
      <c r="E716" t="str">
        <f>VLOOKUP(Call_Data!$C716,Hierarchy!$A$2:$H$27,7,TRUE)</f>
        <v>Oferten, Quinton</v>
      </c>
      <c r="F716" t="str">
        <f>VLOOKUP(C716,Hierarchy!$A$2:$H$27,8,TRUE)</f>
        <v>Williamburg</v>
      </c>
      <c r="G716">
        <v>30</v>
      </c>
      <c r="H716">
        <v>24588</v>
      </c>
      <c r="I716">
        <v>8</v>
      </c>
      <c r="J716">
        <v>26</v>
      </c>
      <c r="K716">
        <v>18</v>
      </c>
      <c r="L716">
        <v>13</v>
      </c>
      <c r="M716">
        <v>3</v>
      </c>
      <c r="N716">
        <f>SUMIF(Call_Data!$D$2:$D$1526,Call_Data!$D716,Call_Data!$G$2:$G$1526)</f>
        <v>1992</v>
      </c>
      <c r="O716">
        <f>SUMIFS(Call_Data!$G$2:$G$1526,Call_Data!$D$2:$D$1526,Call_Data!$D716,Call_Data!$A$2:$A$1526,Call_Data!$A716)</f>
        <v>678</v>
      </c>
      <c r="P716" s="3">
        <f>Call_Data!$H716/Call_Data!$G716</f>
        <v>819.6</v>
      </c>
      <c r="Q716" cm="1">
        <f t="array" ref="Q716">_xlfn.SWITCH(A716,201706,780,201707,783,201708,775)</f>
        <v>783</v>
      </c>
      <c r="R716" s="5" cm="1">
        <f t="array" ref="R716">_xlfn.SWITCH(A716,201706,0.08,201707,0.081,201708,0.075)</f>
        <v>8.1000000000000003E-2</v>
      </c>
      <c r="S716" s="2">
        <f>Call_Data!$M716/Call_Data!$G716*100</f>
        <v>10</v>
      </c>
      <c r="T716" s="2">
        <f>Call_Data!$S716/Call_Data!$R716</f>
        <v>123.45679012345678</v>
      </c>
      <c r="U716" s="7">
        <f t="shared" si="22"/>
        <v>250</v>
      </c>
      <c r="V716" s="6">
        <f t="shared" si="23"/>
        <v>0.8666666666666667</v>
      </c>
      <c r="W716" s="6">
        <f>Call_Data!$K716/Call_Data!$J716</f>
        <v>0.69230769230769229</v>
      </c>
      <c r="X716" s="6">
        <f>Call_Data!$L716/Call_Data!$K716</f>
        <v>0.72222222222222221</v>
      </c>
      <c r="Y716" s="6" cm="1">
        <f t="array" ref="Y716">_xlfn.SWITCH(A716,201706,0.51,201707,0.509,201708,0.511)</f>
        <v>0.50900000000000001</v>
      </c>
      <c r="Z716" s="6">
        <f>Call_Data!$L716/Call_Data!$G716</f>
        <v>0.43333333333333335</v>
      </c>
      <c r="AA716" s="6" cm="1">
        <f t="array" ref="AA716">_xlfn.SWITCH(A716,201706,0.2,201707,0.199,201708,0.198)</f>
        <v>0.19900000000000001</v>
      </c>
      <c r="AB716" s="6">
        <f>Call_Data!$K716-Call_Data!$L716/Call_Data!$K716</f>
        <v>17.277777777777779</v>
      </c>
      <c r="AC716" s="6" cm="1">
        <f t="array" ref="AC716">_xlfn.SWITCH(A716,201706,0.17,201707,0.162,201708,0.159)</f>
        <v>0.16200000000000001</v>
      </c>
      <c r="AD716" s="6">
        <f>Call_Data!$I716/Call_Data!$G716</f>
        <v>0.26666666666666666</v>
      </c>
    </row>
    <row r="717" spans="1:30" x14ac:dyDescent="0.2">
      <c r="A717">
        <v>201707</v>
      </c>
      <c r="B717" s="1">
        <v>42931</v>
      </c>
      <c r="C717">
        <v>12487</v>
      </c>
      <c r="D717" t="str">
        <f>VLOOKUP(Call_Data!$C717,Hierarchy!$A$1:$H$27,5,TRUE)</f>
        <v>Younger, Yeti</v>
      </c>
      <c r="E717" t="str">
        <f>VLOOKUP(Call_Data!$C717,Hierarchy!$A$2:$H$27,7,TRUE)</f>
        <v>Oferten, Quinton</v>
      </c>
      <c r="F717" t="str">
        <f>VLOOKUP(C717,Hierarchy!$A$2:$H$27,8,TRUE)</f>
        <v>Williamburg</v>
      </c>
      <c r="G717">
        <v>28</v>
      </c>
      <c r="H717">
        <v>25128</v>
      </c>
      <c r="I717">
        <v>8</v>
      </c>
      <c r="J717">
        <v>25</v>
      </c>
      <c r="K717">
        <v>20</v>
      </c>
      <c r="L717">
        <v>13</v>
      </c>
      <c r="M717">
        <v>3</v>
      </c>
      <c r="N717">
        <f>SUMIF(Call_Data!$D$2:$D$1526,Call_Data!$D717,Call_Data!$G$2:$G$1526)</f>
        <v>1939</v>
      </c>
      <c r="O717">
        <f>SUMIFS(Call_Data!$G$2:$G$1526,Call_Data!$D$2:$D$1526,Call_Data!$D717,Call_Data!$A$2:$A$1526,Call_Data!$A717)</f>
        <v>662</v>
      </c>
      <c r="P717" s="3">
        <f>Call_Data!$H717/Call_Data!$G717</f>
        <v>897.42857142857144</v>
      </c>
      <c r="Q717" cm="1">
        <f t="array" ref="Q717">_xlfn.SWITCH(A717,201706,780,201707,783,201708,775)</f>
        <v>783</v>
      </c>
      <c r="R717" s="5" cm="1">
        <f t="array" ref="R717">_xlfn.SWITCH(A717,201706,0.08,201707,0.081,201708,0.075)</f>
        <v>8.1000000000000003E-2</v>
      </c>
      <c r="S717" s="2">
        <f>Call_Data!$M717/Call_Data!$G717*100</f>
        <v>10.714285714285714</v>
      </c>
      <c r="T717" s="2">
        <f>Call_Data!$S717/Call_Data!$R717</f>
        <v>132.27513227513225</v>
      </c>
      <c r="U717" s="7">
        <f t="shared" si="22"/>
        <v>250</v>
      </c>
      <c r="V717" s="6">
        <f t="shared" si="23"/>
        <v>0.8928571428571429</v>
      </c>
      <c r="W717" s="6">
        <f>Call_Data!$K717/Call_Data!$J717</f>
        <v>0.8</v>
      </c>
      <c r="X717" s="6">
        <f>Call_Data!$L717/Call_Data!$K717</f>
        <v>0.65</v>
      </c>
      <c r="Y717" s="6" cm="1">
        <f t="array" ref="Y717">_xlfn.SWITCH(A717,201706,0.51,201707,0.509,201708,0.511)</f>
        <v>0.50900000000000001</v>
      </c>
      <c r="Z717" s="6">
        <f>Call_Data!$L717/Call_Data!$G717</f>
        <v>0.4642857142857143</v>
      </c>
      <c r="AA717" s="6" cm="1">
        <f t="array" ref="AA717">_xlfn.SWITCH(A717,201706,0.2,201707,0.199,201708,0.198)</f>
        <v>0.19900000000000001</v>
      </c>
      <c r="AB717" s="6">
        <f>Call_Data!$K717-Call_Data!$L717/Call_Data!$K717</f>
        <v>19.350000000000001</v>
      </c>
      <c r="AC717" s="6" cm="1">
        <f t="array" ref="AC717">_xlfn.SWITCH(A717,201706,0.17,201707,0.162,201708,0.159)</f>
        <v>0.16200000000000001</v>
      </c>
      <c r="AD717" s="6">
        <f>Call_Data!$I717/Call_Data!$G717</f>
        <v>0.2857142857142857</v>
      </c>
    </row>
    <row r="718" spans="1:30" x14ac:dyDescent="0.2">
      <c r="A718">
        <v>201707</v>
      </c>
      <c r="B718" s="1">
        <v>42931</v>
      </c>
      <c r="C718">
        <v>12488</v>
      </c>
      <c r="D718" t="str">
        <f>VLOOKUP(Call_Data!$C718,Hierarchy!$A$1:$H$27,5,TRUE)</f>
        <v>Zwilowski, Zane</v>
      </c>
      <c r="E718" t="str">
        <f>VLOOKUP(Call_Data!$C718,Hierarchy!$A$2:$H$27,7,TRUE)</f>
        <v>Oferten, Quinton</v>
      </c>
      <c r="F718" t="str">
        <f>VLOOKUP(C718,Hierarchy!$A$2:$H$27,8,TRUE)</f>
        <v>Williamburg</v>
      </c>
      <c r="G718">
        <v>29</v>
      </c>
      <c r="H718">
        <v>25998</v>
      </c>
      <c r="I718">
        <v>6</v>
      </c>
      <c r="J718">
        <v>26</v>
      </c>
      <c r="K718">
        <v>20</v>
      </c>
      <c r="L718">
        <v>11</v>
      </c>
      <c r="M718">
        <v>4</v>
      </c>
      <c r="N718">
        <f>SUMIF(Call_Data!$D$2:$D$1526,Call_Data!$D718,Call_Data!$G$2:$G$1526)</f>
        <v>2000</v>
      </c>
      <c r="O718">
        <f>SUMIFS(Call_Data!$G$2:$G$1526,Call_Data!$D$2:$D$1526,Call_Data!$D718,Call_Data!$A$2:$A$1526,Call_Data!$A718)</f>
        <v>682</v>
      </c>
      <c r="P718" s="3">
        <f>Call_Data!$H718/Call_Data!$G718</f>
        <v>896.48275862068965</v>
      </c>
      <c r="Q718" cm="1">
        <f t="array" ref="Q718">_xlfn.SWITCH(A718,201706,780,201707,783,201708,775)</f>
        <v>783</v>
      </c>
      <c r="R718" s="5" cm="1">
        <f t="array" ref="R718">_xlfn.SWITCH(A718,201706,0.08,201707,0.081,201708,0.075)</f>
        <v>8.1000000000000003E-2</v>
      </c>
      <c r="S718" s="2">
        <f>Call_Data!$M718/Call_Data!$G718*100</f>
        <v>13.793103448275861</v>
      </c>
      <c r="T718" s="2">
        <f>Call_Data!$S718/Call_Data!$R718</f>
        <v>170.28522775649211</v>
      </c>
      <c r="U718" s="7">
        <f t="shared" si="22"/>
        <v>250</v>
      </c>
      <c r="V718" s="6">
        <f t="shared" si="23"/>
        <v>0.89655172413793105</v>
      </c>
      <c r="W718" s="6">
        <f>Call_Data!$K718/Call_Data!$J718</f>
        <v>0.76923076923076927</v>
      </c>
      <c r="X718" s="6">
        <f>Call_Data!$L718/Call_Data!$K718</f>
        <v>0.55000000000000004</v>
      </c>
      <c r="Y718" s="6" cm="1">
        <f t="array" ref="Y718">_xlfn.SWITCH(A718,201706,0.51,201707,0.509,201708,0.511)</f>
        <v>0.50900000000000001</v>
      </c>
      <c r="Z718" s="6">
        <f>Call_Data!$L718/Call_Data!$G718</f>
        <v>0.37931034482758619</v>
      </c>
      <c r="AA718" s="6" cm="1">
        <f t="array" ref="AA718">_xlfn.SWITCH(A718,201706,0.2,201707,0.199,201708,0.198)</f>
        <v>0.19900000000000001</v>
      </c>
      <c r="AB718" s="6">
        <f>Call_Data!$K718-Call_Data!$L718/Call_Data!$K718</f>
        <v>19.45</v>
      </c>
      <c r="AC718" s="6" cm="1">
        <f t="array" ref="AC718">_xlfn.SWITCH(A718,201706,0.17,201707,0.162,201708,0.159)</f>
        <v>0.16200000000000001</v>
      </c>
      <c r="AD718" s="6">
        <f>Call_Data!$I718/Call_Data!$G718</f>
        <v>0.20689655172413793</v>
      </c>
    </row>
    <row r="719" spans="1:30" x14ac:dyDescent="0.2">
      <c r="A719">
        <v>201707</v>
      </c>
      <c r="B719" s="1">
        <v>42931</v>
      </c>
      <c r="C719">
        <v>12489</v>
      </c>
      <c r="D719" t="str">
        <f>VLOOKUP(Call_Data!$C719,Hierarchy!$A$1:$H$27,5,TRUE)</f>
        <v>Abacus, Aaron</v>
      </c>
      <c r="E719" t="str">
        <f>VLOOKUP(Call_Data!$C719,Hierarchy!$A$2:$H$27,7,TRUE)</f>
        <v>Oferten, Quinton</v>
      </c>
      <c r="F719" t="str">
        <f>VLOOKUP(C719,Hierarchy!$A$2:$H$27,8,TRUE)</f>
        <v>Williamburg</v>
      </c>
      <c r="G719">
        <v>28</v>
      </c>
      <c r="H719">
        <v>25499</v>
      </c>
      <c r="I719">
        <v>7</v>
      </c>
      <c r="J719">
        <v>25</v>
      </c>
      <c r="K719">
        <v>20</v>
      </c>
      <c r="L719">
        <v>12</v>
      </c>
      <c r="M719">
        <v>3</v>
      </c>
      <c r="N719">
        <f>SUMIF(Call_Data!$D$2:$D$1526,Call_Data!$D719,Call_Data!$G$2:$G$1526)</f>
        <v>1858</v>
      </c>
      <c r="O719">
        <f>SUMIFS(Call_Data!$G$2:$G$1526,Call_Data!$D$2:$D$1526,Call_Data!$D719,Call_Data!$A$2:$A$1526,Call_Data!$A719)</f>
        <v>671</v>
      </c>
      <c r="P719" s="3">
        <f>Call_Data!$H719/Call_Data!$G719</f>
        <v>910.67857142857144</v>
      </c>
      <c r="Q719" cm="1">
        <f t="array" ref="Q719">_xlfn.SWITCH(A719,201706,780,201707,783,201708,775)</f>
        <v>783</v>
      </c>
      <c r="R719" s="5" cm="1">
        <f t="array" ref="R719">_xlfn.SWITCH(A719,201706,0.08,201707,0.081,201708,0.075)</f>
        <v>8.1000000000000003E-2</v>
      </c>
      <c r="S719" s="2">
        <f>Call_Data!$M719/Call_Data!$G719*100</f>
        <v>10.714285714285714</v>
      </c>
      <c r="T719" s="2">
        <f>Call_Data!$S719/Call_Data!$R719</f>
        <v>132.27513227513225</v>
      </c>
      <c r="U719" s="7">
        <f t="shared" si="22"/>
        <v>250</v>
      </c>
      <c r="V719" s="6">
        <f t="shared" si="23"/>
        <v>0.8928571428571429</v>
      </c>
      <c r="W719" s="6">
        <f>Call_Data!$K719/Call_Data!$J719</f>
        <v>0.8</v>
      </c>
      <c r="X719" s="6">
        <f>Call_Data!$L719/Call_Data!$K719</f>
        <v>0.6</v>
      </c>
      <c r="Y719" s="6" cm="1">
        <f t="array" ref="Y719">_xlfn.SWITCH(A719,201706,0.51,201707,0.509,201708,0.511)</f>
        <v>0.50900000000000001</v>
      </c>
      <c r="Z719" s="6">
        <f>Call_Data!$L719/Call_Data!$G719</f>
        <v>0.42857142857142855</v>
      </c>
      <c r="AA719" s="6" cm="1">
        <f t="array" ref="AA719">_xlfn.SWITCH(A719,201706,0.2,201707,0.199,201708,0.198)</f>
        <v>0.19900000000000001</v>
      </c>
      <c r="AB719" s="6">
        <f>Call_Data!$K719-Call_Data!$L719/Call_Data!$K719</f>
        <v>19.399999999999999</v>
      </c>
      <c r="AC719" s="6" cm="1">
        <f t="array" ref="AC719">_xlfn.SWITCH(A719,201706,0.17,201707,0.162,201708,0.159)</f>
        <v>0.16200000000000001</v>
      </c>
      <c r="AD719" s="6">
        <f>Call_Data!$I719/Call_Data!$G719</f>
        <v>0.25</v>
      </c>
    </row>
    <row r="720" spans="1:30" x14ac:dyDescent="0.2">
      <c r="A720">
        <v>201707</v>
      </c>
      <c r="B720" s="1">
        <v>42931</v>
      </c>
      <c r="C720">
        <v>12490</v>
      </c>
      <c r="D720" t="str">
        <f>VLOOKUP(Call_Data!$C720,Hierarchy!$A$1:$H$27,5,TRUE)</f>
        <v>Pulaski, Peter</v>
      </c>
      <c r="E720" t="str">
        <f>VLOOKUP(Call_Data!$C720,Hierarchy!$A$2:$H$27,7,TRUE)</f>
        <v>Oferten, Quinton</v>
      </c>
      <c r="F720" t="str">
        <f>VLOOKUP(C720,Hierarchy!$A$2:$H$27,8,TRUE)</f>
        <v>Williamburg</v>
      </c>
      <c r="G720">
        <v>30</v>
      </c>
      <c r="H720">
        <v>24753</v>
      </c>
      <c r="I720">
        <v>8</v>
      </c>
      <c r="J720">
        <v>27</v>
      </c>
      <c r="K720">
        <v>20</v>
      </c>
      <c r="L720">
        <v>14</v>
      </c>
      <c r="M720">
        <v>3</v>
      </c>
      <c r="N720">
        <f>SUMIF(Call_Data!$D$2:$D$1526,Call_Data!$D720,Call_Data!$G$2:$G$1526)</f>
        <v>1507</v>
      </c>
      <c r="O720">
        <f>SUMIFS(Call_Data!$G$2:$G$1526,Call_Data!$D$2:$D$1526,Call_Data!$D720,Call_Data!$A$2:$A$1526,Call_Data!$A720)</f>
        <v>437</v>
      </c>
      <c r="P720" s="3">
        <f>Call_Data!$H720/Call_Data!$G720</f>
        <v>825.1</v>
      </c>
      <c r="Q720" cm="1">
        <f t="array" ref="Q720">_xlfn.SWITCH(A720,201706,780,201707,783,201708,775)</f>
        <v>783</v>
      </c>
      <c r="R720" s="5" cm="1">
        <f t="array" ref="R720">_xlfn.SWITCH(A720,201706,0.08,201707,0.081,201708,0.075)</f>
        <v>8.1000000000000003E-2</v>
      </c>
      <c r="S720" s="2">
        <f>Call_Data!$M720/Call_Data!$G720*100</f>
        <v>10</v>
      </c>
      <c r="T720" s="2">
        <f>Call_Data!$S720/Call_Data!$R720</f>
        <v>123.45679012345678</v>
      </c>
      <c r="U720" s="7">
        <f t="shared" si="22"/>
        <v>250</v>
      </c>
      <c r="V720" s="6">
        <f t="shared" si="23"/>
        <v>0.9</v>
      </c>
      <c r="W720" s="6">
        <f>Call_Data!$K720/Call_Data!$J720</f>
        <v>0.7407407407407407</v>
      </c>
      <c r="X720" s="6">
        <f>Call_Data!$L720/Call_Data!$K720</f>
        <v>0.7</v>
      </c>
      <c r="Y720" s="6" cm="1">
        <f t="array" ref="Y720">_xlfn.SWITCH(A720,201706,0.51,201707,0.509,201708,0.511)</f>
        <v>0.50900000000000001</v>
      </c>
      <c r="Z720" s="6">
        <f>Call_Data!$L720/Call_Data!$G720</f>
        <v>0.46666666666666667</v>
      </c>
      <c r="AA720" s="6" cm="1">
        <f t="array" ref="AA720">_xlfn.SWITCH(A720,201706,0.2,201707,0.199,201708,0.198)</f>
        <v>0.19900000000000001</v>
      </c>
      <c r="AB720" s="6">
        <f>Call_Data!$K720-Call_Data!$L720/Call_Data!$K720</f>
        <v>19.3</v>
      </c>
      <c r="AC720" s="6" cm="1">
        <f t="array" ref="AC720">_xlfn.SWITCH(A720,201706,0.17,201707,0.162,201708,0.159)</f>
        <v>0.16200000000000001</v>
      </c>
      <c r="AD720" s="6">
        <f>Call_Data!$I720/Call_Data!$G720</f>
        <v>0.26666666666666666</v>
      </c>
    </row>
    <row r="721" spans="1:30" x14ac:dyDescent="0.2">
      <c r="A721">
        <v>201707</v>
      </c>
      <c r="B721" s="1">
        <v>42932</v>
      </c>
      <c r="C721">
        <v>12465</v>
      </c>
      <c r="D721" t="str">
        <f>VLOOKUP(Call_Data!$C721,Hierarchy!$A$1:$H$27,5,TRUE)</f>
        <v>Anderson, Albert</v>
      </c>
      <c r="E721" t="str">
        <f>VLOOKUP(Call_Data!$C721,Hierarchy!$A$2:$H$27,7,TRUE)</f>
        <v>Winnerson, Aceona</v>
      </c>
      <c r="F721" t="str">
        <f>VLOOKUP(C721,Hierarchy!$A$2:$H$27,8,TRUE)</f>
        <v>Williamburg</v>
      </c>
      <c r="G721">
        <v>37</v>
      </c>
      <c r="H721">
        <v>24426</v>
      </c>
      <c r="I721">
        <v>6</v>
      </c>
      <c r="J721">
        <v>35</v>
      </c>
      <c r="K721">
        <v>31</v>
      </c>
      <c r="L721">
        <v>22</v>
      </c>
      <c r="M721">
        <v>2</v>
      </c>
      <c r="N721">
        <f>SUMIF(Call_Data!$D$2:$D$1526,Call_Data!$D721,Call_Data!$G$2:$G$1526)</f>
        <v>2149</v>
      </c>
      <c r="O721">
        <f>SUMIFS(Call_Data!$G$2:$G$1526,Call_Data!$D$2:$D$1526,Call_Data!$D721,Call_Data!$A$2:$A$1526,Call_Data!$A721)</f>
        <v>601</v>
      </c>
      <c r="P721" s="3">
        <f>Call_Data!$H721/Call_Data!$G721</f>
        <v>660.16216216216219</v>
      </c>
      <c r="Q721" cm="1">
        <f t="array" ref="Q721">_xlfn.SWITCH(A721,201706,780,201707,783,201708,775)</f>
        <v>783</v>
      </c>
      <c r="R721" s="5" cm="1">
        <f t="array" ref="R721">_xlfn.SWITCH(A721,201706,0.08,201707,0.081,201708,0.075)</f>
        <v>8.1000000000000003E-2</v>
      </c>
      <c r="S721" s="2">
        <f>Call_Data!$M721/Call_Data!$G721*100</f>
        <v>5.4054054054054053</v>
      </c>
      <c r="T721" s="2">
        <f>Call_Data!$S721/Call_Data!$R721</f>
        <v>66.733400066733395</v>
      </c>
      <c r="U721" s="7">
        <f t="shared" si="22"/>
        <v>0</v>
      </c>
      <c r="V721" s="6">
        <f t="shared" si="23"/>
        <v>0.94594594594594594</v>
      </c>
      <c r="W721" s="6">
        <f>Call_Data!$K721/Call_Data!$J721</f>
        <v>0.88571428571428568</v>
      </c>
      <c r="X721" s="6">
        <f>Call_Data!$L721/Call_Data!$K721</f>
        <v>0.70967741935483875</v>
      </c>
      <c r="Y721" s="6" cm="1">
        <f t="array" ref="Y721">_xlfn.SWITCH(A721,201706,0.51,201707,0.509,201708,0.511)</f>
        <v>0.50900000000000001</v>
      </c>
      <c r="Z721" s="6">
        <f>Call_Data!$L721/Call_Data!$G721</f>
        <v>0.59459459459459463</v>
      </c>
      <c r="AA721" s="6" cm="1">
        <f t="array" ref="AA721">_xlfn.SWITCH(A721,201706,0.2,201707,0.199,201708,0.198)</f>
        <v>0.19900000000000001</v>
      </c>
      <c r="AB721" s="6">
        <f>Call_Data!$K721-Call_Data!$L721/Call_Data!$K721</f>
        <v>30.29032258064516</v>
      </c>
      <c r="AC721" s="6" cm="1">
        <f t="array" ref="AC721">_xlfn.SWITCH(A721,201706,0.17,201707,0.162,201708,0.159)</f>
        <v>0.16200000000000001</v>
      </c>
      <c r="AD721" s="6">
        <f>Call_Data!$I721/Call_Data!$G721</f>
        <v>0.16216216216216217</v>
      </c>
    </row>
    <row r="722" spans="1:30" x14ac:dyDescent="0.2">
      <c r="A722">
        <v>201707</v>
      </c>
      <c r="B722" s="1">
        <v>42932</v>
      </c>
      <c r="C722">
        <v>12466</v>
      </c>
      <c r="D722" t="str">
        <f>VLOOKUP(Call_Data!$C722,Hierarchy!$A$1:$H$27,5,TRUE)</f>
        <v>Binning, Bart</v>
      </c>
      <c r="E722" t="str">
        <f>VLOOKUP(Call_Data!$C722,Hierarchy!$A$2:$H$27,7,TRUE)</f>
        <v>Winnerson, Aceona</v>
      </c>
      <c r="F722" t="str">
        <f>VLOOKUP(C722,Hierarchy!$A$2:$H$27,8,TRUE)</f>
        <v>Williamburg</v>
      </c>
      <c r="G722">
        <v>40</v>
      </c>
      <c r="H722">
        <v>24265</v>
      </c>
      <c r="I722">
        <v>6</v>
      </c>
      <c r="J722">
        <v>36</v>
      </c>
      <c r="K722">
        <v>26</v>
      </c>
      <c r="L722">
        <v>21</v>
      </c>
      <c r="M722">
        <v>1</v>
      </c>
      <c r="N722">
        <f>SUMIF(Call_Data!$D$2:$D$1526,Call_Data!$D722,Call_Data!$G$2:$G$1526)</f>
        <v>2347</v>
      </c>
      <c r="O722">
        <f>SUMIFS(Call_Data!$G$2:$G$1526,Call_Data!$D$2:$D$1526,Call_Data!$D722,Call_Data!$A$2:$A$1526,Call_Data!$A722)</f>
        <v>761</v>
      </c>
      <c r="P722" s="3">
        <f>Call_Data!$H722/Call_Data!$G722</f>
        <v>606.625</v>
      </c>
      <c r="Q722" cm="1">
        <f t="array" ref="Q722">_xlfn.SWITCH(A722,201706,780,201707,783,201708,775)</f>
        <v>783</v>
      </c>
      <c r="R722" s="5" cm="1">
        <f t="array" ref="R722">_xlfn.SWITCH(A722,201706,0.08,201707,0.081,201708,0.075)</f>
        <v>8.1000000000000003E-2</v>
      </c>
      <c r="S722" s="2">
        <f>Call_Data!$M722/Call_Data!$G722*100</f>
        <v>2.5</v>
      </c>
      <c r="T722" s="2">
        <f>Call_Data!$S722/Call_Data!$R722</f>
        <v>30.864197530864196</v>
      </c>
      <c r="U722" s="7">
        <f t="shared" si="22"/>
        <v>0</v>
      </c>
      <c r="V722" s="6">
        <f t="shared" si="23"/>
        <v>0.9</v>
      </c>
      <c r="W722" s="6">
        <f>Call_Data!$K722/Call_Data!$J722</f>
        <v>0.72222222222222221</v>
      </c>
      <c r="X722" s="6">
        <f>Call_Data!$L722/Call_Data!$K722</f>
        <v>0.80769230769230771</v>
      </c>
      <c r="Y722" s="6" cm="1">
        <f t="array" ref="Y722">_xlfn.SWITCH(A722,201706,0.51,201707,0.509,201708,0.511)</f>
        <v>0.50900000000000001</v>
      </c>
      <c r="Z722" s="6">
        <f>Call_Data!$L722/Call_Data!$G722</f>
        <v>0.52500000000000002</v>
      </c>
      <c r="AA722" s="6" cm="1">
        <f t="array" ref="AA722">_xlfn.SWITCH(A722,201706,0.2,201707,0.199,201708,0.198)</f>
        <v>0.19900000000000001</v>
      </c>
      <c r="AB722" s="6">
        <f>Call_Data!$K722-Call_Data!$L722/Call_Data!$K722</f>
        <v>25.192307692307693</v>
      </c>
      <c r="AC722" s="6" cm="1">
        <f t="array" ref="AC722">_xlfn.SWITCH(A722,201706,0.17,201707,0.162,201708,0.159)</f>
        <v>0.16200000000000001</v>
      </c>
      <c r="AD722" s="6">
        <f>Call_Data!$I722/Call_Data!$G722</f>
        <v>0.15</v>
      </c>
    </row>
    <row r="723" spans="1:30" x14ac:dyDescent="0.2">
      <c r="A723">
        <v>201707</v>
      </c>
      <c r="B723" s="1">
        <v>42932</v>
      </c>
      <c r="C723">
        <v>12467</v>
      </c>
      <c r="D723" t="str">
        <f>VLOOKUP(Call_Data!$C723,Hierarchy!$A$1:$H$27,5,TRUE)</f>
        <v>Centerville, Cece</v>
      </c>
      <c r="E723" t="str">
        <f>VLOOKUP(Call_Data!$C723,Hierarchy!$A$2:$H$27,7,TRUE)</f>
        <v>Winnerson, Aceona</v>
      </c>
      <c r="F723" t="str">
        <f>VLOOKUP(C723,Hierarchy!$A$2:$H$27,8,TRUE)</f>
        <v>Williamburg</v>
      </c>
      <c r="G723">
        <v>34</v>
      </c>
      <c r="H723">
        <v>25005</v>
      </c>
      <c r="I723">
        <v>4</v>
      </c>
      <c r="J723">
        <v>33</v>
      </c>
      <c r="K723">
        <v>29</v>
      </c>
      <c r="L723">
        <v>24</v>
      </c>
      <c r="M723">
        <v>2</v>
      </c>
      <c r="N723">
        <f>SUMIF(Call_Data!$D$2:$D$1526,Call_Data!$D723,Call_Data!$G$2:$G$1526)</f>
        <v>2319</v>
      </c>
      <c r="O723">
        <f>SUMIFS(Call_Data!$G$2:$G$1526,Call_Data!$D$2:$D$1526,Call_Data!$D723,Call_Data!$A$2:$A$1526,Call_Data!$A723)</f>
        <v>735</v>
      </c>
      <c r="P723" s="3">
        <f>Call_Data!$H723/Call_Data!$G723</f>
        <v>735.44117647058829</v>
      </c>
      <c r="Q723" cm="1">
        <f t="array" ref="Q723">_xlfn.SWITCH(A723,201706,780,201707,783,201708,775)</f>
        <v>783</v>
      </c>
      <c r="R723" s="5" cm="1">
        <f t="array" ref="R723">_xlfn.SWITCH(A723,201706,0.08,201707,0.081,201708,0.075)</f>
        <v>8.1000000000000003E-2</v>
      </c>
      <c r="S723" s="2">
        <f>Call_Data!$M723/Call_Data!$G723*100</f>
        <v>5.8823529411764701</v>
      </c>
      <c r="T723" s="2">
        <f>Call_Data!$S723/Call_Data!$R723</f>
        <v>72.621641249092221</v>
      </c>
      <c r="U723" s="7">
        <f t="shared" si="22"/>
        <v>0</v>
      </c>
      <c r="V723" s="6">
        <f t="shared" si="23"/>
        <v>0.97058823529411764</v>
      </c>
      <c r="W723" s="6">
        <f>Call_Data!$K723/Call_Data!$J723</f>
        <v>0.87878787878787878</v>
      </c>
      <c r="X723" s="6">
        <f>Call_Data!$L723/Call_Data!$K723</f>
        <v>0.82758620689655171</v>
      </c>
      <c r="Y723" s="6" cm="1">
        <f t="array" ref="Y723">_xlfn.SWITCH(A723,201706,0.51,201707,0.509,201708,0.511)</f>
        <v>0.50900000000000001</v>
      </c>
      <c r="Z723" s="6">
        <f>Call_Data!$L723/Call_Data!$G723</f>
        <v>0.70588235294117652</v>
      </c>
      <c r="AA723" s="6" cm="1">
        <f t="array" ref="AA723">_xlfn.SWITCH(A723,201706,0.2,201707,0.199,201708,0.198)</f>
        <v>0.19900000000000001</v>
      </c>
      <c r="AB723" s="6">
        <f>Call_Data!$K723-Call_Data!$L723/Call_Data!$K723</f>
        <v>28.172413793103448</v>
      </c>
      <c r="AC723" s="6" cm="1">
        <f t="array" ref="AC723">_xlfn.SWITCH(A723,201706,0.17,201707,0.162,201708,0.159)</f>
        <v>0.16200000000000001</v>
      </c>
      <c r="AD723" s="6">
        <f>Call_Data!$I723/Call_Data!$G723</f>
        <v>0.11764705882352941</v>
      </c>
    </row>
    <row r="724" spans="1:30" x14ac:dyDescent="0.2">
      <c r="A724">
        <v>201707</v>
      </c>
      <c r="B724" s="1">
        <v>42932</v>
      </c>
      <c r="C724">
        <v>12468</v>
      </c>
      <c r="D724" t="str">
        <f>VLOOKUP(Call_Data!$C724,Hierarchy!$A$1:$H$27,5,TRUE)</f>
        <v>Davenport, Davina</v>
      </c>
      <c r="E724" t="str">
        <f>VLOOKUP(Call_Data!$C724,Hierarchy!$A$2:$H$27,7,TRUE)</f>
        <v>Winnerson, Aceona</v>
      </c>
      <c r="F724" t="str">
        <f>VLOOKUP(C724,Hierarchy!$A$2:$H$27,8,TRUE)</f>
        <v>Williamburg</v>
      </c>
      <c r="G724">
        <v>36</v>
      </c>
      <c r="H724">
        <v>24598</v>
      </c>
      <c r="I724">
        <v>5</v>
      </c>
      <c r="J724">
        <v>36</v>
      </c>
      <c r="K724">
        <v>27</v>
      </c>
      <c r="L724">
        <v>21</v>
      </c>
      <c r="M724">
        <v>2</v>
      </c>
      <c r="N724">
        <f>SUMIF(Call_Data!$D$2:$D$1526,Call_Data!$D724,Call_Data!$G$2:$G$1526)</f>
        <v>2282</v>
      </c>
      <c r="O724">
        <f>SUMIFS(Call_Data!$G$2:$G$1526,Call_Data!$D$2:$D$1526,Call_Data!$D724,Call_Data!$A$2:$A$1526,Call_Data!$A724)</f>
        <v>762</v>
      </c>
      <c r="P724" s="3">
        <f>Call_Data!$H724/Call_Data!$G724</f>
        <v>683.27777777777783</v>
      </c>
      <c r="Q724" cm="1">
        <f t="array" ref="Q724">_xlfn.SWITCH(A724,201706,780,201707,783,201708,775)</f>
        <v>783</v>
      </c>
      <c r="R724" s="5" cm="1">
        <f t="array" ref="R724">_xlfn.SWITCH(A724,201706,0.08,201707,0.081,201708,0.075)</f>
        <v>8.1000000000000003E-2</v>
      </c>
      <c r="S724" s="2">
        <f>Call_Data!$M724/Call_Data!$G724*100</f>
        <v>5.5555555555555554</v>
      </c>
      <c r="T724" s="2">
        <f>Call_Data!$S724/Call_Data!$R724</f>
        <v>68.587105624142652</v>
      </c>
      <c r="U724" s="7">
        <f t="shared" si="22"/>
        <v>0</v>
      </c>
      <c r="V724" s="6">
        <f t="shared" si="23"/>
        <v>1</v>
      </c>
      <c r="W724" s="6">
        <f>Call_Data!$K724/Call_Data!$J724</f>
        <v>0.75</v>
      </c>
      <c r="X724" s="6">
        <f>Call_Data!$L724/Call_Data!$K724</f>
        <v>0.77777777777777779</v>
      </c>
      <c r="Y724" s="6" cm="1">
        <f t="array" ref="Y724">_xlfn.SWITCH(A724,201706,0.51,201707,0.509,201708,0.511)</f>
        <v>0.50900000000000001</v>
      </c>
      <c r="Z724" s="6">
        <f>Call_Data!$L724/Call_Data!$G724</f>
        <v>0.58333333333333337</v>
      </c>
      <c r="AA724" s="6" cm="1">
        <f t="array" ref="AA724">_xlfn.SWITCH(A724,201706,0.2,201707,0.199,201708,0.198)</f>
        <v>0.19900000000000001</v>
      </c>
      <c r="AB724" s="6">
        <f>Call_Data!$K724-Call_Data!$L724/Call_Data!$K724</f>
        <v>26.222222222222221</v>
      </c>
      <c r="AC724" s="6" cm="1">
        <f t="array" ref="AC724">_xlfn.SWITCH(A724,201706,0.17,201707,0.162,201708,0.159)</f>
        <v>0.16200000000000001</v>
      </c>
      <c r="AD724" s="6">
        <f>Call_Data!$I724/Call_Data!$G724</f>
        <v>0.1388888888888889</v>
      </c>
    </row>
    <row r="725" spans="1:30" x14ac:dyDescent="0.2">
      <c r="A725">
        <v>201707</v>
      </c>
      <c r="B725" s="1">
        <v>42932</v>
      </c>
      <c r="C725">
        <v>12469</v>
      </c>
      <c r="D725" t="str">
        <f>VLOOKUP(Call_Data!$C725,Hierarchy!$A$1:$H$27,5,TRUE)</f>
        <v>Edgerton, Ethan</v>
      </c>
      <c r="E725" t="str">
        <f>VLOOKUP(Call_Data!$C725,Hierarchy!$A$2:$H$27,7,TRUE)</f>
        <v>Winnerson, Aceona</v>
      </c>
      <c r="F725" t="str">
        <f>VLOOKUP(C725,Hierarchy!$A$2:$H$27,8,TRUE)</f>
        <v>Williamburg</v>
      </c>
      <c r="G725">
        <v>35</v>
      </c>
      <c r="H725">
        <v>24607</v>
      </c>
      <c r="I725">
        <v>5</v>
      </c>
      <c r="J725">
        <v>33</v>
      </c>
      <c r="K725">
        <v>27</v>
      </c>
      <c r="L725">
        <v>22</v>
      </c>
      <c r="M725">
        <v>2</v>
      </c>
      <c r="N725">
        <f>SUMIF(Call_Data!$D$2:$D$1526,Call_Data!$D725,Call_Data!$G$2:$G$1526)</f>
        <v>2288</v>
      </c>
      <c r="O725">
        <f>SUMIFS(Call_Data!$G$2:$G$1526,Call_Data!$D$2:$D$1526,Call_Data!$D725,Call_Data!$A$2:$A$1526,Call_Data!$A725)</f>
        <v>796</v>
      </c>
      <c r="P725" s="3">
        <f>Call_Data!$H725/Call_Data!$G725</f>
        <v>703.05714285714282</v>
      </c>
      <c r="Q725" cm="1">
        <f t="array" ref="Q725">_xlfn.SWITCH(A725,201706,780,201707,783,201708,775)</f>
        <v>783</v>
      </c>
      <c r="R725" s="5" cm="1">
        <f t="array" ref="R725">_xlfn.SWITCH(A725,201706,0.08,201707,0.081,201708,0.075)</f>
        <v>8.1000000000000003E-2</v>
      </c>
      <c r="S725" s="2">
        <f>Call_Data!$M725/Call_Data!$G725*100</f>
        <v>5.7142857142857144</v>
      </c>
      <c r="T725" s="2">
        <f>Call_Data!$S725/Call_Data!$R725</f>
        <v>70.546737213403873</v>
      </c>
      <c r="U725" s="7">
        <f t="shared" si="22"/>
        <v>0</v>
      </c>
      <c r="V725" s="6">
        <f t="shared" si="23"/>
        <v>0.94285714285714284</v>
      </c>
      <c r="W725" s="6">
        <f>Call_Data!$K725/Call_Data!$J725</f>
        <v>0.81818181818181823</v>
      </c>
      <c r="X725" s="6">
        <f>Call_Data!$L725/Call_Data!$K725</f>
        <v>0.81481481481481477</v>
      </c>
      <c r="Y725" s="6" cm="1">
        <f t="array" ref="Y725">_xlfn.SWITCH(A725,201706,0.51,201707,0.509,201708,0.511)</f>
        <v>0.50900000000000001</v>
      </c>
      <c r="Z725" s="6">
        <f>Call_Data!$L725/Call_Data!$G725</f>
        <v>0.62857142857142856</v>
      </c>
      <c r="AA725" s="6" cm="1">
        <f t="array" ref="AA725">_xlfn.SWITCH(A725,201706,0.2,201707,0.199,201708,0.198)</f>
        <v>0.19900000000000001</v>
      </c>
      <c r="AB725" s="6">
        <f>Call_Data!$K725-Call_Data!$L725/Call_Data!$K725</f>
        <v>26.185185185185187</v>
      </c>
      <c r="AC725" s="6" cm="1">
        <f t="array" ref="AC725">_xlfn.SWITCH(A725,201706,0.17,201707,0.162,201708,0.159)</f>
        <v>0.16200000000000001</v>
      </c>
      <c r="AD725" s="6">
        <f>Call_Data!$I725/Call_Data!$G725</f>
        <v>0.14285714285714285</v>
      </c>
    </row>
    <row r="726" spans="1:30" x14ac:dyDescent="0.2">
      <c r="A726">
        <v>201707</v>
      </c>
      <c r="B726" s="1">
        <v>42932</v>
      </c>
      <c r="C726">
        <v>12470</v>
      </c>
      <c r="D726" t="str">
        <f>VLOOKUP(Call_Data!$C726,Hierarchy!$A$1:$H$27,5,TRUE)</f>
        <v>Filipsano, Fiona</v>
      </c>
      <c r="E726" t="str">
        <f>VLOOKUP(Call_Data!$C726,Hierarchy!$A$2:$H$27,7,TRUE)</f>
        <v>Winnerson, Aceona</v>
      </c>
      <c r="F726" t="str">
        <f>VLOOKUP(C726,Hierarchy!$A$2:$H$27,8,TRUE)</f>
        <v>Williamburg</v>
      </c>
      <c r="G726">
        <v>33</v>
      </c>
      <c r="H726">
        <v>24948</v>
      </c>
      <c r="I726">
        <v>4</v>
      </c>
      <c r="J726">
        <v>30</v>
      </c>
      <c r="K726">
        <v>24</v>
      </c>
      <c r="L726">
        <v>19</v>
      </c>
      <c r="M726">
        <v>1</v>
      </c>
      <c r="N726">
        <f>SUMIF(Call_Data!$D$2:$D$1526,Call_Data!$D726,Call_Data!$G$2:$G$1526)</f>
        <v>2312</v>
      </c>
      <c r="O726">
        <f>SUMIFS(Call_Data!$G$2:$G$1526,Call_Data!$D$2:$D$1526,Call_Data!$D726,Call_Data!$A$2:$A$1526,Call_Data!$A726)</f>
        <v>780</v>
      </c>
      <c r="P726" s="3">
        <f>Call_Data!$H726/Call_Data!$G726</f>
        <v>756</v>
      </c>
      <c r="Q726" cm="1">
        <f t="array" ref="Q726">_xlfn.SWITCH(A726,201706,780,201707,783,201708,775)</f>
        <v>783</v>
      </c>
      <c r="R726" s="5" cm="1">
        <f t="array" ref="R726">_xlfn.SWITCH(A726,201706,0.08,201707,0.081,201708,0.075)</f>
        <v>8.1000000000000003E-2</v>
      </c>
      <c r="S726" s="2">
        <f>Call_Data!$M726/Call_Data!$G726*100</f>
        <v>3.0303030303030303</v>
      </c>
      <c r="T726" s="2">
        <f>Call_Data!$S726/Call_Data!$R726</f>
        <v>37.41114852225963</v>
      </c>
      <c r="U726" s="7">
        <f t="shared" si="22"/>
        <v>0</v>
      </c>
      <c r="V726" s="6">
        <f t="shared" si="23"/>
        <v>0.90909090909090906</v>
      </c>
      <c r="W726" s="6">
        <f>Call_Data!$K726/Call_Data!$J726</f>
        <v>0.8</v>
      </c>
      <c r="X726" s="6">
        <f>Call_Data!$L726/Call_Data!$K726</f>
        <v>0.79166666666666663</v>
      </c>
      <c r="Y726" s="6" cm="1">
        <f t="array" ref="Y726">_xlfn.SWITCH(A726,201706,0.51,201707,0.509,201708,0.511)</f>
        <v>0.50900000000000001</v>
      </c>
      <c r="Z726" s="6">
        <f>Call_Data!$L726/Call_Data!$G726</f>
        <v>0.5757575757575758</v>
      </c>
      <c r="AA726" s="6" cm="1">
        <f t="array" ref="AA726">_xlfn.SWITCH(A726,201706,0.2,201707,0.199,201708,0.198)</f>
        <v>0.19900000000000001</v>
      </c>
      <c r="AB726" s="6">
        <f>Call_Data!$K726-Call_Data!$L726/Call_Data!$K726</f>
        <v>23.208333333333332</v>
      </c>
      <c r="AC726" s="6" cm="1">
        <f t="array" ref="AC726">_xlfn.SWITCH(A726,201706,0.17,201707,0.162,201708,0.159)</f>
        <v>0.16200000000000001</v>
      </c>
      <c r="AD726" s="6">
        <f>Call_Data!$I726/Call_Data!$G726</f>
        <v>0.12121212121212122</v>
      </c>
    </row>
    <row r="727" spans="1:30" x14ac:dyDescent="0.2">
      <c r="A727">
        <v>201707</v>
      </c>
      <c r="B727" s="1">
        <v>42932</v>
      </c>
      <c r="C727">
        <v>12471</v>
      </c>
      <c r="D727" t="str">
        <f>VLOOKUP(Call_Data!$C727,Hierarchy!$A$1:$H$27,5,TRUE)</f>
        <v>Gee, Garry</v>
      </c>
      <c r="E727" t="str">
        <f>VLOOKUP(Call_Data!$C727,Hierarchy!$A$2:$H$27,7,TRUE)</f>
        <v>Winnerson, Aceona</v>
      </c>
      <c r="F727" t="str">
        <f>VLOOKUP(C727,Hierarchy!$A$2:$H$27,8,TRUE)</f>
        <v>Williamburg</v>
      </c>
      <c r="G727">
        <v>38</v>
      </c>
      <c r="H727">
        <v>24672</v>
      </c>
      <c r="I727">
        <v>5</v>
      </c>
      <c r="J727">
        <v>35</v>
      </c>
      <c r="K727">
        <v>29</v>
      </c>
      <c r="L727">
        <v>21</v>
      </c>
      <c r="M727">
        <v>1</v>
      </c>
      <c r="N727">
        <f>SUMIF(Call_Data!$D$2:$D$1526,Call_Data!$D727,Call_Data!$G$2:$G$1526)</f>
        <v>2402</v>
      </c>
      <c r="O727">
        <f>SUMIFS(Call_Data!$G$2:$G$1526,Call_Data!$D$2:$D$1526,Call_Data!$D727,Call_Data!$A$2:$A$1526,Call_Data!$A727)</f>
        <v>811</v>
      </c>
      <c r="P727" s="3">
        <f>Call_Data!$H727/Call_Data!$G727</f>
        <v>649.26315789473688</v>
      </c>
      <c r="Q727" cm="1">
        <f t="array" ref="Q727">_xlfn.SWITCH(A727,201706,780,201707,783,201708,775)</f>
        <v>783</v>
      </c>
      <c r="R727" s="5" cm="1">
        <f t="array" ref="R727">_xlfn.SWITCH(A727,201706,0.08,201707,0.081,201708,0.075)</f>
        <v>8.1000000000000003E-2</v>
      </c>
      <c r="S727" s="2">
        <f>Call_Data!$M727/Call_Data!$G727*100</f>
        <v>2.6315789473684208</v>
      </c>
      <c r="T727" s="2">
        <f>Call_Data!$S727/Call_Data!$R727</f>
        <v>32.488628979857047</v>
      </c>
      <c r="U727" s="7">
        <f t="shared" si="22"/>
        <v>0</v>
      </c>
      <c r="V727" s="6">
        <f t="shared" si="23"/>
        <v>0.92105263157894735</v>
      </c>
      <c r="W727" s="6">
        <f>Call_Data!$K727/Call_Data!$J727</f>
        <v>0.82857142857142863</v>
      </c>
      <c r="X727" s="6">
        <f>Call_Data!$L727/Call_Data!$K727</f>
        <v>0.72413793103448276</v>
      </c>
      <c r="Y727" s="6" cm="1">
        <f t="array" ref="Y727">_xlfn.SWITCH(A727,201706,0.51,201707,0.509,201708,0.511)</f>
        <v>0.50900000000000001</v>
      </c>
      <c r="Z727" s="6">
        <f>Call_Data!$L727/Call_Data!$G727</f>
        <v>0.55263157894736847</v>
      </c>
      <c r="AA727" s="6" cm="1">
        <f t="array" ref="AA727">_xlfn.SWITCH(A727,201706,0.2,201707,0.199,201708,0.198)</f>
        <v>0.19900000000000001</v>
      </c>
      <c r="AB727" s="6">
        <f>Call_Data!$K727-Call_Data!$L727/Call_Data!$K727</f>
        <v>28.275862068965516</v>
      </c>
      <c r="AC727" s="6" cm="1">
        <f t="array" ref="AC727">_xlfn.SWITCH(A727,201706,0.17,201707,0.162,201708,0.159)</f>
        <v>0.16200000000000001</v>
      </c>
      <c r="AD727" s="6">
        <f>Call_Data!$I727/Call_Data!$G727</f>
        <v>0.13157894736842105</v>
      </c>
    </row>
    <row r="728" spans="1:30" x14ac:dyDescent="0.2">
      <c r="A728">
        <v>201707</v>
      </c>
      <c r="B728" s="1">
        <v>42932</v>
      </c>
      <c r="C728">
        <v>12472</v>
      </c>
      <c r="D728" t="str">
        <f>VLOOKUP(Call_Data!$C728,Hierarchy!$A$1:$H$27,5,TRUE)</f>
        <v>Harrison, Harold</v>
      </c>
      <c r="E728" t="str">
        <f>VLOOKUP(Call_Data!$C728,Hierarchy!$A$2:$H$27,7,TRUE)</f>
        <v>Winnerson, Aceona</v>
      </c>
      <c r="F728" t="str">
        <f>VLOOKUP(C728,Hierarchy!$A$2:$H$27,8,TRUE)</f>
        <v>Williamburg</v>
      </c>
      <c r="G728">
        <v>40</v>
      </c>
      <c r="H728">
        <v>24888</v>
      </c>
      <c r="I728">
        <v>6</v>
      </c>
      <c r="J728">
        <v>40</v>
      </c>
      <c r="K728">
        <v>30</v>
      </c>
      <c r="L728">
        <v>26</v>
      </c>
      <c r="M728">
        <v>2</v>
      </c>
      <c r="N728">
        <f>SUMIF(Call_Data!$D$2:$D$1526,Call_Data!$D728,Call_Data!$G$2:$G$1526)</f>
        <v>2134</v>
      </c>
      <c r="O728">
        <f>SUMIFS(Call_Data!$G$2:$G$1526,Call_Data!$D$2:$D$1526,Call_Data!$D728,Call_Data!$A$2:$A$1526,Call_Data!$A728)</f>
        <v>650</v>
      </c>
      <c r="P728" s="3">
        <f>Call_Data!$H728/Call_Data!$G728</f>
        <v>622.20000000000005</v>
      </c>
      <c r="Q728" cm="1">
        <f t="array" ref="Q728">_xlfn.SWITCH(A728,201706,780,201707,783,201708,775)</f>
        <v>783</v>
      </c>
      <c r="R728" s="5" cm="1">
        <f t="array" ref="R728">_xlfn.SWITCH(A728,201706,0.08,201707,0.081,201708,0.075)</f>
        <v>8.1000000000000003E-2</v>
      </c>
      <c r="S728" s="2">
        <f>Call_Data!$M728/Call_Data!$G728*100</f>
        <v>5</v>
      </c>
      <c r="T728" s="2">
        <f>Call_Data!$S728/Call_Data!$R728</f>
        <v>61.728395061728392</v>
      </c>
      <c r="U728" s="7">
        <f t="shared" si="22"/>
        <v>0</v>
      </c>
      <c r="V728" s="6">
        <f t="shared" si="23"/>
        <v>1</v>
      </c>
      <c r="W728" s="6">
        <f>Call_Data!$K728/Call_Data!$J728</f>
        <v>0.75</v>
      </c>
      <c r="X728" s="6">
        <f>Call_Data!$L728/Call_Data!$K728</f>
        <v>0.8666666666666667</v>
      </c>
      <c r="Y728" s="6" cm="1">
        <f t="array" ref="Y728">_xlfn.SWITCH(A728,201706,0.51,201707,0.509,201708,0.511)</f>
        <v>0.50900000000000001</v>
      </c>
      <c r="Z728" s="6">
        <f>Call_Data!$L728/Call_Data!$G728</f>
        <v>0.65</v>
      </c>
      <c r="AA728" s="6" cm="1">
        <f t="array" ref="AA728">_xlfn.SWITCH(A728,201706,0.2,201707,0.199,201708,0.198)</f>
        <v>0.19900000000000001</v>
      </c>
      <c r="AB728" s="6">
        <f>Call_Data!$K728-Call_Data!$L728/Call_Data!$K728</f>
        <v>29.133333333333333</v>
      </c>
      <c r="AC728" s="6" cm="1">
        <f t="array" ref="AC728">_xlfn.SWITCH(A728,201706,0.17,201707,0.162,201708,0.159)</f>
        <v>0.16200000000000001</v>
      </c>
      <c r="AD728" s="6">
        <f>Call_Data!$I728/Call_Data!$G728</f>
        <v>0.15</v>
      </c>
    </row>
    <row r="729" spans="1:30" x14ac:dyDescent="0.2">
      <c r="A729">
        <v>201707</v>
      </c>
      <c r="B729" s="1">
        <v>42933</v>
      </c>
      <c r="C729">
        <v>12465</v>
      </c>
      <c r="D729" t="str">
        <f>VLOOKUP(Call_Data!$C729,Hierarchy!$A$1:$H$27,5,TRUE)</f>
        <v>Anderson, Albert</v>
      </c>
      <c r="E729" t="str">
        <f>VLOOKUP(Call_Data!$C729,Hierarchy!$A$2:$H$27,7,TRUE)</f>
        <v>Winnerson, Aceona</v>
      </c>
      <c r="F729" t="str">
        <f>VLOOKUP(C729,Hierarchy!$A$2:$H$27,8,TRUE)</f>
        <v>Williamburg</v>
      </c>
      <c r="G729">
        <v>34</v>
      </c>
      <c r="H729">
        <v>24398</v>
      </c>
      <c r="I729">
        <v>4</v>
      </c>
      <c r="J729">
        <v>34</v>
      </c>
      <c r="K729">
        <v>25</v>
      </c>
      <c r="L729">
        <v>22</v>
      </c>
      <c r="M729">
        <v>2</v>
      </c>
      <c r="N729">
        <f>SUMIF(Call_Data!$D$2:$D$1526,Call_Data!$D729,Call_Data!$G$2:$G$1526)</f>
        <v>2149</v>
      </c>
      <c r="O729">
        <f>SUMIFS(Call_Data!$G$2:$G$1526,Call_Data!$D$2:$D$1526,Call_Data!$D729,Call_Data!$A$2:$A$1526,Call_Data!$A729)</f>
        <v>601</v>
      </c>
      <c r="P729" s="3">
        <f>Call_Data!$H729/Call_Data!$G729</f>
        <v>717.58823529411768</v>
      </c>
      <c r="Q729" cm="1">
        <f t="array" ref="Q729">_xlfn.SWITCH(A729,201706,780,201707,783,201708,775)</f>
        <v>783</v>
      </c>
      <c r="R729" s="5" cm="1">
        <f t="array" ref="R729">_xlfn.SWITCH(A729,201706,0.08,201707,0.081,201708,0.075)</f>
        <v>8.1000000000000003E-2</v>
      </c>
      <c r="S729" s="2">
        <f>Call_Data!$M729/Call_Data!$G729*100</f>
        <v>5.8823529411764701</v>
      </c>
      <c r="T729" s="2">
        <f>Call_Data!$S729/Call_Data!$R729</f>
        <v>72.621641249092221</v>
      </c>
      <c r="U729" s="7">
        <f t="shared" si="22"/>
        <v>0</v>
      </c>
      <c r="V729" s="6">
        <f t="shared" si="23"/>
        <v>1</v>
      </c>
      <c r="W729" s="6">
        <f>Call_Data!$K729/Call_Data!$J729</f>
        <v>0.73529411764705888</v>
      </c>
      <c r="X729" s="6">
        <f>Call_Data!$L729/Call_Data!$K729</f>
        <v>0.88</v>
      </c>
      <c r="Y729" s="6" cm="1">
        <f t="array" ref="Y729">_xlfn.SWITCH(A729,201706,0.51,201707,0.509,201708,0.511)</f>
        <v>0.50900000000000001</v>
      </c>
      <c r="Z729" s="6">
        <f>Call_Data!$L729/Call_Data!$G729</f>
        <v>0.6470588235294118</v>
      </c>
      <c r="AA729" s="6" cm="1">
        <f t="array" ref="AA729">_xlfn.SWITCH(A729,201706,0.2,201707,0.199,201708,0.198)</f>
        <v>0.19900000000000001</v>
      </c>
      <c r="AB729" s="6">
        <f>Call_Data!$K729-Call_Data!$L729/Call_Data!$K729</f>
        <v>24.12</v>
      </c>
      <c r="AC729" s="6" cm="1">
        <f t="array" ref="AC729">_xlfn.SWITCH(A729,201706,0.17,201707,0.162,201708,0.159)</f>
        <v>0.16200000000000001</v>
      </c>
      <c r="AD729" s="6">
        <f>Call_Data!$I729/Call_Data!$G729</f>
        <v>0.11764705882352941</v>
      </c>
    </row>
    <row r="730" spans="1:30" x14ac:dyDescent="0.2">
      <c r="A730">
        <v>201707</v>
      </c>
      <c r="B730" s="1">
        <v>42933</v>
      </c>
      <c r="C730">
        <v>12466</v>
      </c>
      <c r="D730" t="str">
        <f>VLOOKUP(Call_Data!$C730,Hierarchy!$A$1:$H$27,5,TRUE)</f>
        <v>Binning, Bart</v>
      </c>
      <c r="E730" t="str">
        <f>VLOOKUP(Call_Data!$C730,Hierarchy!$A$2:$H$27,7,TRUE)</f>
        <v>Winnerson, Aceona</v>
      </c>
      <c r="F730" t="str">
        <f>VLOOKUP(C730,Hierarchy!$A$2:$H$27,8,TRUE)</f>
        <v>Williamburg</v>
      </c>
      <c r="G730">
        <v>40</v>
      </c>
      <c r="H730">
        <v>24689</v>
      </c>
      <c r="I730">
        <v>5</v>
      </c>
      <c r="J730">
        <v>39</v>
      </c>
      <c r="K730">
        <v>31</v>
      </c>
      <c r="L730">
        <v>24</v>
      </c>
      <c r="M730">
        <v>1</v>
      </c>
      <c r="N730">
        <f>SUMIF(Call_Data!$D$2:$D$1526,Call_Data!$D730,Call_Data!$G$2:$G$1526)</f>
        <v>2347</v>
      </c>
      <c r="O730">
        <f>SUMIFS(Call_Data!$G$2:$G$1526,Call_Data!$D$2:$D$1526,Call_Data!$D730,Call_Data!$A$2:$A$1526,Call_Data!$A730)</f>
        <v>761</v>
      </c>
      <c r="P730" s="3">
        <f>Call_Data!$H730/Call_Data!$G730</f>
        <v>617.22500000000002</v>
      </c>
      <c r="Q730" cm="1">
        <f t="array" ref="Q730">_xlfn.SWITCH(A730,201706,780,201707,783,201708,775)</f>
        <v>783</v>
      </c>
      <c r="R730" s="5" cm="1">
        <f t="array" ref="R730">_xlfn.SWITCH(A730,201706,0.08,201707,0.081,201708,0.075)</f>
        <v>8.1000000000000003E-2</v>
      </c>
      <c r="S730" s="2">
        <f>Call_Data!$M730/Call_Data!$G730*100</f>
        <v>2.5</v>
      </c>
      <c r="T730" s="2">
        <f>Call_Data!$S730/Call_Data!$R730</f>
        <v>30.864197530864196</v>
      </c>
      <c r="U730" s="7">
        <f t="shared" si="22"/>
        <v>0</v>
      </c>
      <c r="V730" s="6">
        <f t="shared" si="23"/>
        <v>0.97499999999999998</v>
      </c>
      <c r="W730" s="6">
        <f>Call_Data!$K730/Call_Data!$J730</f>
        <v>0.79487179487179482</v>
      </c>
      <c r="X730" s="6">
        <f>Call_Data!$L730/Call_Data!$K730</f>
        <v>0.77419354838709675</v>
      </c>
      <c r="Y730" s="6" cm="1">
        <f t="array" ref="Y730">_xlfn.SWITCH(A730,201706,0.51,201707,0.509,201708,0.511)</f>
        <v>0.50900000000000001</v>
      </c>
      <c r="Z730" s="6">
        <f>Call_Data!$L730/Call_Data!$G730</f>
        <v>0.6</v>
      </c>
      <c r="AA730" s="6" cm="1">
        <f t="array" ref="AA730">_xlfn.SWITCH(A730,201706,0.2,201707,0.199,201708,0.198)</f>
        <v>0.19900000000000001</v>
      </c>
      <c r="AB730" s="6">
        <f>Call_Data!$K730-Call_Data!$L730/Call_Data!$K730</f>
        <v>30.225806451612904</v>
      </c>
      <c r="AC730" s="6" cm="1">
        <f t="array" ref="AC730">_xlfn.SWITCH(A730,201706,0.17,201707,0.162,201708,0.159)</f>
        <v>0.16200000000000001</v>
      </c>
      <c r="AD730" s="6">
        <f>Call_Data!$I730/Call_Data!$G730</f>
        <v>0.125</v>
      </c>
    </row>
    <row r="731" spans="1:30" x14ac:dyDescent="0.2">
      <c r="A731">
        <v>201707</v>
      </c>
      <c r="B731" s="1">
        <v>42933</v>
      </c>
      <c r="C731">
        <v>12467</v>
      </c>
      <c r="D731" t="str">
        <f>VLOOKUP(Call_Data!$C731,Hierarchy!$A$1:$H$27,5,TRUE)</f>
        <v>Centerville, Cece</v>
      </c>
      <c r="E731" t="str">
        <f>VLOOKUP(Call_Data!$C731,Hierarchy!$A$2:$H$27,7,TRUE)</f>
        <v>Winnerson, Aceona</v>
      </c>
      <c r="F731" t="str">
        <f>VLOOKUP(C731,Hierarchy!$A$2:$H$27,8,TRUE)</f>
        <v>Williamburg</v>
      </c>
      <c r="G731">
        <v>34</v>
      </c>
      <c r="H731">
        <v>24250</v>
      </c>
      <c r="I731">
        <v>5</v>
      </c>
      <c r="J731">
        <v>34</v>
      </c>
      <c r="K731">
        <v>27</v>
      </c>
      <c r="L731">
        <v>21</v>
      </c>
      <c r="M731">
        <v>1</v>
      </c>
      <c r="N731">
        <f>SUMIF(Call_Data!$D$2:$D$1526,Call_Data!$D731,Call_Data!$G$2:$G$1526)</f>
        <v>2319</v>
      </c>
      <c r="O731">
        <f>SUMIFS(Call_Data!$G$2:$G$1526,Call_Data!$D$2:$D$1526,Call_Data!$D731,Call_Data!$A$2:$A$1526,Call_Data!$A731)</f>
        <v>735</v>
      </c>
      <c r="P731" s="3">
        <f>Call_Data!$H731/Call_Data!$G731</f>
        <v>713.23529411764707</v>
      </c>
      <c r="Q731" cm="1">
        <f t="array" ref="Q731">_xlfn.SWITCH(A731,201706,780,201707,783,201708,775)</f>
        <v>783</v>
      </c>
      <c r="R731" s="5" cm="1">
        <f t="array" ref="R731">_xlfn.SWITCH(A731,201706,0.08,201707,0.081,201708,0.075)</f>
        <v>8.1000000000000003E-2</v>
      </c>
      <c r="S731" s="2">
        <f>Call_Data!$M731/Call_Data!$G731*100</f>
        <v>2.9411764705882351</v>
      </c>
      <c r="T731" s="2">
        <f>Call_Data!$S731/Call_Data!$R731</f>
        <v>36.31082062454611</v>
      </c>
      <c r="U731" s="7">
        <f t="shared" si="22"/>
        <v>0</v>
      </c>
      <c r="V731" s="6">
        <f t="shared" si="23"/>
        <v>1</v>
      </c>
      <c r="W731" s="6">
        <f>Call_Data!$K731/Call_Data!$J731</f>
        <v>0.79411764705882348</v>
      </c>
      <c r="X731" s="6">
        <f>Call_Data!$L731/Call_Data!$K731</f>
        <v>0.77777777777777779</v>
      </c>
      <c r="Y731" s="6" cm="1">
        <f t="array" ref="Y731">_xlfn.SWITCH(A731,201706,0.51,201707,0.509,201708,0.511)</f>
        <v>0.50900000000000001</v>
      </c>
      <c r="Z731" s="6">
        <f>Call_Data!$L731/Call_Data!$G731</f>
        <v>0.61764705882352944</v>
      </c>
      <c r="AA731" s="6" cm="1">
        <f t="array" ref="AA731">_xlfn.SWITCH(A731,201706,0.2,201707,0.199,201708,0.198)</f>
        <v>0.19900000000000001</v>
      </c>
      <c r="AB731" s="6">
        <f>Call_Data!$K731-Call_Data!$L731/Call_Data!$K731</f>
        <v>26.222222222222221</v>
      </c>
      <c r="AC731" s="6" cm="1">
        <f t="array" ref="AC731">_xlfn.SWITCH(A731,201706,0.17,201707,0.162,201708,0.159)</f>
        <v>0.16200000000000001</v>
      </c>
      <c r="AD731" s="6">
        <f>Call_Data!$I731/Call_Data!$G731</f>
        <v>0.14705882352941177</v>
      </c>
    </row>
    <row r="732" spans="1:30" x14ac:dyDescent="0.2">
      <c r="A732">
        <v>201707</v>
      </c>
      <c r="B732" s="1">
        <v>42933</v>
      </c>
      <c r="C732">
        <v>12468</v>
      </c>
      <c r="D732" t="str">
        <f>VLOOKUP(Call_Data!$C732,Hierarchy!$A$1:$H$27,5,TRUE)</f>
        <v>Davenport, Davina</v>
      </c>
      <c r="E732" t="str">
        <f>VLOOKUP(Call_Data!$C732,Hierarchy!$A$2:$H$27,7,TRUE)</f>
        <v>Winnerson, Aceona</v>
      </c>
      <c r="F732" t="str">
        <f>VLOOKUP(C732,Hierarchy!$A$2:$H$27,8,TRUE)</f>
        <v>Williamburg</v>
      </c>
      <c r="G732">
        <v>40</v>
      </c>
      <c r="H732">
        <v>24914</v>
      </c>
      <c r="I732">
        <v>4</v>
      </c>
      <c r="J732">
        <v>40</v>
      </c>
      <c r="K732">
        <v>32</v>
      </c>
      <c r="L732">
        <v>23</v>
      </c>
      <c r="M732">
        <v>2</v>
      </c>
      <c r="N732">
        <f>SUMIF(Call_Data!$D$2:$D$1526,Call_Data!$D732,Call_Data!$G$2:$G$1526)</f>
        <v>2282</v>
      </c>
      <c r="O732">
        <f>SUMIFS(Call_Data!$G$2:$G$1526,Call_Data!$D$2:$D$1526,Call_Data!$D732,Call_Data!$A$2:$A$1526,Call_Data!$A732)</f>
        <v>762</v>
      </c>
      <c r="P732" s="3">
        <f>Call_Data!$H732/Call_Data!$G732</f>
        <v>622.85</v>
      </c>
      <c r="Q732" cm="1">
        <f t="array" ref="Q732">_xlfn.SWITCH(A732,201706,780,201707,783,201708,775)</f>
        <v>783</v>
      </c>
      <c r="R732" s="5" cm="1">
        <f t="array" ref="R732">_xlfn.SWITCH(A732,201706,0.08,201707,0.081,201708,0.075)</f>
        <v>8.1000000000000003E-2</v>
      </c>
      <c r="S732" s="2">
        <f>Call_Data!$M732/Call_Data!$G732*100</f>
        <v>5</v>
      </c>
      <c r="T732" s="2">
        <f>Call_Data!$S732/Call_Data!$R732</f>
        <v>61.728395061728392</v>
      </c>
      <c r="U732" s="7">
        <f t="shared" si="22"/>
        <v>0</v>
      </c>
      <c r="V732" s="6">
        <f t="shared" si="23"/>
        <v>1</v>
      </c>
      <c r="W732" s="6">
        <f>Call_Data!$K732/Call_Data!$J732</f>
        <v>0.8</v>
      </c>
      <c r="X732" s="6">
        <f>Call_Data!$L732/Call_Data!$K732</f>
        <v>0.71875</v>
      </c>
      <c r="Y732" s="6" cm="1">
        <f t="array" ref="Y732">_xlfn.SWITCH(A732,201706,0.51,201707,0.509,201708,0.511)</f>
        <v>0.50900000000000001</v>
      </c>
      <c r="Z732" s="6">
        <f>Call_Data!$L732/Call_Data!$G732</f>
        <v>0.57499999999999996</v>
      </c>
      <c r="AA732" s="6" cm="1">
        <f t="array" ref="AA732">_xlfn.SWITCH(A732,201706,0.2,201707,0.199,201708,0.198)</f>
        <v>0.19900000000000001</v>
      </c>
      <c r="AB732" s="6">
        <f>Call_Data!$K732-Call_Data!$L732/Call_Data!$K732</f>
        <v>31.28125</v>
      </c>
      <c r="AC732" s="6" cm="1">
        <f t="array" ref="AC732">_xlfn.SWITCH(A732,201706,0.17,201707,0.162,201708,0.159)</f>
        <v>0.16200000000000001</v>
      </c>
      <c r="AD732" s="6">
        <f>Call_Data!$I732/Call_Data!$G732</f>
        <v>0.1</v>
      </c>
    </row>
    <row r="733" spans="1:30" x14ac:dyDescent="0.2">
      <c r="A733">
        <v>201707</v>
      </c>
      <c r="B733" s="1">
        <v>42933</v>
      </c>
      <c r="C733">
        <v>12469</v>
      </c>
      <c r="D733" t="str">
        <f>VLOOKUP(Call_Data!$C733,Hierarchy!$A$1:$H$27,5,TRUE)</f>
        <v>Edgerton, Ethan</v>
      </c>
      <c r="E733" t="str">
        <f>VLOOKUP(Call_Data!$C733,Hierarchy!$A$2:$H$27,7,TRUE)</f>
        <v>Winnerson, Aceona</v>
      </c>
      <c r="F733" t="str">
        <f>VLOOKUP(C733,Hierarchy!$A$2:$H$27,8,TRUE)</f>
        <v>Williamburg</v>
      </c>
      <c r="G733">
        <v>37</v>
      </c>
      <c r="H733">
        <v>25364</v>
      </c>
      <c r="I733">
        <v>4</v>
      </c>
      <c r="J733">
        <v>37</v>
      </c>
      <c r="K733">
        <v>31</v>
      </c>
      <c r="L733">
        <v>27</v>
      </c>
      <c r="M733">
        <v>1</v>
      </c>
      <c r="N733">
        <f>SUMIF(Call_Data!$D$2:$D$1526,Call_Data!$D733,Call_Data!$G$2:$G$1526)</f>
        <v>2288</v>
      </c>
      <c r="O733">
        <f>SUMIFS(Call_Data!$G$2:$G$1526,Call_Data!$D$2:$D$1526,Call_Data!$D733,Call_Data!$A$2:$A$1526,Call_Data!$A733)</f>
        <v>796</v>
      </c>
      <c r="P733" s="3">
        <f>Call_Data!$H733/Call_Data!$G733</f>
        <v>685.51351351351354</v>
      </c>
      <c r="Q733" cm="1">
        <f t="array" ref="Q733">_xlfn.SWITCH(A733,201706,780,201707,783,201708,775)</f>
        <v>783</v>
      </c>
      <c r="R733" s="5" cm="1">
        <f t="array" ref="R733">_xlfn.SWITCH(A733,201706,0.08,201707,0.081,201708,0.075)</f>
        <v>8.1000000000000003E-2</v>
      </c>
      <c r="S733" s="2">
        <f>Call_Data!$M733/Call_Data!$G733*100</f>
        <v>2.7027027027027026</v>
      </c>
      <c r="T733" s="2">
        <f>Call_Data!$S733/Call_Data!$R733</f>
        <v>33.366700033366698</v>
      </c>
      <c r="U733" s="7">
        <f t="shared" si="22"/>
        <v>0</v>
      </c>
      <c r="V733" s="6">
        <f t="shared" si="23"/>
        <v>1</v>
      </c>
      <c r="W733" s="6">
        <f>Call_Data!$K733/Call_Data!$J733</f>
        <v>0.83783783783783783</v>
      </c>
      <c r="X733" s="6">
        <f>Call_Data!$L733/Call_Data!$K733</f>
        <v>0.87096774193548387</v>
      </c>
      <c r="Y733" s="6" cm="1">
        <f t="array" ref="Y733">_xlfn.SWITCH(A733,201706,0.51,201707,0.509,201708,0.511)</f>
        <v>0.50900000000000001</v>
      </c>
      <c r="Z733" s="6">
        <f>Call_Data!$L733/Call_Data!$G733</f>
        <v>0.72972972972972971</v>
      </c>
      <c r="AA733" s="6" cm="1">
        <f t="array" ref="AA733">_xlfn.SWITCH(A733,201706,0.2,201707,0.199,201708,0.198)</f>
        <v>0.19900000000000001</v>
      </c>
      <c r="AB733" s="6">
        <f>Call_Data!$K733-Call_Data!$L733/Call_Data!$K733</f>
        <v>30.129032258064516</v>
      </c>
      <c r="AC733" s="6" cm="1">
        <f t="array" ref="AC733">_xlfn.SWITCH(A733,201706,0.17,201707,0.162,201708,0.159)</f>
        <v>0.16200000000000001</v>
      </c>
      <c r="AD733" s="6">
        <f>Call_Data!$I733/Call_Data!$G733</f>
        <v>0.10810810810810811</v>
      </c>
    </row>
    <row r="734" spans="1:30" x14ac:dyDescent="0.2">
      <c r="A734">
        <v>201707</v>
      </c>
      <c r="B734" s="1">
        <v>42933</v>
      </c>
      <c r="C734">
        <v>12470</v>
      </c>
      <c r="D734" t="str">
        <f>VLOOKUP(Call_Data!$C734,Hierarchy!$A$1:$H$27,5,TRUE)</f>
        <v>Filipsano, Fiona</v>
      </c>
      <c r="E734" t="str">
        <f>VLOOKUP(Call_Data!$C734,Hierarchy!$A$2:$H$27,7,TRUE)</f>
        <v>Winnerson, Aceona</v>
      </c>
      <c r="F734" t="str">
        <f>VLOOKUP(C734,Hierarchy!$A$2:$H$27,8,TRUE)</f>
        <v>Williamburg</v>
      </c>
      <c r="G734">
        <v>36</v>
      </c>
      <c r="H734">
        <v>25968</v>
      </c>
      <c r="I734">
        <v>6</v>
      </c>
      <c r="J734">
        <v>35</v>
      </c>
      <c r="K734">
        <v>25</v>
      </c>
      <c r="L734">
        <v>22</v>
      </c>
      <c r="M734">
        <v>2</v>
      </c>
      <c r="N734">
        <f>SUMIF(Call_Data!$D$2:$D$1526,Call_Data!$D734,Call_Data!$G$2:$G$1526)</f>
        <v>2312</v>
      </c>
      <c r="O734">
        <f>SUMIFS(Call_Data!$G$2:$G$1526,Call_Data!$D$2:$D$1526,Call_Data!$D734,Call_Data!$A$2:$A$1526,Call_Data!$A734)</f>
        <v>780</v>
      </c>
      <c r="P734" s="3">
        <f>Call_Data!$H734/Call_Data!$G734</f>
        <v>721.33333333333337</v>
      </c>
      <c r="Q734" cm="1">
        <f t="array" ref="Q734">_xlfn.SWITCH(A734,201706,780,201707,783,201708,775)</f>
        <v>783</v>
      </c>
      <c r="R734" s="5" cm="1">
        <f t="array" ref="R734">_xlfn.SWITCH(A734,201706,0.08,201707,0.081,201708,0.075)</f>
        <v>8.1000000000000003E-2</v>
      </c>
      <c r="S734" s="2">
        <f>Call_Data!$M734/Call_Data!$G734*100</f>
        <v>5.5555555555555554</v>
      </c>
      <c r="T734" s="2">
        <f>Call_Data!$S734/Call_Data!$R734</f>
        <v>68.587105624142652</v>
      </c>
      <c r="U734" s="7">
        <f t="shared" si="22"/>
        <v>0</v>
      </c>
      <c r="V734" s="6">
        <f t="shared" si="23"/>
        <v>0.97222222222222221</v>
      </c>
      <c r="W734" s="6">
        <f>Call_Data!$K734/Call_Data!$J734</f>
        <v>0.7142857142857143</v>
      </c>
      <c r="X734" s="6">
        <f>Call_Data!$L734/Call_Data!$K734</f>
        <v>0.88</v>
      </c>
      <c r="Y734" s="6" cm="1">
        <f t="array" ref="Y734">_xlfn.SWITCH(A734,201706,0.51,201707,0.509,201708,0.511)</f>
        <v>0.50900000000000001</v>
      </c>
      <c r="Z734" s="6">
        <f>Call_Data!$L734/Call_Data!$G734</f>
        <v>0.61111111111111116</v>
      </c>
      <c r="AA734" s="6" cm="1">
        <f t="array" ref="AA734">_xlfn.SWITCH(A734,201706,0.2,201707,0.199,201708,0.198)</f>
        <v>0.19900000000000001</v>
      </c>
      <c r="AB734" s="6">
        <f>Call_Data!$K734-Call_Data!$L734/Call_Data!$K734</f>
        <v>24.12</v>
      </c>
      <c r="AC734" s="6" cm="1">
        <f t="array" ref="AC734">_xlfn.SWITCH(A734,201706,0.17,201707,0.162,201708,0.159)</f>
        <v>0.16200000000000001</v>
      </c>
      <c r="AD734" s="6">
        <f>Call_Data!$I734/Call_Data!$G734</f>
        <v>0.16666666666666666</v>
      </c>
    </row>
    <row r="735" spans="1:30" x14ac:dyDescent="0.2">
      <c r="A735">
        <v>201707</v>
      </c>
      <c r="B735" s="1">
        <v>42933</v>
      </c>
      <c r="C735">
        <v>12471</v>
      </c>
      <c r="D735" t="str">
        <f>VLOOKUP(Call_Data!$C735,Hierarchy!$A$1:$H$27,5,TRUE)</f>
        <v>Gee, Garry</v>
      </c>
      <c r="E735" t="str">
        <f>VLOOKUP(Call_Data!$C735,Hierarchy!$A$2:$H$27,7,TRUE)</f>
        <v>Winnerson, Aceona</v>
      </c>
      <c r="F735" t="str">
        <f>VLOOKUP(C735,Hierarchy!$A$2:$H$27,8,TRUE)</f>
        <v>Williamburg</v>
      </c>
      <c r="G735">
        <v>35</v>
      </c>
      <c r="H735">
        <v>25052</v>
      </c>
      <c r="I735">
        <v>5</v>
      </c>
      <c r="J735">
        <v>32</v>
      </c>
      <c r="K735">
        <v>23</v>
      </c>
      <c r="L735">
        <v>18</v>
      </c>
      <c r="M735">
        <v>1</v>
      </c>
      <c r="N735">
        <f>SUMIF(Call_Data!$D$2:$D$1526,Call_Data!$D735,Call_Data!$G$2:$G$1526)</f>
        <v>2402</v>
      </c>
      <c r="O735">
        <f>SUMIFS(Call_Data!$G$2:$G$1526,Call_Data!$D$2:$D$1526,Call_Data!$D735,Call_Data!$A$2:$A$1526,Call_Data!$A735)</f>
        <v>811</v>
      </c>
      <c r="P735" s="3">
        <f>Call_Data!$H735/Call_Data!$G735</f>
        <v>715.7714285714286</v>
      </c>
      <c r="Q735" cm="1">
        <f t="array" ref="Q735">_xlfn.SWITCH(A735,201706,780,201707,783,201708,775)</f>
        <v>783</v>
      </c>
      <c r="R735" s="5" cm="1">
        <f t="array" ref="R735">_xlfn.SWITCH(A735,201706,0.08,201707,0.081,201708,0.075)</f>
        <v>8.1000000000000003E-2</v>
      </c>
      <c r="S735" s="2">
        <f>Call_Data!$M735/Call_Data!$G735*100</f>
        <v>2.8571428571428572</v>
      </c>
      <c r="T735" s="2">
        <f>Call_Data!$S735/Call_Data!$R735</f>
        <v>35.273368606701936</v>
      </c>
      <c r="U735" s="7">
        <f t="shared" si="22"/>
        <v>0</v>
      </c>
      <c r="V735" s="6">
        <f t="shared" si="23"/>
        <v>0.91428571428571426</v>
      </c>
      <c r="W735" s="6">
        <f>Call_Data!$K735/Call_Data!$J735</f>
        <v>0.71875</v>
      </c>
      <c r="X735" s="6">
        <f>Call_Data!$L735/Call_Data!$K735</f>
        <v>0.78260869565217395</v>
      </c>
      <c r="Y735" s="6" cm="1">
        <f t="array" ref="Y735">_xlfn.SWITCH(A735,201706,0.51,201707,0.509,201708,0.511)</f>
        <v>0.50900000000000001</v>
      </c>
      <c r="Z735" s="6">
        <f>Call_Data!$L735/Call_Data!$G735</f>
        <v>0.51428571428571423</v>
      </c>
      <c r="AA735" s="6" cm="1">
        <f t="array" ref="AA735">_xlfn.SWITCH(A735,201706,0.2,201707,0.199,201708,0.198)</f>
        <v>0.19900000000000001</v>
      </c>
      <c r="AB735" s="6">
        <f>Call_Data!$K735-Call_Data!$L735/Call_Data!$K735</f>
        <v>22.217391304347824</v>
      </c>
      <c r="AC735" s="6" cm="1">
        <f t="array" ref="AC735">_xlfn.SWITCH(A735,201706,0.17,201707,0.162,201708,0.159)</f>
        <v>0.16200000000000001</v>
      </c>
      <c r="AD735" s="6">
        <f>Call_Data!$I735/Call_Data!$G735</f>
        <v>0.14285714285714285</v>
      </c>
    </row>
    <row r="736" spans="1:30" x14ac:dyDescent="0.2">
      <c r="A736">
        <v>201707</v>
      </c>
      <c r="B736" s="1">
        <v>42933</v>
      </c>
      <c r="C736">
        <v>12472</v>
      </c>
      <c r="D736" t="str">
        <f>VLOOKUP(Call_Data!$C736,Hierarchy!$A$1:$H$27,5,TRUE)</f>
        <v>Harrison, Harold</v>
      </c>
      <c r="E736" t="str">
        <f>VLOOKUP(Call_Data!$C736,Hierarchy!$A$2:$H$27,7,TRUE)</f>
        <v>Winnerson, Aceona</v>
      </c>
      <c r="F736" t="str">
        <f>VLOOKUP(C736,Hierarchy!$A$2:$H$27,8,TRUE)</f>
        <v>Williamburg</v>
      </c>
      <c r="G736">
        <v>34</v>
      </c>
      <c r="H736">
        <v>25465</v>
      </c>
      <c r="I736">
        <v>5</v>
      </c>
      <c r="J736">
        <v>31</v>
      </c>
      <c r="K736">
        <v>26</v>
      </c>
      <c r="L736">
        <v>18</v>
      </c>
      <c r="M736">
        <v>1</v>
      </c>
      <c r="N736">
        <f>SUMIF(Call_Data!$D$2:$D$1526,Call_Data!$D736,Call_Data!$G$2:$G$1526)</f>
        <v>2134</v>
      </c>
      <c r="O736">
        <f>SUMIFS(Call_Data!$G$2:$G$1526,Call_Data!$D$2:$D$1526,Call_Data!$D736,Call_Data!$A$2:$A$1526,Call_Data!$A736)</f>
        <v>650</v>
      </c>
      <c r="P736" s="3">
        <f>Call_Data!$H736/Call_Data!$G736</f>
        <v>748.97058823529414</v>
      </c>
      <c r="Q736" cm="1">
        <f t="array" ref="Q736">_xlfn.SWITCH(A736,201706,780,201707,783,201708,775)</f>
        <v>783</v>
      </c>
      <c r="R736" s="5" cm="1">
        <f t="array" ref="R736">_xlfn.SWITCH(A736,201706,0.08,201707,0.081,201708,0.075)</f>
        <v>8.1000000000000003E-2</v>
      </c>
      <c r="S736" s="2">
        <f>Call_Data!$M736/Call_Data!$G736*100</f>
        <v>2.9411764705882351</v>
      </c>
      <c r="T736" s="2">
        <f>Call_Data!$S736/Call_Data!$R736</f>
        <v>36.31082062454611</v>
      </c>
      <c r="U736" s="7">
        <f t="shared" si="22"/>
        <v>0</v>
      </c>
      <c r="V736" s="6">
        <f t="shared" si="23"/>
        <v>0.91176470588235292</v>
      </c>
      <c r="W736" s="6">
        <f>Call_Data!$K736/Call_Data!$J736</f>
        <v>0.83870967741935487</v>
      </c>
      <c r="X736" s="6">
        <f>Call_Data!$L736/Call_Data!$K736</f>
        <v>0.69230769230769229</v>
      </c>
      <c r="Y736" s="6" cm="1">
        <f t="array" ref="Y736">_xlfn.SWITCH(A736,201706,0.51,201707,0.509,201708,0.511)</f>
        <v>0.50900000000000001</v>
      </c>
      <c r="Z736" s="6">
        <f>Call_Data!$L736/Call_Data!$G736</f>
        <v>0.52941176470588236</v>
      </c>
      <c r="AA736" s="6" cm="1">
        <f t="array" ref="AA736">_xlfn.SWITCH(A736,201706,0.2,201707,0.199,201708,0.198)</f>
        <v>0.19900000000000001</v>
      </c>
      <c r="AB736" s="6">
        <f>Call_Data!$K736-Call_Data!$L736/Call_Data!$K736</f>
        <v>25.307692307692307</v>
      </c>
      <c r="AC736" s="6" cm="1">
        <f t="array" ref="AC736">_xlfn.SWITCH(A736,201706,0.17,201707,0.162,201708,0.159)</f>
        <v>0.16200000000000001</v>
      </c>
      <c r="AD736" s="6">
        <f>Call_Data!$I736/Call_Data!$G736</f>
        <v>0.14705882352941177</v>
      </c>
    </row>
    <row r="737" spans="1:30" x14ac:dyDescent="0.2">
      <c r="A737">
        <v>201707</v>
      </c>
      <c r="B737" s="1">
        <v>42933</v>
      </c>
      <c r="C737">
        <v>12473</v>
      </c>
      <c r="D737" t="str">
        <f>VLOOKUP(Call_Data!$C737,Hierarchy!$A$1:$H$27,5,TRUE)</f>
        <v>Ivanski, Igor</v>
      </c>
      <c r="E737" t="str">
        <f>VLOOKUP(Call_Data!$C737,Hierarchy!$A$2:$H$27,7,TRUE)</f>
        <v>Jimson, Bill</v>
      </c>
      <c r="F737" t="str">
        <f>VLOOKUP(C737,Hierarchy!$A$2:$H$27,8,TRUE)</f>
        <v>Williamburg</v>
      </c>
      <c r="G737">
        <v>30</v>
      </c>
      <c r="H737">
        <v>24929</v>
      </c>
      <c r="I737">
        <v>8</v>
      </c>
      <c r="J737">
        <v>30</v>
      </c>
      <c r="K737">
        <v>20</v>
      </c>
      <c r="L737">
        <v>15</v>
      </c>
      <c r="M737">
        <v>2</v>
      </c>
      <c r="N737">
        <f>SUMIF(Call_Data!$D$2:$D$1526,Call_Data!$D737,Call_Data!$G$2:$G$1526)</f>
        <v>2093</v>
      </c>
      <c r="O737">
        <f>SUMIFS(Call_Data!$G$2:$G$1526,Call_Data!$D$2:$D$1526,Call_Data!$D737,Call_Data!$A$2:$A$1526,Call_Data!$A737)</f>
        <v>666</v>
      </c>
      <c r="P737" s="3">
        <f>Call_Data!$H737/Call_Data!$G737</f>
        <v>830.9666666666667</v>
      </c>
      <c r="Q737" cm="1">
        <f t="array" ref="Q737">_xlfn.SWITCH(A737,201706,780,201707,783,201708,775)</f>
        <v>783</v>
      </c>
      <c r="R737" s="5" cm="1">
        <f t="array" ref="R737">_xlfn.SWITCH(A737,201706,0.08,201707,0.081,201708,0.075)</f>
        <v>8.1000000000000003E-2</v>
      </c>
      <c r="S737" s="2">
        <f>Call_Data!$M737/Call_Data!$G737*100</f>
        <v>6.666666666666667</v>
      </c>
      <c r="T737" s="2">
        <f>Call_Data!$S737/Call_Data!$R737</f>
        <v>82.304526748971199</v>
      </c>
      <c r="U737" s="7">
        <f t="shared" si="22"/>
        <v>0</v>
      </c>
      <c r="V737" s="6">
        <f t="shared" si="23"/>
        <v>1</v>
      </c>
      <c r="W737" s="6">
        <f>Call_Data!$K737/Call_Data!$J737</f>
        <v>0.66666666666666663</v>
      </c>
      <c r="X737" s="6">
        <f>Call_Data!$L737/Call_Data!$K737</f>
        <v>0.75</v>
      </c>
      <c r="Y737" s="6" cm="1">
        <f t="array" ref="Y737">_xlfn.SWITCH(A737,201706,0.51,201707,0.509,201708,0.511)</f>
        <v>0.50900000000000001</v>
      </c>
      <c r="Z737" s="6">
        <f>Call_Data!$L737/Call_Data!$G737</f>
        <v>0.5</v>
      </c>
      <c r="AA737" s="6" cm="1">
        <f t="array" ref="AA737">_xlfn.SWITCH(A737,201706,0.2,201707,0.199,201708,0.198)</f>
        <v>0.19900000000000001</v>
      </c>
      <c r="AB737" s="6">
        <f>Call_Data!$K737-Call_Data!$L737/Call_Data!$K737</f>
        <v>19.25</v>
      </c>
      <c r="AC737" s="6" cm="1">
        <f t="array" ref="AC737">_xlfn.SWITCH(A737,201706,0.17,201707,0.162,201708,0.159)</f>
        <v>0.16200000000000001</v>
      </c>
      <c r="AD737" s="6">
        <f>Call_Data!$I737/Call_Data!$G737</f>
        <v>0.26666666666666666</v>
      </c>
    </row>
    <row r="738" spans="1:30" x14ac:dyDescent="0.2">
      <c r="A738">
        <v>201707</v>
      </c>
      <c r="B738" s="1">
        <v>42933</v>
      </c>
      <c r="C738">
        <v>12474</v>
      </c>
      <c r="D738" t="str">
        <f>VLOOKUP(Call_Data!$C738,Hierarchy!$A$1:$H$27,5,TRUE)</f>
        <v>Jeffries, Johnna</v>
      </c>
      <c r="E738" t="str">
        <f>VLOOKUP(Call_Data!$C738,Hierarchy!$A$2:$H$27,7,TRUE)</f>
        <v>Jimson, Bill</v>
      </c>
      <c r="F738" t="str">
        <f>VLOOKUP(C738,Hierarchy!$A$2:$H$27,8,TRUE)</f>
        <v>Williamburg</v>
      </c>
      <c r="G738">
        <v>36</v>
      </c>
      <c r="H738">
        <v>24493</v>
      </c>
      <c r="I738">
        <v>6</v>
      </c>
      <c r="J738">
        <v>34</v>
      </c>
      <c r="K738">
        <v>22</v>
      </c>
      <c r="L738">
        <v>17</v>
      </c>
      <c r="M738">
        <v>3</v>
      </c>
      <c r="N738">
        <f>SUMIF(Call_Data!$D$2:$D$1526,Call_Data!$D738,Call_Data!$G$2:$G$1526)</f>
        <v>2135</v>
      </c>
      <c r="O738">
        <f>SUMIFS(Call_Data!$G$2:$G$1526,Call_Data!$D$2:$D$1526,Call_Data!$D738,Call_Data!$A$2:$A$1526,Call_Data!$A738)</f>
        <v>708</v>
      </c>
      <c r="P738" s="3">
        <f>Call_Data!$H738/Call_Data!$G738</f>
        <v>680.36111111111109</v>
      </c>
      <c r="Q738" cm="1">
        <f t="array" ref="Q738">_xlfn.SWITCH(A738,201706,780,201707,783,201708,775)</f>
        <v>783</v>
      </c>
      <c r="R738" s="5" cm="1">
        <f t="array" ref="R738">_xlfn.SWITCH(A738,201706,0.08,201707,0.081,201708,0.075)</f>
        <v>8.1000000000000003E-2</v>
      </c>
      <c r="S738" s="2">
        <f>Call_Data!$M738/Call_Data!$G738*100</f>
        <v>8.3333333333333321</v>
      </c>
      <c r="T738" s="2">
        <f>Call_Data!$S738/Call_Data!$R738</f>
        <v>102.88065843621398</v>
      </c>
      <c r="U738" s="7">
        <f t="shared" si="22"/>
        <v>100</v>
      </c>
      <c r="V738" s="6">
        <f t="shared" si="23"/>
        <v>0.94444444444444442</v>
      </c>
      <c r="W738" s="6">
        <f>Call_Data!$K738/Call_Data!$J738</f>
        <v>0.6470588235294118</v>
      </c>
      <c r="X738" s="6">
        <f>Call_Data!$L738/Call_Data!$K738</f>
        <v>0.77272727272727271</v>
      </c>
      <c r="Y738" s="6" cm="1">
        <f t="array" ref="Y738">_xlfn.SWITCH(A738,201706,0.51,201707,0.509,201708,0.511)</f>
        <v>0.50900000000000001</v>
      </c>
      <c r="Z738" s="6">
        <f>Call_Data!$L738/Call_Data!$G738</f>
        <v>0.47222222222222221</v>
      </c>
      <c r="AA738" s="6" cm="1">
        <f t="array" ref="AA738">_xlfn.SWITCH(A738,201706,0.2,201707,0.199,201708,0.198)</f>
        <v>0.19900000000000001</v>
      </c>
      <c r="AB738" s="6">
        <f>Call_Data!$K738-Call_Data!$L738/Call_Data!$K738</f>
        <v>21.227272727272727</v>
      </c>
      <c r="AC738" s="6" cm="1">
        <f t="array" ref="AC738">_xlfn.SWITCH(A738,201706,0.17,201707,0.162,201708,0.159)</f>
        <v>0.16200000000000001</v>
      </c>
      <c r="AD738" s="6">
        <f>Call_Data!$I738/Call_Data!$G738</f>
        <v>0.16666666666666666</v>
      </c>
    </row>
    <row r="739" spans="1:30" x14ac:dyDescent="0.2">
      <c r="A739">
        <v>201707</v>
      </c>
      <c r="B739" s="1">
        <v>42933</v>
      </c>
      <c r="C739">
        <v>12475</v>
      </c>
      <c r="D739" t="str">
        <f>VLOOKUP(Call_Data!$C739,Hierarchy!$A$1:$H$27,5,TRUE)</f>
        <v>Kippers, Kat</v>
      </c>
      <c r="E739" t="str">
        <f>VLOOKUP(Call_Data!$C739,Hierarchy!$A$2:$H$27,7,TRUE)</f>
        <v>Jimson, Bill</v>
      </c>
      <c r="F739" t="str">
        <f>VLOOKUP(C739,Hierarchy!$A$2:$H$27,8,TRUE)</f>
        <v>Williamburg</v>
      </c>
      <c r="G739">
        <v>36</v>
      </c>
      <c r="H739">
        <v>25588</v>
      </c>
      <c r="I739">
        <v>6</v>
      </c>
      <c r="J739">
        <v>33</v>
      </c>
      <c r="K739">
        <v>24</v>
      </c>
      <c r="L739">
        <v>18</v>
      </c>
      <c r="M739">
        <v>2</v>
      </c>
      <c r="N739">
        <f>SUMIF(Call_Data!$D$2:$D$1526,Call_Data!$D739,Call_Data!$G$2:$G$1526)</f>
        <v>2135</v>
      </c>
      <c r="O739">
        <f>SUMIFS(Call_Data!$G$2:$G$1526,Call_Data!$D$2:$D$1526,Call_Data!$D739,Call_Data!$A$2:$A$1526,Call_Data!$A739)</f>
        <v>724</v>
      </c>
      <c r="P739" s="3">
        <f>Call_Data!$H739/Call_Data!$G739</f>
        <v>710.77777777777783</v>
      </c>
      <c r="Q739" cm="1">
        <f t="array" ref="Q739">_xlfn.SWITCH(A739,201706,780,201707,783,201708,775)</f>
        <v>783</v>
      </c>
      <c r="R739" s="5" cm="1">
        <f t="array" ref="R739">_xlfn.SWITCH(A739,201706,0.08,201707,0.081,201708,0.075)</f>
        <v>8.1000000000000003E-2</v>
      </c>
      <c r="S739" s="2">
        <f>Call_Data!$M739/Call_Data!$G739*100</f>
        <v>5.5555555555555554</v>
      </c>
      <c r="T739" s="2">
        <f>Call_Data!$S739/Call_Data!$R739</f>
        <v>68.587105624142652</v>
      </c>
      <c r="U739" s="7">
        <f t="shared" si="22"/>
        <v>0</v>
      </c>
      <c r="V739" s="6">
        <f t="shared" si="23"/>
        <v>0.91666666666666663</v>
      </c>
      <c r="W739" s="6">
        <f>Call_Data!$K739/Call_Data!$J739</f>
        <v>0.72727272727272729</v>
      </c>
      <c r="X739" s="6">
        <f>Call_Data!$L739/Call_Data!$K739</f>
        <v>0.75</v>
      </c>
      <c r="Y739" s="6" cm="1">
        <f t="array" ref="Y739">_xlfn.SWITCH(A739,201706,0.51,201707,0.509,201708,0.511)</f>
        <v>0.50900000000000001</v>
      </c>
      <c r="Z739" s="6">
        <f>Call_Data!$L739/Call_Data!$G739</f>
        <v>0.5</v>
      </c>
      <c r="AA739" s="6" cm="1">
        <f t="array" ref="AA739">_xlfn.SWITCH(A739,201706,0.2,201707,0.199,201708,0.198)</f>
        <v>0.19900000000000001</v>
      </c>
      <c r="AB739" s="6">
        <f>Call_Data!$K739-Call_Data!$L739/Call_Data!$K739</f>
        <v>23.25</v>
      </c>
      <c r="AC739" s="6" cm="1">
        <f t="array" ref="AC739">_xlfn.SWITCH(A739,201706,0.17,201707,0.162,201708,0.159)</f>
        <v>0.16200000000000001</v>
      </c>
      <c r="AD739" s="6">
        <f>Call_Data!$I739/Call_Data!$G739</f>
        <v>0.16666666666666666</v>
      </c>
    </row>
    <row r="740" spans="1:30" x14ac:dyDescent="0.2">
      <c r="A740">
        <v>201707</v>
      </c>
      <c r="B740" s="1">
        <v>42933</v>
      </c>
      <c r="C740">
        <v>12476</v>
      </c>
      <c r="D740" t="str">
        <f>VLOOKUP(Call_Data!$C740,Hierarchy!$A$1:$H$27,5,TRUE)</f>
        <v>Lipp, Larry</v>
      </c>
      <c r="E740" t="str">
        <f>VLOOKUP(Call_Data!$C740,Hierarchy!$A$2:$H$27,7,TRUE)</f>
        <v>Jimson, Bill</v>
      </c>
      <c r="F740" t="str">
        <f>VLOOKUP(C740,Hierarchy!$A$2:$H$27,8,TRUE)</f>
        <v>Williamburg</v>
      </c>
      <c r="G740">
        <v>31</v>
      </c>
      <c r="H740">
        <v>24226</v>
      </c>
      <c r="I740">
        <v>6</v>
      </c>
      <c r="J740">
        <v>30</v>
      </c>
      <c r="K740">
        <v>25</v>
      </c>
      <c r="L740">
        <v>19</v>
      </c>
      <c r="M740">
        <v>2</v>
      </c>
      <c r="N740">
        <f>SUMIF(Call_Data!$D$2:$D$1526,Call_Data!$D740,Call_Data!$G$2:$G$1526)</f>
        <v>2065</v>
      </c>
      <c r="O740">
        <f>SUMIFS(Call_Data!$G$2:$G$1526,Call_Data!$D$2:$D$1526,Call_Data!$D740,Call_Data!$A$2:$A$1526,Call_Data!$A740)</f>
        <v>651</v>
      </c>
      <c r="P740" s="3">
        <f>Call_Data!$H740/Call_Data!$G740</f>
        <v>781.48387096774195</v>
      </c>
      <c r="Q740" cm="1">
        <f t="array" ref="Q740">_xlfn.SWITCH(A740,201706,780,201707,783,201708,775)</f>
        <v>783</v>
      </c>
      <c r="R740" s="5" cm="1">
        <f t="array" ref="R740">_xlfn.SWITCH(A740,201706,0.08,201707,0.081,201708,0.075)</f>
        <v>8.1000000000000003E-2</v>
      </c>
      <c r="S740" s="2">
        <f>Call_Data!$M740/Call_Data!$G740*100</f>
        <v>6.4516129032258061</v>
      </c>
      <c r="T740" s="2">
        <f>Call_Data!$S740/Call_Data!$R740</f>
        <v>79.649542015133406</v>
      </c>
      <c r="U740" s="7">
        <f t="shared" si="22"/>
        <v>0</v>
      </c>
      <c r="V740" s="6">
        <f t="shared" si="23"/>
        <v>0.967741935483871</v>
      </c>
      <c r="W740" s="6">
        <f>Call_Data!$K740/Call_Data!$J740</f>
        <v>0.83333333333333337</v>
      </c>
      <c r="X740" s="6">
        <f>Call_Data!$L740/Call_Data!$K740</f>
        <v>0.76</v>
      </c>
      <c r="Y740" s="6" cm="1">
        <f t="array" ref="Y740">_xlfn.SWITCH(A740,201706,0.51,201707,0.509,201708,0.511)</f>
        <v>0.50900000000000001</v>
      </c>
      <c r="Z740" s="6">
        <f>Call_Data!$L740/Call_Data!$G740</f>
        <v>0.61290322580645162</v>
      </c>
      <c r="AA740" s="6" cm="1">
        <f t="array" ref="AA740">_xlfn.SWITCH(A740,201706,0.2,201707,0.199,201708,0.198)</f>
        <v>0.19900000000000001</v>
      </c>
      <c r="AB740" s="6">
        <f>Call_Data!$K740-Call_Data!$L740/Call_Data!$K740</f>
        <v>24.24</v>
      </c>
      <c r="AC740" s="6" cm="1">
        <f t="array" ref="AC740">_xlfn.SWITCH(A740,201706,0.17,201707,0.162,201708,0.159)</f>
        <v>0.16200000000000001</v>
      </c>
      <c r="AD740" s="6">
        <f>Call_Data!$I740/Call_Data!$G740</f>
        <v>0.19354838709677419</v>
      </c>
    </row>
    <row r="741" spans="1:30" x14ac:dyDescent="0.2">
      <c r="A741">
        <v>201707</v>
      </c>
      <c r="B741" s="1">
        <v>42933</v>
      </c>
      <c r="C741">
        <v>12477</v>
      </c>
      <c r="D741" t="str">
        <f>VLOOKUP(Call_Data!$C741,Hierarchy!$A$1:$H$27,5,TRUE)</f>
        <v>Myers, Matt</v>
      </c>
      <c r="E741" t="str">
        <f>VLOOKUP(Call_Data!$C741,Hierarchy!$A$2:$H$27,7,TRUE)</f>
        <v>Jimson, Bill</v>
      </c>
      <c r="F741" t="str">
        <f>VLOOKUP(C741,Hierarchy!$A$2:$H$27,8,TRUE)</f>
        <v>Williamburg</v>
      </c>
      <c r="G741">
        <v>36</v>
      </c>
      <c r="H741">
        <v>24046</v>
      </c>
      <c r="I741">
        <v>6</v>
      </c>
      <c r="J741">
        <v>31</v>
      </c>
      <c r="K741">
        <v>25</v>
      </c>
      <c r="L741">
        <v>17</v>
      </c>
      <c r="M741">
        <v>3</v>
      </c>
      <c r="N741">
        <f>SUMIF(Call_Data!$D$2:$D$1526,Call_Data!$D741,Call_Data!$G$2:$G$1526)</f>
        <v>1978</v>
      </c>
      <c r="O741">
        <f>SUMIFS(Call_Data!$G$2:$G$1526,Call_Data!$D$2:$D$1526,Call_Data!$D741,Call_Data!$A$2:$A$1526,Call_Data!$A741)</f>
        <v>656</v>
      </c>
      <c r="P741" s="3">
        <f>Call_Data!$H741/Call_Data!$G741</f>
        <v>667.94444444444446</v>
      </c>
      <c r="Q741" cm="1">
        <f t="array" ref="Q741">_xlfn.SWITCH(A741,201706,780,201707,783,201708,775)</f>
        <v>783</v>
      </c>
      <c r="R741" s="5" cm="1">
        <f t="array" ref="R741">_xlfn.SWITCH(A741,201706,0.08,201707,0.081,201708,0.075)</f>
        <v>8.1000000000000003E-2</v>
      </c>
      <c r="S741" s="2">
        <f>Call_Data!$M741/Call_Data!$G741*100</f>
        <v>8.3333333333333321</v>
      </c>
      <c r="T741" s="2">
        <f>Call_Data!$S741/Call_Data!$R741</f>
        <v>102.88065843621398</v>
      </c>
      <c r="U741" s="7">
        <f t="shared" si="22"/>
        <v>100</v>
      </c>
      <c r="V741" s="6">
        <f t="shared" si="23"/>
        <v>0.86111111111111116</v>
      </c>
      <c r="W741" s="6">
        <f>Call_Data!$K741/Call_Data!$J741</f>
        <v>0.80645161290322576</v>
      </c>
      <c r="X741" s="6">
        <f>Call_Data!$L741/Call_Data!$K741</f>
        <v>0.68</v>
      </c>
      <c r="Y741" s="6" cm="1">
        <f t="array" ref="Y741">_xlfn.SWITCH(A741,201706,0.51,201707,0.509,201708,0.511)</f>
        <v>0.50900000000000001</v>
      </c>
      <c r="Z741" s="6">
        <f>Call_Data!$L741/Call_Data!$G741</f>
        <v>0.47222222222222221</v>
      </c>
      <c r="AA741" s="6" cm="1">
        <f t="array" ref="AA741">_xlfn.SWITCH(A741,201706,0.2,201707,0.199,201708,0.198)</f>
        <v>0.19900000000000001</v>
      </c>
      <c r="AB741" s="6">
        <f>Call_Data!$K741-Call_Data!$L741/Call_Data!$K741</f>
        <v>24.32</v>
      </c>
      <c r="AC741" s="6" cm="1">
        <f t="array" ref="AC741">_xlfn.SWITCH(A741,201706,0.17,201707,0.162,201708,0.159)</f>
        <v>0.16200000000000001</v>
      </c>
      <c r="AD741" s="6">
        <f>Call_Data!$I741/Call_Data!$G741</f>
        <v>0.16666666666666666</v>
      </c>
    </row>
    <row r="742" spans="1:30" x14ac:dyDescent="0.2">
      <c r="A742">
        <v>201707</v>
      </c>
      <c r="B742" s="1">
        <v>42933</v>
      </c>
      <c r="C742">
        <v>12478</v>
      </c>
      <c r="D742" t="str">
        <f>VLOOKUP(Call_Data!$C742,Hierarchy!$A$1:$H$27,5,TRUE)</f>
        <v>Nichols, Nana</v>
      </c>
      <c r="E742" t="str">
        <f>VLOOKUP(Call_Data!$C742,Hierarchy!$A$2:$H$27,7,TRUE)</f>
        <v>Jimson, Bill</v>
      </c>
      <c r="F742" t="str">
        <f>VLOOKUP(C742,Hierarchy!$A$2:$H$27,8,TRUE)</f>
        <v>Williamburg</v>
      </c>
      <c r="G742">
        <v>36</v>
      </c>
      <c r="H742">
        <v>25508</v>
      </c>
      <c r="I742">
        <v>7</v>
      </c>
      <c r="J742">
        <v>31</v>
      </c>
      <c r="K742">
        <v>23</v>
      </c>
      <c r="L742">
        <v>17</v>
      </c>
      <c r="M742">
        <v>2</v>
      </c>
      <c r="N742">
        <f>SUMIF(Call_Data!$D$2:$D$1526,Call_Data!$D742,Call_Data!$G$2:$G$1526)</f>
        <v>1999</v>
      </c>
      <c r="O742">
        <f>SUMIFS(Call_Data!$G$2:$G$1526,Call_Data!$D$2:$D$1526,Call_Data!$D742,Call_Data!$A$2:$A$1526,Call_Data!$A742)</f>
        <v>674</v>
      </c>
      <c r="P742" s="3">
        <f>Call_Data!$H742/Call_Data!$G742</f>
        <v>708.55555555555554</v>
      </c>
      <c r="Q742" cm="1">
        <f t="array" ref="Q742">_xlfn.SWITCH(A742,201706,780,201707,783,201708,775)</f>
        <v>783</v>
      </c>
      <c r="R742" s="5" cm="1">
        <f t="array" ref="R742">_xlfn.SWITCH(A742,201706,0.08,201707,0.081,201708,0.075)</f>
        <v>8.1000000000000003E-2</v>
      </c>
      <c r="S742" s="2">
        <f>Call_Data!$M742/Call_Data!$G742*100</f>
        <v>5.5555555555555554</v>
      </c>
      <c r="T742" s="2">
        <f>Call_Data!$S742/Call_Data!$R742</f>
        <v>68.587105624142652</v>
      </c>
      <c r="U742" s="7">
        <f t="shared" si="22"/>
        <v>0</v>
      </c>
      <c r="V742" s="6">
        <f t="shared" si="23"/>
        <v>0.86111111111111116</v>
      </c>
      <c r="W742" s="6">
        <f>Call_Data!$K742/Call_Data!$J742</f>
        <v>0.74193548387096775</v>
      </c>
      <c r="X742" s="6">
        <f>Call_Data!$L742/Call_Data!$K742</f>
        <v>0.73913043478260865</v>
      </c>
      <c r="Y742" s="6" cm="1">
        <f t="array" ref="Y742">_xlfn.SWITCH(A742,201706,0.51,201707,0.509,201708,0.511)</f>
        <v>0.50900000000000001</v>
      </c>
      <c r="Z742" s="6">
        <f>Call_Data!$L742/Call_Data!$G742</f>
        <v>0.47222222222222221</v>
      </c>
      <c r="AA742" s="6" cm="1">
        <f t="array" ref="AA742">_xlfn.SWITCH(A742,201706,0.2,201707,0.199,201708,0.198)</f>
        <v>0.19900000000000001</v>
      </c>
      <c r="AB742" s="6">
        <f>Call_Data!$K742-Call_Data!$L742/Call_Data!$K742</f>
        <v>22.260869565217391</v>
      </c>
      <c r="AC742" s="6" cm="1">
        <f t="array" ref="AC742">_xlfn.SWITCH(A742,201706,0.17,201707,0.162,201708,0.159)</f>
        <v>0.16200000000000001</v>
      </c>
      <c r="AD742" s="6">
        <f>Call_Data!$I742/Call_Data!$G742</f>
        <v>0.19444444444444445</v>
      </c>
    </row>
    <row r="743" spans="1:30" x14ac:dyDescent="0.2">
      <c r="A743">
        <v>201707</v>
      </c>
      <c r="B743" s="1">
        <v>42933</v>
      </c>
      <c r="C743">
        <v>12479</v>
      </c>
      <c r="D743" t="str">
        <f>VLOOKUP(Call_Data!$C743,Hierarchy!$A$1:$H$27,5,TRUE)</f>
        <v>Ohlson, Octavius</v>
      </c>
      <c r="E743" t="str">
        <f>VLOOKUP(Call_Data!$C743,Hierarchy!$A$2:$H$27,7,TRUE)</f>
        <v>Jimson, Bill</v>
      </c>
      <c r="F743" t="str">
        <f>VLOOKUP(C743,Hierarchy!$A$2:$H$27,8,TRUE)</f>
        <v>Williamburg</v>
      </c>
      <c r="G743">
        <v>30</v>
      </c>
      <c r="H743">
        <v>25830</v>
      </c>
      <c r="I743">
        <v>7</v>
      </c>
      <c r="J743">
        <v>29</v>
      </c>
      <c r="K743">
        <v>20</v>
      </c>
      <c r="L743">
        <v>16</v>
      </c>
      <c r="M743">
        <v>2</v>
      </c>
      <c r="N743">
        <f>SUMIF(Call_Data!$D$2:$D$1526,Call_Data!$D743,Call_Data!$G$2:$G$1526)</f>
        <v>1969</v>
      </c>
      <c r="O743">
        <f>SUMIFS(Call_Data!$G$2:$G$1526,Call_Data!$D$2:$D$1526,Call_Data!$D743,Call_Data!$A$2:$A$1526,Call_Data!$A743)</f>
        <v>562</v>
      </c>
      <c r="P743" s="3">
        <f>Call_Data!$H743/Call_Data!$G743</f>
        <v>861</v>
      </c>
      <c r="Q743" cm="1">
        <f t="array" ref="Q743">_xlfn.SWITCH(A743,201706,780,201707,783,201708,775)</f>
        <v>783</v>
      </c>
      <c r="R743" s="5" cm="1">
        <f t="array" ref="R743">_xlfn.SWITCH(A743,201706,0.08,201707,0.081,201708,0.075)</f>
        <v>8.1000000000000003E-2</v>
      </c>
      <c r="S743" s="2">
        <f>Call_Data!$M743/Call_Data!$G743*100</f>
        <v>6.666666666666667</v>
      </c>
      <c r="T743" s="2">
        <f>Call_Data!$S743/Call_Data!$R743</f>
        <v>82.304526748971199</v>
      </c>
      <c r="U743" s="7">
        <f t="shared" si="22"/>
        <v>0</v>
      </c>
      <c r="V743" s="6">
        <f t="shared" si="23"/>
        <v>0.96666666666666667</v>
      </c>
      <c r="W743" s="6">
        <f>Call_Data!$K743/Call_Data!$J743</f>
        <v>0.68965517241379315</v>
      </c>
      <c r="X743" s="6">
        <f>Call_Data!$L743/Call_Data!$K743</f>
        <v>0.8</v>
      </c>
      <c r="Y743" s="6" cm="1">
        <f t="array" ref="Y743">_xlfn.SWITCH(A743,201706,0.51,201707,0.509,201708,0.511)</f>
        <v>0.50900000000000001</v>
      </c>
      <c r="Z743" s="6">
        <f>Call_Data!$L743/Call_Data!$G743</f>
        <v>0.53333333333333333</v>
      </c>
      <c r="AA743" s="6" cm="1">
        <f t="array" ref="AA743">_xlfn.SWITCH(A743,201706,0.2,201707,0.199,201708,0.198)</f>
        <v>0.19900000000000001</v>
      </c>
      <c r="AB743" s="6">
        <f>Call_Data!$K743-Call_Data!$L743/Call_Data!$K743</f>
        <v>19.2</v>
      </c>
      <c r="AC743" s="6" cm="1">
        <f t="array" ref="AC743">_xlfn.SWITCH(A743,201706,0.17,201707,0.162,201708,0.159)</f>
        <v>0.16200000000000001</v>
      </c>
      <c r="AD743" s="6">
        <f>Call_Data!$I743/Call_Data!$G743</f>
        <v>0.23333333333333334</v>
      </c>
    </row>
    <row r="744" spans="1:30" x14ac:dyDescent="0.2">
      <c r="A744">
        <v>201707</v>
      </c>
      <c r="B744" s="1">
        <v>42933</v>
      </c>
      <c r="C744">
        <v>12481</v>
      </c>
      <c r="D744" t="str">
        <f>VLOOKUP(Call_Data!$C744,Hierarchy!$A$1:$H$27,5,TRUE)</f>
        <v>Rank, Richelle</v>
      </c>
      <c r="E744" t="str">
        <f>VLOOKUP(Call_Data!$C744,Hierarchy!$A$2:$H$27,7,TRUE)</f>
        <v>Jimson, Bill</v>
      </c>
      <c r="F744" t="str">
        <f>VLOOKUP(C744,Hierarchy!$A$2:$H$27,8,TRUE)</f>
        <v>Williamburg</v>
      </c>
      <c r="G744">
        <v>33</v>
      </c>
      <c r="H744">
        <v>25635</v>
      </c>
      <c r="I744">
        <v>7</v>
      </c>
      <c r="J744">
        <v>31</v>
      </c>
      <c r="K744">
        <v>23</v>
      </c>
      <c r="L744">
        <v>18</v>
      </c>
      <c r="M744">
        <v>2</v>
      </c>
      <c r="N744">
        <f>SUMIF(Call_Data!$D$2:$D$1526,Call_Data!$D744,Call_Data!$G$2:$G$1526)</f>
        <v>1090</v>
      </c>
      <c r="O744">
        <f>SUMIFS(Call_Data!$G$2:$G$1526,Call_Data!$D$2:$D$1526,Call_Data!$D744,Call_Data!$A$2:$A$1526,Call_Data!$A744)</f>
        <v>393</v>
      </c>
      <c r="P744" s="3">
        <f>Call_Data!$H744/Call_Data!$G744</f>
        <v>776.81818181818187</v>
      </c>
      <c r="Q744" cm="1">
        <f t="array" ref="Q744">_xlfn.SWITCH(A744,201706,780,201707,783,201708,775)</f>
        <v>783</v>
      </c>
      <c r="R744" s="5" cm="1">
        <f t="array" ref="R744">_xlfn.SWITCH(A744,201706,0.08,201707,0.081,201708,0.075)</f>
        <v>8.1000000000000003E-2</v>
      </c>
      <c r="S744" s="2">
        <f>Call_Data!$M744/Call_Data!$G744*100</f>
        <v>6.0606060606060606</v>
      </c>
      <c r="T744" s="2">
        <f>Call_Data!$S744/Call_Data!$R744</f>
        <v>74.82229704451926</v>
      </c>
      <c r="U744" s="7">
        <f t="shared" si="22"/>
        <v>0</v>
      </c>
      <c r="V744" s="6">
        <f t="shared" si="23"/>
        <v>0.93939393939393945</v>
      </c>
      <c r="W744" s="6">
        <f>Call_Data!$K744/Call_Data!$J744</f>
        <v>0.74193548387096775</v>
      </c>
      <c r="X744" s="6">
        <f>Call_Data!$L744/Call_Data!$K744</f>
        <v>0.78260869565217395</v>
      </c>
      <c r="Y744" s="6" cm="1">
        <f t="array" ref="Y744">_xlfn.SWITCH(A744,201706,0.51,201707,0.509,201708,0.511)</f>
        <v>0.50900000000000001</v>
      </c>
      <c r="Z744" s="6">
        <f>Call_Data!$L744/Call_Data!$G744</f>
        <v>0.54545454545454541</v>
      </c>
      <c r="AA744" s="6" cm="1">
        <f t="array" ref="AA744">_xlfn.SWITCH(A744,201706,0.2,201707,0.199,201708,0.198)</f>
        <v>0.19900000000000001</v>
      </c>
      <c r="AB744" s="6">
        <f>Call_Data!$K744-Call_Data!$L744/Call_Data!$K744</f>
        <v>22.217391304347824</v>
      </c>
      <c r="AC744" s="6" cm="1">
        <f t="array" ref="AC744">_xlfn.SWITCH(A744,201706,0.17,201707,0.162,201708,0.159)</f>
        <v>0.16200000000000001</v>
      </c>
      <c r="AD744" s="6">
        <f>Call_Data!$I744/Call_Data!$G744</f>
        <v>0.21212121212121213</v>
      </c>
    </row>
    <row r="745" spans="1:30" x14ac:dyDescent="0.2">
      <c r="A745">
        <v>201707</v>
      </c>
      <c r="B745" s="1">
        <v>42933</v>
      </c>
      <c r="C745">
        <v>12482</v>
      </c>
      <c r="D745" t="str">
        <f>VLOOKUP(Call_Data!$C745,Hierarchy!$A$1:$H$27,5,TRUE)</f>
        <v>Sanders, Sammi</v>
      </c>
      <c r="E745" t="str">
        <f>VLOOKUP(Call_Data!$C745,Hierarchy!$A$2:$H$27,7,TRUE)</f>
        <v>Oferten, Quinton</v>
      </c>
      <c r="F745" t="str">
        <f>VLOOKUP(C745,Hierarchy!$A$2:$H$27,8,TRUE)</f>
        <v>Williamburg</v>
      </c>
      <c r="G745">
        <v>29</v>
      </c>
      <c r="H745">
        <v>24652</v>
      </c>
      <c r="I745">
        <v>7</v>
      </c>
      <c r="J745">
        <v>25</v>
      </c>
      <c r="K745">
        <v>16</v>
      </c>
      <c r="L745">
        <v>8</v>
      </c>
      <c r="M745">
        <v>4</v>
      </c>
      <c r="N745">
        <f>SUMIF(Call_Data!$D$2:$D$1526,Call_Data!$D745,Call_Data!$G$2:$G$1526)</f>
        <v>1764</v>
      </c>
      <c r="O745">
        <f>SUMIFS(Call_Data!$G$2:$G$1526,Call_Data!$D$2:$D$1526,Call_Data!$D745,Call_Data!$A$2:$A$1526,Call_Data!$A745)</f>
        <v>524</v>
      </c>
      <c r="P745" s="3">
        <f>Call_Data!$H745/Call_Data!$G745</f>
        <v>850.06896551724139</v>
      </c>
      <c r="Q745" cm="1">
        <f t="array" ref="Q745">_xlfn.SWITCH(A745,201706,780,201707,783,201708,775)</f>
        <v>783</v>
      </c>
      <c r="R745" s="5" cm="1">
        <f t="array" ref="R745">_xlfn.SWITCH(A745,201706,0.08,201707,0.081,201708,0.075)</f>
        <v>8.1000000000000003E-2</v>
      </c>
      <c r="S745" s="2">
        <f>Call_Data!$M745/Call_Data!$G745*100</f>
        <v>13.793103448275861</v>
      </c>
      <c r="T745" s="2">
        <f>Call_Data!$S745/Call_Data!$R745</f>
        <v>170.28522775649211</v>
      </c>
      <c r="U745" s="7">
        <f t="shared" si="22"/>
        <v>250</v>
      </c>
      <c r="V745" s="6">
        <f t="shared" si="23"/>
        <v>0.86206896551724133</v>
      </c>
      <c r="W745" s="6">
        <f>Call_Data!$K745/Call_Data!$J745</f>
        <v>0.64</v>
      </c>
      <c r="X745" s="6">
        <f>Call_Data!$L745/Call_Data!$K745</f>
        <v>0.5</v>
      </c>
      <c r="Y745" s="6" cm="1">
        <f t="array" ref="Y745">_xlfn.SWITCH(A745,201706,0.51,201707,0.509,201708,0.511)</f>
        <v>0.50900000000000001</v>
      </c>
      <c r="Z745" s="6">
        <f>Call_Data!$L745/Call_Data!$G745</f>
        <v>0.27586206896551724</v>
      </c>
      <c r="AA745" s="6" cm="1">
        <f t="array" ref="AA745">_xlfn.SWITCH(A745,201706,0.2,201707,0.199,201708,0.198)</f>
        <v>0.19900000000000001</v>
      </c>
      <c r="AB745" s="6">
        <f>Call_Data!$K745-Call_Data!$L745/Call_Data!$K745</f>
        <v>15.5</v>
      </c>
      <c r="AC745" s="6" cm="1">
        <f t="array" ref="AC745">_xlfn.SWITCH(A745,201706,0.17,201707,0.162,201708,0.159)</f>
        <v>0.16200000000000001</v>
      </c>
      <c r="AD745" s="6">
        <f>Call_Data!$I745/Call_Data!$G745</f>
        <v>0.2413793103448276</v>
      </c>
    </row>
    <row r="746" spans="1:30" x14ac:dyDescent="0.2">
      <c r="A746">
        <v>201707</v>
      </c>
      <c r="B746" s="1">
        <v>42933</v>
      </c>
      <c r="C746">
        <v>12483</v>
      </c>
      <c r="D746" t="str">
        <f>VLOOKUP(Call_Data!$C746,Hierarchy!$A$1:$H$27,5,TRUE)</f>
        <v>Thomas, Ted</v>
      </c>
      <c r="E746" t="str">
        <f>VLOOKUP(Call_Data!$C746,Hierarchy!$A$2:$H$27,7,TRUE)</f>
        <v>Oferten, Quinton</v>
      </c>
      <c r="F746" t="str">
        <f>VLOOKUP(C746,Hierarchy!$A$2:$H$27,8,TRUE)</f>
        <v>Williamburg</v>
      </c>
      <c r="G746">
        <v>30</v>
      </c>
      <c r="H746">
        <v>24393</v>
      </c>
      <c r="I746">
        <v>6</v>
      </c>
      <c r="J746">
        <v>27</v>
      </c>
      <c r="K746">
        <v>21</v>
      </c>
      <c r="L746">
        <v>14</v>
      </c>
      <c r="M746">
        <v>4</v>
      </c>
      <c r="N746">
        <f>SUMIF(Call_Data!$D$2:$D$1526,Call_Data!$D746,Call_Data!$G$2:$G$1526)</f>
        <v>1918</v>
      </c>
      <c r="O746">
        <f>SUMIFS(Call_Data!$G$2:$G$1526,Call_Data!$D$2:$D$1526,Call_Data!$D746,Call_Data!$A$2:$A$1526,Call_Data!$A746)</f>
        <v>606</v>
      </c>
      <c r="P746" s="3">
        <f>Call_Data!$H746/Call_Data!$G746</f>
        <v>813.1</v>
      </c>
      <c r="Q746" cm="1">
        <f t="array" ref="Q746">_xlfn.SWITCH(A746,201706,780,201707,783,201708,775)</f>
        <v>783</v>
      </c>
      <c r="R746" s="5" cm="1">
        <f t="array" ref="R746">_xlfn.SWITCH(A746,201706,0.08,201707,0.081,201708,0.075)</f>
        <v>8.1000000000000003E-2</v>
      </c>
      <c r="S746" s="2">
        <f>Call_Data!$M746/Call_Data!$G746*100</f>
        <v>13.333333333333334</v>
      </c>
      <c r="T746" s="2">
        <f>Call_Data!$S746/Call_Data!$R746</f>
        <v>164.6090534979424</v>
      </c>
      <c r="U746" s="7">
        <f t="shared" si="22"/>
        <v>250</v>
      </c>
      <c r="V746" s="6">
        <f t="shared" si="23"/>
        <v>0.9</v>
      </c>
      <c r="W746" s="6">
        <f>Call_Data!$K746/Call_Data!$J746</f>
        <v>0.77777777777777779</v>
      </c>
      <c r="X746" s="6">
        <f>Call_Data!$L746/Call_Data!$K746</f>
        <v>0.66666666666666663</v>
      </c>
      <c r="Y746" s="6" cm="1">
        <f t="array" ref="Y746">_xlfn.SWITCH(A746,201706,0.51,201707,0.509,201708,0.511)</f>
        <v>0.50900000000000001</v>
      </c>
      <c r="Z746" s="6">
        <f>Call_Data!$L746/Call_Data!$G746</f>
        <v>0.46666666666666667</v>
      </c>
      <c r="AA746" s="6" cm="1">
        <f t="array" ref="AA746">_xlfn.SWITCH(A746,201706,0.2,201707,0.199,201708,0.198)</f>
        <v>0.19900000000000001</v>
      </c>
      <c r="AB746" s="6">
        <f>Call_Data!$K746-Call_Data!$L746/Call_Data!$K746</f>
        <v>20.333333333333332</v>
      </c>
      <c r="AC746" s="6" cm="1">
        <f t="array" ref="AC746">_xlfn.SWITCH(A746,201706,0.17,201707,0.162,201708,0.159)</f>
        <v>0.16200000000000001</v>
      </c>
      <c r="AD746" s="6">
        <f>Call_Data!$I746/Call_Data!$G746</f>
        <v>0.2</v>
      </c>
    </row>
    <row r="747" spans="1:30" x14ac:dyDescent="0.2">
      <c r="A747">
        <v>201707</v>
      </c>
      <c r="B747" s="1">
        <v>42933</v>
      </c>
      <c r="C747">
        <v>12484</v>
      </c>
      <c r="D747" t="str">
        <f>VLOOKUP(Call_Data!$C747,Hierarchy!$A$1:$H$27,5,TRUE)</f>
        <v>Uvaldon, Ursala</v>
      </c>
      <c r="E747" t="str">
        <f>VLOOKUP(Call_Data!$C747,Hierarchy!$A$2:$H$27,7,TRUE)</f>
        <v>Oferten, Quinton</v>
      </c>
      <c r="F747" t="str">
        <f>VLOOKUP(C747,Hierarchy!$A$2:$H$27,8,TRUE)</f>
        <v>Williamburg</v>
      </c>
      <c r="G747">
        <v>30</v>
      </c>
      <c r="H747">
        <v>24905</v>
      </c>
      <c r="I747">
        <v>7</v>
      </c>
      <c r="J747">
        <v>28</v>
      </c>
      <c r="K747">
        <v>18</v>
      </c>
      <c r="L747">
        <v>13</v>
      </c>
      <c r="M747">
        <v>3</v>
      </c>
      <c r="N747">
        <f>SUMIF(Call_Data!$D$2:$D$1526,Call_Data!$D747,Call_Data!$G$2:$G$1526)</f>
        <v>1913</v>
      </c>
      <c r="O747">
        <f>SUMIFS(Call_Data!$G$2:$G$1526,Call_Data!$D$2:$D$1526,Call_Data!$D747,Call_Data!$A$2:$A$1526,Call_Data!$A747)</f>
        <v>618</v>
      </c>
      <c r="P747" s="3">
        <f>Call_Data!$H747/Call_Data!$G747</f>
        <v>830.16666666666663</v>
      </c>
      <c r="Q747" cm="1">
        <f t="array" ref="Q747">_xlfn.SWITCH(A747,201706,780,201707,783,201708,775)</f>
        <v>783</v>
      </c>
      <c r="R747" s="5" cm="1">
        <f t="array" ref="R747">_xlfn.SWITCH(A747,201706,0.08,201707,0.081,201708,0.075)</f>
        <v>8.1000000000000003E-2</v>
      </c>
      <c r="S747" s="2">
        <f>Call_Data!$M747/Call_Data!$G747*100</f>
        <v>10</v>
      </c>
      <c r="T747" s="2">
        <f>Call_Data!$S747/Call_Data!$R747</f>
        <v>123.45679012345678</v>
      </c>
      <c r="U747" s="7">
        <f t="shared" si="22"/>
        <v>250</v>
      </c>
      <c r="V747" s="6">
        <f t="shared" si="23"/>
        <v>0.93333333333333335</v>
      </c>
      <c r="W747" s="6">
        <f>Call_Data!$K747/Call_Data!$J747</f>
        <v>0.6428571428571429</v>
      </c>
      <c r="X747" s="6">
        <f>Call_Data!$L747/Call_Data!$K747</f>
        <v>0.72222222222222221</v>
      </c>
      <c r="Y747" s="6" cm="1">
        <f t="array" ref="Y747">_xlfn.SWITCH(A747,201706,0.51,201707,0.509,201708,0.511)</f>
        <v>0.50900000000000001</v>
      </c>
      <c r="Z747" s="6">
        <f>Call_Data!$L747/Call_Data!$G747</f>
        <v>0.43333333333333335</v>
      </c>
      <c r="AA747" s="6" cm="1">
        <f t="array" ref="AA747">_xlfn.SWITCH(A747,201706,0.2,201707,0.199,201708,0.198)</f>
        <v>0.19900000000000001</v>
      </c>
      <c r="AB747" s="6">
        <f>Call_Data!$K747-Call_Data!$L747/Call_Data!$K747</f>
        <v>17.277777777777779</v>
      </c>
      <c r="AC747" s="6" cm="1">
        <f t="array" ref="AC747">_xlfn.SWITCH(A747,201706,0.17,201707,0.162,201708,0.159)</f>
        <v>0.16200000000000001</v>
      </c>
      <c r="AD747" s="6">
        <f>Call_Data!$I747/Call_Data!$G747</f>
        <v>0.23333333333333334</v>
      </c>
    </row>
    <row r="748" spans="1:30" x14ac:dyDescent="0.2">
      <c r="A748">
        <v>201707</v>
      </c>
      <c r="B748" s="1">
        <v>42933</v>
      </c>
      <c r="C748">
        <v>12485</v>
      </c>
      <c r="D748" t="str">
        <f>VLOOKUP(Call_Data!$C748,Hierarchy!$A$1:$H$27,5,TRUE)</f>
        <v>Vindictive, Vinny</v>
      </c>
      <c r="E748" t="str">
        <f>VLOOKUP(Call_Data!$C748,Hierarchy!$A$2:$H$27,7,TRUE)</f>
        <v>Oferten, Quinton</v>
      </c>
      <c r="F748" t="str">
        <f>VLOOKUP(C748,Hierarchy!$A$2:$H$27,8,TRUE)</f>
        <v>Williamburg</v>
      </c>
      <c r="G748">
        <v>28</v>
      </c>
      <c r="H748">
        <v>25644</v>
      </c>
      <c r="I748">
        <v>7</v>
      </c>
      <c r="J748">
        <v>25</v>
      </c>
      <c r="K748">
        <v>15</v>
      </c>
      <c r="L748">
        <v>10</v>
      </c>
      <c r="M748">
        <v>3</v>
      </c>
      <c r="N748">
        <f>SUMIF(Call_Data!$D$2:$D$1526,Call_Data!$D748,Call_Data!$G$2:$G$1526)</f>
        <v>1894</v>
      </c>
      <c r="O748">
        <f>SUMIFS(Call_Data!$G$2:$G$1526,Call_Data!$D$2:$D$1526,Call_Data!$D748,Call_Data!$A$2:$A$1526,Call_Data!$A748)</f>
        <v>610</v>
      </c>
      <c r="P748" s="3">
        <f>Call_Data!$H748/Call_Data!$G748</f>
        <v>915.85714285714289</v>
      </c>
      <c r="Q748" cm="1">
        <f t="array" ref="Q748">_xlfn.SWITCH(A748,201706,780,201707,783,201708,775)</f>
        <v>783</v>
      </c>
      <c r="R748" s="5" cm="1">
        <f t="array" ref="R748">_xlfn.SWITCH(A748,201706,0.08,201707,0.081,201708,0.075)</f>
        <v>8.1000000000000003E-2</v>
      </c>
      <c r="S748" s="2">
        <f>Call_Data!$M748/Call_Data!$G748*100</f>
        <v>10.714285714285714</v>
      </c>
      <c r="T748" s="2">
        <f>Call_Data!$S748/Call_Data!$R748</f>
        <v>132.27513227513225</v>
      </c>
      <c r="U748" s="7">
        <f t="shared" si="22"/>
        <v>250</v>
      </c>
      <c r="V748" s="6">
        <f t="shared" si="23"/>
        <v>0.8928571428571429</v>
      </c>
      <c r="W748" s="6">
        <f>Call_Data!$K748/Call_Data!$J748</f>
        <v>0.6</v>
      </c>
      <c r="X748" s="6">
        <f>Call_Data!$L748/Call_Data!$K748</f>
        <v>0.66666666666666663</v>
      </c>
      <c r="Y748" s="6" cm="1">
        <f t="array" ref="Y748">_xlfn.SWITCH(A748,201706,0.51,201707,0.509,201708,0.511)</f>
        <v>0.50900000000000001</v>
      </c>
      <c r="Z748" s="6">
        <f>Call_Data!$L748/Call_Data!$G748</f>
        <v>0.35714285714285715</v>
      </c>
      <c r="AA748" s="6" cm="1">
        <f t="array" ref="AA748">_xlfn.SWITCH(A748,201706,0.2,201707,0.199,201708,0.198)</f>
        <v>0.19900000000000001</v>
      </c>
      <c r="AB748" s="6">
        <f>Call_Data!$K748-Call_Data!$L748/Call_Data!$K748</f>
        <v>14.333333333333334</v>
      </c>
      <c r="AC748" s="6" cm="1">
        <f t="array" ref="AC748">_xlfn.SWITCH(A748,201706,0.17,201707,0.162,201708,0.159)</f>
        <v>0.16200000000000001</v>
      </c>
      <c r="AD748" s="6">
        <f>Call_Data!$I748/Call_Data!$G748</f>
        <v>0.25</v>
      </c>
    </row>
    <row r="749" spans="1:30" x14ac:dyDescent="0.2">
      <c r="A749">
        <v>201707</v>
      </c>
      <c r="B749" s="1">
        <v>42933</v>
      </c>
      <c r="C749">
        <v>12486</v>
      </c>
      <c r="D749" t="str">
        <f>VLOOKUP(Call_Data!$C749,Hierarchy!$A$1:$H$27,5,TRUE)</f>
        <v>Williamson, Wilma</v>
      </c>
      <c r="E749" t="str">
        <f>VLOOKUP(Call_Data!$C749,Hierarchy!$A$2:$H$27,7,TRUE)</f>
        <v>Oferten, Quinton</v>
      </c>
      <c r="F749" t="str">
        <f>VLOOKUP(C749,Hierarchy!$A$2:$H$27,8,TRUE)</f>
        <v>Williamburg</v>
      </c>
      <c r="G749">
        <v>28</v>
      </c>
      <c r="H749">
        <v>25772</v>
      </c>
      <c r="I749">
        <v>6</v>
      </c>
      <c r="J749">
        <v>25</v>
      </c>
      <c r="K749">
        <v>20</v>
      </c>
      <c r="L749">
        <v>12</v>
      </c>
      <c r="M749">
        <v>3</v>
      </c>
      <c r="N749">
        <f>SUMIF(Call_Data!$D$2:$D$1526,Call_Data!$D749,Call_Data!$G$2:$G$1526)</f>
        <v>1992</v>
      </c>
      <c r="O749">
        <f>SUMIFS(Call_Data!$G$2:$G$1526,Call_Data!$D$2:$D$1526,Call_Data!$D749,Call_Data!$A$2:$A$1526,Call_Data!$A749)</f>
        <v>678</v>
      </c>
      <c r="P749" s="3">
        <f>Call_Data!$H749/Call_Data!$G749</f>
        <v>920.42857142857144</v>
      </c>
      <c r="Q749" cm="1">
        <f t="array" ref="Q749">_xlfn.SWITCH(A749,201706,780,201707,783,201708,775)</f>
        <v>783</v>
      </c>
      <c r="R749" s="5" cm="1">
        <f t="array" ref="R749">_xlfn.SWITCH(A749,201706,0.08,201707,0.081,201708,0.075)</f>
        <v>8.1000000000000003E-2</v>
      </c>
      <c r="S749" s="2">
        <f>Call_Data!$M749/Call_Data!$G749*100</f>
        <v>10.714285714285714</v>
      </c>
      <c r="T749" s="2">
        <f>Call_Data!$S749/Call_Data!$R749</f>
        <v>132.27513227513225</v>
      </c>
      <c r="U749" s="7">
        <f t="shared" si="22"/>
        <v>250</v>
      </c>
      <c r="V749" s="6">
        <f t="shared" si="23"/>
        <v>0.8928571428571429</v>
      </c>
      <c r="W749" s="6">
        <f>Call_Data!$K749/Call_Data!$J749</f>
        <v>0.8</v>
      </c>
      <c r="X749" s="6">
        <f>Call_Data!$L749/Call_Data!$K749</f>
        <v>0.6</v>
      </c>
      <c r="Y749" s="6" cm="1">
        <f t="array" ref="Y749">_xlfn.SWITCH(A749,201706,0.51,201707,0.509,201708,0.511)</f>
        <v>0.50900000000000001</v>
      </c>
      <c r="Z749" s="6">
        <f>Call_Data!$L749/Call_Data!$G749</f>
        <v>0.42857142857142855</v>
      </c>
      <c r="AA749" s="6" cm="1">
        <f t="array" ref="AA749">_xlfn.SWITCH(A749,201706,0.2,201707,0.199,201708,0.198)</f>
        <v>0.19900000000000001</v>
      </c>
      <c r="AB749" s="6">
        <f>Call_Data!$K749-Call_Data!$L749/Call_Data!$K749</f>
        <v>19.399999999999999</v>
      </c>
      <c r="AC749" s="6" cm="1">
        <f t="array" ref="AC749">_xlfn.SWITCH(A749,201706,0.17,201707,0.162,201708,0.159)</f>
        <v>0.16200000000000001</v>
      </c>
      <c r="AD749" s="6">
        <f>Call_Data!$I749/Call_Data!$G749</f>
        <v>0.21428571428571427</v>
      </c>
    </row>
    <row r="750" spans="1:30" x14ac:dyDescent="0.2">
      <c r="A750">
        <v>201707</v>
      </c>
      <c r="B750" s="1">
        <v>42933</v>
      </c>
      <c r="C750">
        <v>12487</v>
      </c>
      <c r="D750" t="str">
        <f>VLOOKUP(Call_Data!$C750,Hierarchy!$A$1:$H$27,5,TRUE)</f>
        <v>Younger, Yeti</v>
      </c>
      <c r="E750" t="str">
        <f>VLOOKUP(Call_Data!$C750,Hierarchy!$A$2:$H$27,7,TRUE)</f>
        <v>Oferten, Quinton</v>
      </c>
      <c r="F750" t="str">
        <f>VLOOKUP(C750,Hierarchy!$A$2:$H$27,8,TRUE)</f>
        <v>Williamburg</v>
      </c>
      <c r="G750">
        <v>30</v>
      </c>
      <c r="H750">
        <v>24088</v>
      </c>
      <c r="I750">
        <v>7</v>
      </c>
      <c r="J750">
        <v>29</v>
      </c>
      <c r="K750">
        <v>19</v>
      </c>
      <c r="L750">
        <v>13</v>
      </c>
      <c r="M750">
        <v>3</v>
      </c>
      <c r="N750">
        <f>SUMIF(Call_Data!$D$2:$D$1526,Call_Data!$D750,Call_Data!$G$2:$G$1526)</f>
        <v>1939</v>
      </c>
      <c r="O750">
        <f>SUMIFS(Call_Data!$G$2:$G$1526,Call_Data!$D$2:$D$1526,Call_Data!$D750,Call_Data!$A$2:$A$1526,Call_Data!$A750)</f>
        <v>662</v>
      </c>
      <c r="P750" s="3">
        <f>Call_Data!$H750/Call_Data!$G750</f>
        <v>802.93333333333328</v>
      </c>
      <c r="Q750" cm="1">
        <f t="array" ref="Q750">_xlfn.SWITCH(A750,201706,780,201707,783,201708,775)</f>
        <v>783</v>
      </c>
      <c r="R750" s="5" cm="1">
        <f t="array" ref="R750">_xlfn.SWITCH(A750,201706,0.08,201707,0.081,201708,0.075)</f>
        <v>8.1000000000000003E-2</v>
      </c>
      <c r="S750" s="2">
        <f>Call_Data!$M750/Call_Data!$G750*100</f>
        <v>10</v>
      </c>
      <c r="T750" s="2">
        <f>Call_Data!$S750/Call_Data!$R750</f>
        <v>123.45679012345678</v>
      </c>
      <c r="U750" s="7">
        <f t="shared" si="22"/>
        <v>250</v>
      </c>
      <c r="V750" s="6">
        <f t="shared" si="23"/>
        <v>0.96666666666666667</v>
      </c>
      <c r="W750" s="6">
        <f>Call_Data!$K750/Call_Data!$J750</f>
        <v>0.65517241379310343</v>
      </c>
      <c r="X750" s="6">
        <f>Call_Data!$L750/Call_Data!$K750</f>
        <v>0.68421052631578949</v>
      </c>
      <c r="Y750" s="6" cm="1">
        <f t="array" ref="Y750">_xlfn.SWITCH(A750,201706,0.51,201707,0.509,201708,0.511)</f>
        <v>0.50900000000000001</v>
      </c>
      <c r="Z750" s="6">
        <f>Call_Data!$L750/Call_Data!$G750</f>
        <v>0.43333333333333335</v>
      </c>
      <c r="AA750" s="6" cm="1">
        <f t="array" ref="AA750">_xlfn.SWITCH(A750,201706,0.2,201707,0.199,201708,0.198)</f>
        <v>0.19900000000000001</v>
      </c>
      <c r="AB750" s="6">
        <f>Call_Data!$K750-Call_Data!$L750/Call_Data!$K750</f>
        <v>18.315789473684209</v>
      </c>
      <c r="AC750" s="6" cm="1">
        <f t="array" ref="AC750">_xlfn.SWITCH(A750,201706,0.17,201707,0.162,201708,0.159)</f>
        <v>0.16200000000000001</v>
      </c>
      <c r="AD750" s="6">
        <f>Call_Data!$I750/Call_Data!$G750</f>
        <v>0.23333333333333334</v>
      </c>
    </row>
    <row r="751" spans="1:30" x14ac:dyDescent="0.2">
      <c r="A751">
        <v>201707</v>
      </c>
      <c r="B751" s="1">
        <v>42933</v>
      </c>
      <c r="C751">
        <v>12488</v>
      </c>
      <c r="D751" t="str">
        <f>VLOOKUP(Call_Data!$C751,Hierarchy!$A$1:$H$27,5,TRUE)</f>
        <v>Zwilowski, Zane</v>
      </c>
      <c r="E751" t="str">
        <f>VLOOKUP(Call_Data!$C751,Hierarchy!$A$2:$H$27,7,TRUE)</f>
        <v>Oferten, Quinton</v>
      </c>
      <c r="F751" t="str">
        <f>VLOOKUP(C751,Hierarchy!$A$2:$H$27,8,TRUE)</f>
        <v>Williamburg</v>
      </c>
      <c r="G751">
        <v>31</v>
      </c>
      <c r="H751">
        <v>25253</v>
      </c>
      <c r="I751">
        <v>9</v>
      </c>
      <c r="J751">
        <v>28</v>
      </c>
      <c r="K751">
        <v>18</v>
      </c>
      <c r="L751">
        <v>13</v>
      </c>
      <c r="M751">
        <v>4</v>
      </c>
      <c r="N751">
        <f>SUMIF(Call_Data!$D$2:$D$1526,Call_Data!$D751,Call_Data!$G$2:$G$1526)</f>
        <v>2000</v>
      </c>
      <c r="O751">
        <f>SUMIFS(Call_Data!$G$2:$G$1526,Call_Data!$D$2:$D$1526,Call_Data!$D751,Call_Data!$A$2:$A$1526,Call_Data!$A751)</f>
        <v>682</v>
      </c>
      <c r="P751" s="3">
        <f>Call_Data!$H751/Call_Data!$G751</f>
        <v>814.61290322580646</v>
      </c>
      <c r="Q751" cm="1">
        <f t="array" ref="Q751">_xlfn.SWITCH(A751,201706,780,201707,783,201708,775)</f>
        <v>783</v>
      </c>
      <c r="R751" s="5" cm="1">
        <f t="array" ref="R751">_xlfn.SWITCH(A751,201706,0.08,201707,0.081,201708,0.075)</f>
        <v>8.1000000000000003E-2</v>
      </c>
      <c r="S751" s="2">
        <f>Call_Data!$M751/Call_Data!$G751*100</f>
        <v>12.903225806451612</v>
      </c>
      <c r="T751" s="2">
        <f>Call_Data!$S751/Call_Data!$R751</f>
        <v>159.29908403026681</v>
      </c>
      <c r="U751" s="7">
        <f t="shared" si="22"/>
        <v>250</v>
      </c>
      <c r="V751" s="6">
        <f t="shared" si="23"/>
        <v>0.90322580645161288</v>
      </c>
      <c r="W751" s="6">
        <f>Call_Data!$K751/Call_Data!$J751</f>
        <v>0.6428571428571429</v>
      </c>
      <c r="X751" s="6">
        <f>Call_Data!$L751/Call_Data!$K751</f>
        <v>0.72222222222222221</v>
      </c>
      <c r="Y751" s="6" cm="1">
        <f t="array" ref="Y751">_xlfn.SWITCH(A751,201706,0.51,201707,0.509,201708,0.511)</f>
        <v>0.50900000000000001</v>
      </c>
      <c r="Z751" s="6">
        <f>Call_Data!$L751/Call_Data!$G751</f>
        <v>0.41935483870967744</v>
      </c>
      <c r="AA751" s="6" cm="1">
        <f t="array" ref="AA751">_xlfn.SWITCH(A751,201706,0.2,201707,0.199,201708,0.198)</f>
        <v>0.19900000000000001</v>
      </c>
      <c r="AB751" s="6">
        <f>Call_Data!$K751-Call_Data!$L751/Call_Data!$K751</f>
        <v>17.277777777777779</v>
      </c>
      <c r="AC751" s="6" cm="1">
        <f t="array" ref="AC751">_xlfn.SWITCH(A751,201706,0.17,201707,0.162,201708,0.159)</f>
        <v>0.16200000000000001</v>
      </c>
      <c r="AD751" s="6">
        <f>Call_Data!$I751/Call_Data!$G751</f>
        <v>0.29032258064516131</v>
      </c>
    </row>
    <row r="752" spans="1:30" x14ac:dyDescent="0.2">
      <c r="A752">
        <v>201707</v>
      </c>
      <c r="B752" s="1">
        <v>42933</v>
      </c>
      <c r="C752">
        <v>12489</v>
      </c>
      <c r="D752" t="str">
        <f>VLOOKUP(Call_Data!$C752,Hierarchy!$A$1:$H$27,5,TRUE)</f>
        <v>Abacus, Aaron</v>
      </c>
      <c r="E752" t="str">
        <f>VLOOKUP(Call_Data!$C752,Hierarchy!$A$2:$H$27,7,TRUE)</f>
        <v>Oferten, Quinton</v>
      </c>
      <c r="F752" t="str">
        <f>VLOOKUP(C752,Hierarchy!$A$2:$H$27,8,TRUE)</f>
        <v>Williamburg</v>
      </c>
      <c r="G752">
        <v>32</v>
      </c>
      <c r="H752">
        <v>25874</v>
      </c>
      <c r="I752">
        <v>6</v>
      </c>
      <c r="J752">
        <v>30</v>
      </c>
      <c r="K752">
        <v>24</v>
      </c>
      <c r="L752">
        <v>17</v>
      </c>
      <c r="M752">
        <v>4</v>
      </c>
      <c r="N752">
        <f>SUMIF(Call_Data!$D$2:$D$1526,Call_Data!$D752,Call_Data!$G$2:$G$1526)</f>
        <v>1858</v>
      </c>
      <c r="O752">
        <f>SUMIFS(Call_Data!$G$2:$G$1526,Call_Data!$D$2:$D$1526,Call_Data!$D752,Call_Data!$A$2:$A$1526,Call_Data!$A752)</f>
        <v>671</v>
      </c>
      <c r="P752" s="3">
        <f>Call_Data!$H752/Call_Data!$G752</f>
        <v>808.5625</v>
      </c>
      <c r="Q752" cm="1">
        <f t="array" ref="Q752">_xlfn.SWITCH(A752,201706,780,201707,783,201708,775)</f>
        <v>783</v>
      </c>
      <c r="R752" s="5" cm="1">
        <f t="array" ref="R752">_xlfn.SWITCH(A752,201706,0.08,201707,0.081,201708,0.075)</f>
        <v>8.1000000000000003E-2</v>
      </c>
      <c r="S752" s="2">
        <f>Call_Data!$M752/Call_Data!$G752*100</f>
        <v>12.5</v>
      </c>
      <c r="T752" s="2">
        <f>Call_Data!$S752/Call_Data!$R752</f>
        <v>154.32098765432099</v>
      </c>
      <c r="U752" s="7">
        <f t="shared" si="22"/>
        <v>250</v>
      </c>
      <c r="V752" s="6">
        <f t="shared" si="23"/>
        <v>0.9375</v>
      </c>
      <c r="W752" s="6">
        <f>Call_Data!$K752/Call_Data!$J752</f>
        <v>0.8</v>
      </c>
      <c r="X752" s="6">
        <f>Call_Data!$L752/Call_Data!$K752</f>
        <v>0.70833333333333337</v>
      </c>
      <c r="Y752" s="6" cm="1">
        <f t="array" ref="Y752">_xlfn.SWITCH(A752,201706,0.51,201707,0.509,201708,0.511)</f>
        <v>0.50900000000000001</v>
      </c>
      <c r="Z752" s="6">
        <f>Call_Data!$L752/Call_Data!$G752</f>
        <v>0.53125</v>
      </c>
      <c r="AA752" s="6" cm="1">
        <f t="array" ref="AA752">_xlfn.SWITCH(A752,201706,0.2,201707,0.199,201708,0.198)</f>
        <v>0.19900000000000001</v>
      </c>
      <c r="AB752" s="6">
        <f>Call_Data!$K752-Call_Data!$L752/Call_Data!$K752</f>
        <v>23.291666666666668</v>
      </c>
      <c r="AC752" s="6" cm="1">
        <f t="array" ref="AC752">_xlfn.SWITCH(A752,201706,0.17,201707,0.162,201708,0.159)</f>
        <v>0.16200000000000001</v>
      </c>
      <c r="AD752" s="6">
        <f>Call_Data!$I752/Call_Data!$G752</f>
        <v>0.1875</v>
      </c>
    </row>
    <row r="753" spans="1:30" x14ac:dyDescent="0.2">
      <c r="A753">
        <v>201707</v>
      </c>
      <c r="B753" s="1">
        <v>42933</v>
      </c>
      <c r="C753">
        <v>12490</v>
      </c>
      <c r="D753" t="str">
        <f>VLOOKUP(Call_Data!$C753,Hierarchy!$A$1:$H$27,5,TRUE)</f>
        <v>Pulaski, Peter</v>
      </c>
      <c r="E753" t="str">
        <f>VLOOKUP(Call_Data!$C753,Hierarchy!$A$2:$H$27,7,TRUE)</f>
        <v>Oferten, Quinton</v>
      </c>
      <c r="F753" t="str">
        <f>VLOOKUP(C753,Hierarchy!$A$2:$H$27,8,TRUE)</f>
        <v>Williamburg</v>
      </c>
      <c r="G753">
        <v>29</v>
      </c>
      <c r="H753">
        <v>24992</v>
      </c>
      <c r="I753">
        <v>6</v>
      </c>
      <c r="J753">
        <v>25</v>
      </c>
      <c r="K753">
        <v>15</v>
      </c>
      <c r="L753">
        <v>8</v>
      </c>
      <c r="M753">
        <v>4</v>
      </c>
      <c r="N753">
        <f>SUMIF(Call_Data!$D$2:$D$1526,Call_Data!$D753,Call_Data!$G$2:$G$1526)</f>
        <v>1507</v>
      </c>
      <c r="O753">
        <f>SUMIFS(Call_Data!$G$2:$G$1526,Call_Data!$D$2:$D$1526,Call_Data!$D753,Call_Data!$A$2:$A$1526,Call_Data!$A753)</f>
        <v>437</v>
      </c>
      <c r="P753" s="3">
        <f>Call_Data!$H753/Call_Data!$G753</f>
        <v>861.79310344827582</v>
      </c>
      <c r="Q753" cm="1">
        <f t="array" ref="Q753">_xlfn.SWITCH(A753,201706,780,201707,783,201708,775)</f>
        <v>783</v>
      </c>
      <c r="R753" s="5" cm="1">
        <f t="array" ref="R753">_xlfn.SWITCH(A753,201706,0.08,201707,0.081,201708,0.075)</f>
        <v>8.1000000000000003E-2</v>
      </c>
      <c r="S753" s="2">
        <f>Call_Data!$M753/Call_Data!$G753*100</f>
        <v>13.793103448275861</v>
      </c>
      <c r="T753" s="2">
        <f>Call_Data!$S753/Call_Data!$R753</f>
        <v>170.28522775649211</v>
      </c>
      <c r="U753" s="7">
        <f t="shared" si="22"/>
        <v>250</v>
      </c>
      <c r="V753" s="6">
        <f t="shared" si="23"/>
        <v>0.86206896551724133</v>
      </c>
      <c r="W753" s="6">
        <f>Call_Data!$K753/Call_Data!$J753</f>
        <v>0.6</v>
      </c>
      <c r="X753" s="6">
        <f>Call_Data!$L753/Call_Data!$K753</f>
        <v>0.53333333333333333</v>
      </c>
      <c r="Y753" s="6" cm="1">
        <f t="array" ref="Y753">_xlfn.SWITCH(A753,201706,0.51,201707,0.509,201708,0.511)</f>
        <v>0.50900000000000001</v>
      </c>
      <c r="Z753" s="6">
        <f>Call_Data!$L753/Call_Data!$G753</f>
        <v>0.27586206896551724</v>
      </c>
      <c r="AA753" s="6" cm="1">
        <f t="array" ref="AA753">_xlfn.SWITCH(A753,201706,0.2,201707,0.199,201708,0.198)</f>
        <v>0.19900000000000001</v>
      </c>
      <c r="AB753" s="6">
        <f>Call_Data!$K753-Call_Data!$L753/Call_Data!$K753</f>
        <v>14.466666666666667</v>
      </c>
      <c r="AC753" s="6" cm="1">
        <f t="array" ref="AC753">_xlfn.SWITCH(A753,201706,0.17,201707,0.162,201708,0.159)</f>
        <v>0.16200000000000001</v>
      </c>
      <c r="AD753" s="6">
        <f>Call_Data!$I753/Call_Data!$G753</f>
        <v>0.20689655172413793</v>
      </c>
    </row>
    <row r="754" spans="1:30" x14ac:dyDescent="0.2">
      <c r="A754">
        <v>201707</v>
      </c>
      <c r="B754" s="1">
        <v>42934</v>
      </c>
      <c r="C754">
        <v>12465</v>
      </c>
      <c r="D754" t="str">
        <f>VLOOKUP(Call_Data!$C754,Hierarchy!$A$1:$H$27,5,TRUE)</f>
        <v>Anderson, Albert</v>
      </c>
      <c r="E754" t="str">
        <f>VLOOKUP(Call_Data!$C754,Hierarchy!$A$2:$H$27,7,TRUE)</f>
        <v>Winnerson, Aceona</v>
      </c>
      <c r="F754" t="str">
        <f>VLOOKUP(C754,Hierarchy!$A$2:$H$27,8,TRUE)</f>
        <v>Williamburg</v>
      </c>
      <c r="G754">
        <v>32</v>
      </c>
      <c r="H754">
        <v>25860</v>
      </c>
      <c r="I754">
        <v>5</v>
      </c>
      <c r="J754">
        <v>30</v>
      </c>
      <c r="K754">
        <v>24</v>
      </c>
      <c r="L754">
        <v>22</v>
      </c>
      <c r="M754">
        <v>1</v>
      </c>
      <c r="N754">
        <f>SUMIF(Call_Data!$D$2:$D$1526,Call_Data!$D754,Call_Data!$G$2:$G$1526)</f>
        <v>2149</v>
      </c>
      <c r="O754">
        <f>SUMIFS(Call_Data!$G$2:$G$1526,Call_Data!$D$2:$D$1526,Call_Data!$D754,Call_Data!$A$2:$A$1526,Call_Data!$A754)</f>
        <v>601</v>
      </c>
      <c r="P754" s="3">
        <f>Call_Data!$H754/Call_Data!$G754</f>
        <v>808.125</v>
      </c>
      <c r="Q754" cm="1">
        <f t="array" ref="Q754">_xlfn.SWITCH(A754,201706,780,201707,783,201708,775)</f>
        <v>783</v>
      </c>
      <c r="R754" s="5" cm="1">
        <f t="array" ref="R754">_xlfn.SWITCH(A754,201706,0.08,201707,0.081,201708,0.075)</f>
        <v>8.1000000000000003E-2</v>
      </c>
      <c r="S754" s="2">
        <f>Call_Data!$M754/Call_Data!$G754*100</f>
        <v>3.125</v>
      </c>
      <c r="T754" s="2">
        <f>Call_Data!$S754/Call_Data!$R754</f>
        <v>38.580246913580247</v>
      </c>
      <c r="U754" s="7">
        <f t="shared" si="22"/>
        <v>0</v>
      </c>
      <c r="V754" s="6">
        <f t="shared" si="23"/>
        <v>0.9375</v>
      </c>
      <c r="W754" s="6">
        <f>Call_Data!$K754/Call_Data!$J754</f>
        <v>0.8</v>
      </c>
      <c r="X754" s="6">
        <f>Call_Data!$L754/Call_Data!$K754</f>
        <v>0.91666666666666663</v>
      </c>
      <c r="Y754" s="6" cm="1">
        <f t="array" ref="Y754">_xlfn.SWITCH(A754,201706,0.51,201707,0.509,201708,0.511)</f>
        <v>0.50900000000000001</v>
      </c>
      <c r="Z754" s="6">
        <f>Call_Data!$L754/Call_Data!$G754</f>
        <v>0.6875</v>
      </c>
      <c r="AA754" s="6" cm="1">
        <f t="array" ref="AA754">_xlfn.SWITCH(A754,201706,0.2,201707,0.199,201708,0.198)</f>
        <v>0.19900000000000001</v>
      </c>
      <c r="AB754" s="6">
        <f>Call_Data!$K754-Call_Data!$L754/Call_Data!$K754</f>
        <v>23.083333333333332</v>
      </c>
      <c r="AC754" s="6" cm="1">
        <f t="array" ref="AC754">_xlfn.SWITCH(A754,201706,0.17,201707,0.162,201708,0.159)</f>
        <v>0.16200000000000001</v>
      </c>
      <c r="AD754" s="6">
        <f>Call_Data!$I754/Call_Data!$G754</f>
        <v>0.15625</v>
      </c>
    </row>
    <row r="755" spans="1:30" x14ac:dyDescent="0.2">
      <c r="A755">
        <v>201707</v>
      </c>
      <c r="B755" s="1">
        <v>42934</v>
      </c>
      <c r="C755">
        <v>12466</v>
      </c>
      <c r="D755" t="str">
        <f>VLOOKUP(Call_Data!$C755,Hierarchy!$A$1:$H$27,5,TRUE)</f>
        <v>Binning, Bart</v>
      </c>
      <c r="E755" t="str">
        <f>VLOOKUP(Call_Data!$C755,Hierarchy!$A$2:$H$27,7,TRUE)</f>
        <v>Winnerson, Aceona</v>
      </c>
      <c r="F755" t="str">
        <f>VLOOKUP(C755,Hierarchy!$A$2:$H$27,8,TRUE)</f>
        <v>Williamburg</v>
      </c>
      <c r="G755">
        <v>36</v>
      </c>
      <c r="H755">
        <v>24752</v>
      </c>
      <c r="I755">
        <v>6</v>
      </c>
      <c r="J755">
        <v>35</v>
      </c>
      <c r="K755">
        <v>25</v>
      </c>
      <c r="L755">
        <v>19</v>
      </c>
      <c r="M755">
        <v>2</v>
      </c>
      <c r="N755">
        <f>SUMIF(Call_Data!$D$2:$D$1526,Call_Data!$D755,Call_Data!$G$2:$G$1526)</f>
        <v>2347</v>
      </c>
      <c r="O755">
        <f>SUMIFS(Call_Data!$G$2:$G$1526,Call_Data!$D$2:$D$1526,Call_Data!$D755,Call_Data!$A$2:$A$1526,Call_Data!$A755)</f>
        <v>761</v>
      </c>
      <c r="P755" s="3">
        <f>Call_Data!$H755/Call_Data!$G755</f>
        <v>687.55555555555554</v>
      </c>
      <c r="Q755" cm="1">
        <f t="array" ref="Q755">_xlfn.SWITCH(A755,201706,780,201707,783,201708,775)</f>
        <v>783</v>
      </c>
      <c r="R755" s="5" cm="1">
        <f t="array" ref="R755">_xlfn.SWITCH(A755,201706,0.08,201707,0.081,201708,0.075)</f>
        <v>8.1000000000000003E-2</v>
      </c>
      <c r="S755" s="2">
        <f>Call_Data!$M755/Call_Data!$G755*100</f>
        <v>5.5555555555555554</v>
      </c>
      <c r="T755" s="2">
        <f>Call_Data!$S755/Call_Data!$R755</f>
        <v>68.587105624142652</v>
      </c>
      <c r="U755" s="7">
        <f t="shared" si="22"/>
        <v>0</v>
      </c>
      <c r="V755" s="6">
        <f t="shared" si="23"/>
        <v>0.97222222222222221</v>
      </c>
      <c r="W755" s="6">
        <f>Call_Data!$K755/Call_Data!$J755</f>
        <v>0.7142857142857143</v>
      </c>
      <c r="X755" s="6">
        <f>Call_Data!$L755/Call_Data!$K755</f>
        <v>0.76</v>
      </c>
      <c r="Y755" s="6" cm="1">
        <f t="array" ref="Y755">_xlfn.SWITCH(A755,201706,0.51,201707,0.509,201708,0.511)</f>
        <v>0.50900000000000001</v>
      </c>
      <c r="Z755" s="6">
        <f>Call_Data!$L755/Call_Data!$G755</f>
        <v>0.52777777777777779</v>
      </c>
      <c r="AA755" s="6" cm="1">
        <f t="array" ref="AA755">_xlfn.SWITCH(A755,201706,0.2,201707,0.199,201708,0.198)</f>
        <v>0.19900000000000001</v>
      </c>
      <c r="AB755" s="6">
        <f>Call_Data!$K755-Call_Data!$L755/Call_Data!$K755</f>
        <v>24.24</v>
      </c>
      <c r="AC755" s="6" cm="1">
        <f t="array" ref="AC755">_xlfn.SWITCH(A755,201706,0.17,201707,0.162,201708,0.159)</f>
        <v>0.16200000000000001</v>
      </c>
      <c r="AD755" s="6">
        <f>Call_Data!$I755/Call_Data!$G755</f>
        <v>0.16666666666666666</v>
      </c>
    </row>
    <row r="756" spans="1:30" x14ac:dyDescent="0.2">
      <c r="A756">
        <v>201707</v>
      </c>
      <c r="B756" s="1">
        <v>42934</v>
      </c>
      <c r="C756">
        <v>12467</v>
      </c>
      <c r="D756" t="str">
        <f>VLOOKUP(Call_Data!$C756,Hierarchy!$A$1:$H$27,5,TRUE)</f>
        <v>Centerville, Cece</v>
      </c>
      <c r="E756" t="str">
        <f>VLOOKUP(Call_Data!$C756,Hierarchy!$A$2:$H$27,7,TRUE)</f>
        <v>Winnerson, Aceona</v>
      </c>
      <c r="F756" t="str">
        <f>VLOOKUP(C756,Hierarchy!$A$2:$H$27,8,TRUE)</f>
        <v>Williamburg</v>
      </c>
      <c r="G756">
        <v>39</v>
      </c>
      <c r="H756">
        <v>24826</v>
      </c>
      <c r="I756">
        <v>4</v>
      </c>
      <c r="J756">
        <v>39</v>
      </c>
      <c r="K756">
        <v>35</v>
      </c>
      <c r="L756">
        <v>28</v>
      </c>
      <c r="M756">
        <v>1</v>
      </c>
      <c r="N756">
        <f>SUMIF(Call_Data!$D$2:$D$1526,Call_Data!$D756,Call_Data!$G$2:$G$1526)</f>
        <v>2319</v>
      </c>
      <c r="O756">
        <f>SUMIFS(Call_Data!$G$2:$G$1526,Call_Data!$D$2:$D$1526,Call_Data!$D756,Call_Data!$A$2:$A$1526,Call_Data!$A756)</f>
        <v>735</v>
      </c>
      <c r="P756" s="3">
        <f>Call_Data!$H756/Call_Data!$G756</f>
        <v>636.56410256410254</v>
      </c>
      <c r="Q756" cm="1">
        <f t="array" ref="Q756">_xlfn.SWITCH(A756,201706,780,201707,783,201708,775)</f>
        <v>783</v>
      </c>
      <c r="R756" s="5" cm="1">
        <f t="array" ref="R756">_xlfn.SWITCH(A756,201706,0.08,201707,0.081,201708,0.075)</f>
        <v>8.1000000000000003E-2</v>
      </c>
      <c r="S756" s="2">
        <f>Call_Data!$M756/Call_Data!$G756*100</f>
        <v>2.5641025641025639</v>
      </c>
      <c r="T756" s="2">
        <f>Call_Data!$S756/Call_Data!$R756</f>
        <v>31.655587211142763</v>
      </c>
      <c r="U756" s="7">
        <f t="shared" si="22"/>
        <v>0</v>
      </c>
      <c r="V756" s="6">
        <f t="shared" si="23"/>
        <v>1</v>
      </c>
      <c r="W756" s="6">
        <f>Call_Data!$K756/Call_Data!$J756</f>
        <v>0.89743589743589747</v>
      </c>
      <c r="X756" s="6">
        <f>Call_Data!$L756/Call_Data!$K756</f>
        <v>0.8</v>
      </c>
      <c r="Y756" s="6" cm="1">
        <f t="array" ref="Y756">_xlfn.SWITCH(A756,201706,0.51,201707,0.509,201708,0.511)</f>
        <v>0.50900000000000001</v>
      </c>
      <c r="Z756" s="6">
        <f>Call_Data!$L756/Call_Data!$G756</f>
        <v>0.71794871794871795</v>
      </c>
      <c r="AA756" s="6" cm="1">
        <f t="array" ref="AA756">_xlfn.SWITCH(A756,201706,0.2,201707,0.199,201708,0.198)</f>
        <v>0.19900000000000001</v>
      </c>
      <c r="AB756" s="6">
        <f>Call_Data!$K756-Call_Data!$L756/Call_Data!$K756</f>
        <v>34.200000000000003</v>
      </c>
      <c r="AC756" s="6" cm="1">
        <f t="array" ref="AC756">_xlfn.SWITCH(A756,201706,0.17,201707,0.162,201708,0.159)</f>
        <v>0.16200000000000001</v>
      </c>
      <c r="AD756" s="6">
        <f>Call_Data!$I756/Call_Data!$G756</f>
        <v>0.10256410256410256</v>
      </c>
    </row>
    <row r="757" spans="1:30" x14ac:dyDescent="0.2">
      <c r="A757">
        <v>201707</v>
      </c>
      <c r="B757" s="1">
        <v>42934</v>
      </c>
      <c r="C757">
        <v>12468</v>
      </c>
      <c r="D757" t="str">
        <f>VLOOKUP(Call_Data!$C757,Hierarchy!$A$1:$H$27,5,TRUE)</f>
        <v>Davenport, Davina</v>
      </c>
      <c r="E757" t="str">
        <f>VLOOKUP(Call_Data!$C757,Hierarchy!$A$2:$H$27,7,TRUE)</f>
        <v>Winnerson, Aceona</v>
      </c>
      <c r="F757" t="str">
        <f>VLOOKUP(C757,Hierarchy!$A$2:$H$27,8,TRUE)</f>
        <v>Williamburg</v>
      </c>
      <c r="G757">
        <v>39</v>
      </c>
      <c r="H757">
        <v>25412</v>
      </c>
      <c r="I757">
        <v>6</v>
      </c>
      <c r="J757">
        <v>38</v>
      </c>
      <c r="K757">
        <v>31</v>
      </c>
      <c r="L757">
        <v>28</v>
      </c>
      <c r="M757">
        <v>2</v>
      </c>
      <c r="N757">
        <f>SUMIF(Call_Data!$D$2:$D$1526,Call_Data!$D757,Call_Data!$G$2:$G$1526)</f>
        <v>2282</v>
      </c>
      <c r="O757">
        <f>SUMIFS(Call_Data!$G$2:$G$1526,Call_Data!$D$2:$D$1526,Call_Data!$D757,Call_Data!$A$2:$A$1526,Call_Data!$A757)</f>
        <v>762</v>
      </c>
      <c r="P757" s="3">
        <f>Call_Data!$H757/Call_Data!$G757</f>
        <v>651.58974358974353</v>
      </c>
      <c r="Q757" cm="1">
        <f t="array" ref="Q757">_xlfn.SWITCH(A757,201706,780,201707,783,201708,775)</f>
        <v>783</v>
      </c>
      <c r="R757" s="5" cm="1">
        <f t="array" ref="R757">_xlfn.SWITCH(A757,201706,0.08,201707,0.081,201708,0.075)</f>
        <v>8.1000000000000003E-2</v>
      </c>
      <c r="S757" s="2">
        <f>Call_Data!$M757/Call_Data!$G757*100</f>
        <v>5.1282051282051277</v>
      </c>
      <c r="T757" s="2">
        <f>Call_Data!$S757/Call_Data!$R757</f>
        <v>63.311174422285525</v>
      </c>
      <c r="U757" s="7">
        <f t="shared" si="22"/>
        <v>0</v>
      </c>
      <c r="V757" s="6">
        <f t="shared" si="23"/>
        <v>0.97435897435897434</v>
      </c>
      <c r="W757" s="6">
        <f>Call_Data!$K757/Call_Data!$J757</f>
        <v>0.81578947368421051</v>
      </c>
      <c r="X757" s="6">
        <f>Call_Data!$L757/Call_Data!$K757</f>
        <v>0.90322580645161288</v>
      </c>
      <c r="Y757" s="6" cm="1">
        <f t="array" ref="Y757">_xlfn.SWITCH(A757,201706,0.51,201707,0.509,201708,0.511)</f>
        <v>0.50900000000000001</v>
      </c>
      <c r="Z757" s="6">
        <f>Call_Data!$L757/Call_Data!$G757</f>
        <v>0.71794871794871795</v>
      </c>
      <c r="AA757" s="6" cm="1">
        <f t="array" ref="AA757">_xlfn.SWITCH(A757,201706,0.2,201707,0.199,201708,0.198)</f>
        <v>0.19900000000000001</v>
      </c>
      <c r="AB757" s="6">
        <f>Call_Data!$K757-Call_Data!$L757/Call_Data!$K757</f>
        <v>30.096774193548388</v>
      </c>
      <c r="AC757" s="6" cm="1">
        <f t="array" ref="AC757">_xlfn.SWITCH(A757,201706,0.17,201707,0.162,201708,0.159)</f>
        <v>0.16200000000000001</v>
      </c>
      <c r="AD757" s="6">
        <f>Call_Data!$I757/Call_Data!$G757</f>
        <v>0.15384615384615385</v>
      </c>
    </row>
    <row r="758" spans="1:30" x14ac:dyDescent="0.2">
      <c r="A758">
        <v>201707</v>
      </c>
      <c r="B758" s="1">
        <v>42934</v>
      </c>
      <c r="C758">
        <v>12469</v>
      </c>
      <c r="D758" t="str">
        <f>VLOOKUP(Call_Data!$C758,Hierarchy!$A$1:$H$27,5,TRUE)</f>
        <v>Edgerton, Ethan</v>
      </c>
      <c r="E758" t="str">
        <f>VLOOKUP(Call_Data!$C758,Hierarchy!$A$2:$H$27,7,TRUE)</f>
        <v>Winnerson, Aceona</v>
      </c>
      <c r="F758" t="str">
        <f>VLOOKUP(C758,Hierarchy!$A$2:$H$27,8,TRUE)</f>
        <v>Williamburg</v>
      </c>
      <c r="G758">
        <v>37</v>
      </c>
      <c r="H758">
        <v>25754</v>
      </c>
      <c r="I758">
        <v>4</v>
      </c>
      <c r="J758">
        <v>34</v>
      </c>
      <c r="K758">
        <v>28</v>
      </c>
      <c r="L758">
        <v>24</v>
      </c>
      <c r="M758">
        <v>1</v>
      </c>
      <c r="N758">
        <f>SUMIF(Call_Data!$D$2:$D$1526,Call_Data!$D758,Call_Data!$G$2:$G$1526)</f>
        <v>2288</v>
      </c>
      <c r="O758">
        <f>SUMIFS(Call_Data!$G$2:$G$1526,Call_Data!$D$2:$D$1526,Call_Data!$D758,Call_Data!$A$2:$A$1526,Call_Data!$A758)</f>
        <v>796</v>
      </c>
      <c r="P758" s="3">
        <f>Call_Data!$H758/Call_Data!$G758</f>
        <v>696.05405405405406</v>
      </c>
      <c r="Q758" cm="1">
        <f t="array" ref="Q758">_xlfn.SWITCH(A758,201706,780,201707,783,201708,775)</f>
        <v>783</v>
      </c>
      <c r="R758" s="5" cm="1">
        <f t="array" ref="R758">_xlfn.SWITCH(A758,201706,0.08,201707,0.081,201708,0.075)</f>
        <v>8.1000000000000003E-2</v>
      </c>
      <c r="S758" s="2">
        <f>Call_Data!$M758/Call_Data!$G758*100</f>
        <v>2.7027027027027026</v>
      </c>
      <c r="T758" s="2">
        <f>Call_Data!$S758/Call_Data!$R758</f>
        <v>33.366700033366698</v>
      </c>
      <c r="U758" s="7">
        <f t="shared" si="22"/>
        <v>0</v>
      </c>
      <c r="V758" s="6">
        <f t="shared" si="23"/>
        <v>0.91891891891891897</v>
      </c>
      <c r="W758" s="6">
        <f>Call_Data!$K758/Call_Data!$J758</f>
        <v>0.82352941176470584</v>
      </c>
      <c r="X758" s="6">
        <f>Call_Data!$L758/Call_Data!$K758</f>
        <v>0.8571428571428571</v>
      </c>
      <c r="Y758" s="6" cm="1">
        <f t="array" ref="Y758">_xlfn.SWITCH(A758,201706,0.51,201707,0.509,201708,0.511)</f>
        <v>0.50900000000000001</v>
      </c>
      <c r="Z758" s="6">
        <f>Call_Data!$L758/Call_Data!$G758</f>
        <v>0.64864864864864868</v>
      </c>
      <c r="AA758" s="6" cm="1">
        <f t="array" ref="AA758">_xlfn.SWITCH(A758,201706,0.2,201707,0.199,201708,0.198)</f>
        <v>0.19900000000000001</v>
      </c>
      <c r="AB758" s="6">
        <f>Call_Data!$K758-Call_Data!$L758/Call_Data!$K758</f>
        <v>27.142857142857142</v>
      </c>
      <c r="AC758" s="6" cm="1">
        <f t="array" ref="AC758">_xlfn.SWITCH(A758,201706,0.17,201707,0.162,201708,0.159)</f>
        <v>0.16200000000000001</v>
      </c>
      <c r="AD758" s="6">
        <f>Call_Data!$I758/Call_Data!$G758</f>
        <v>0.10810810810810811</v>
      </c>
    </row>
    <row r="759" spans="1:30" x14ac:dyDescent="0.2">
      <c r="A759">
        <v>201707</v>
      </c>
      <c r="B759" s="1">
        <v>42934</v>
      </c>
      <c r="C759">
        <v>12470</v>
      </c>
      <c r="D759" t="str">
        <f>VLOOKUP(Call_Data!$C759,Hierarchy!$A$1:$H$27,5,TRUE)</f>
        <v>Filipsano, Fiona</v>
      </c>
      <c r="E759" t="str">
        <f>VLOOKUP(Call_Data!$C759,Hierarchy!$A$2:$H$27,7,TRUE)</f>
        <v>Winnerson, Aceona</v>
      </c>
      <c r="F759" t="str">
        <f>VLOOKUP(C759,Hierarchy!$A$2:$H$27,8,TRUE)</f>
        <v>Williamburg</v>
      </c>
      <c r="G759">
        <v>32</v>
      </c>
      <c r="H759">
        <v>24143</v>
      </c>
      <c r="I759">
        <v>3</v>
      </c>
      <c r="J759">
        <v>29</v>
      </c>
      <c r="K759">
        <v>24</v>
      </c>
      <c r="L759">
        <v>18</v>
      </c>
      <c r="M759">
        <v>1</v>
      </c>
      <c r="N759">
        <f>SUMIF(Call_Data!$D$2:$D$1526,Call_Data!$D759,Call_Data!$G$2:$G$1526)</f>
        <v>2312</v>
      </c>
      <c r="O759">
        <f>SUMIFS(Call_Data!$G$2:$G$1526,Call_Data!$D$2:$D$1526,Call_Data!$D759,Call_Data!$A$2:$A$1526,Call_Data!$A759)</f>
        <v>780</v>
      </c>
      <c r="P759" s="3">
        <f>Call_Data!$H759/Call_Data!$G759</f>
        <v>754.46875</v>
      </c>
      <c r="Q759" cm="1">
        <f t="array" ref="Q759">_xlfn.SWITCH(A759,201706,780,201707,783,201708,775)</f>
        <v>783</v>
      </c>
      <c r="R759" s="5" cm="1">
        <f t="array" ref="R759">_xlfn.SWITCH(A759,201706,0.08,201707,0.081,201708,0.075)</f>
        <v>8.1000000000000003E-2</v>
      </c>
      <c r="S759" s="2">
        <f>Call_Data!$M759/Call_Data!$G759*100</f>
        <v>3.125</v>
      </c>
      <c r="T759" s="2">
        <f>Call_Data!$S759/Call_Data!$R759</f>
        <v>38.580246913580247</v>
      </c>
      <c r="U759" s="7">
        <f t="shared" si="22"/>
        <v>0</v>
      </c>
      <c r="V759" s="6">
        <f t="shared" si="23"/>
        <v>0.90625</v>
      </c>
      <c r="W759" s="6">
        <f>Call_Data!$K759/Call_Data!$J759</f>
        <v>0.82758620689655171</v>
      </c>
      <c r="X759" s="6">
        <f>Call_Data!$L759/Call_Data!$K759</f>
        <v>0.75</v>
      </c>
      <c r="Y759" s="6" cm="1">
        <f t="array" ref="Y759">_xlfn.SWITCH(A759,201706,0.51,201707,0.509,201708,0.511)</f>
        <v>0.50900000000000001</v>
      </c>
      <c r="Z759" s="6">
        <f>Call_Data!$L759/Call_Data!$G759</f>
        <v>0.5625</v>
      </c>
      <c r="AA759" s="6" cm="1">
        <f t="array" ref="AA759">_xlfn.SWITCH(A759,201706,0.2,201707,0.199,201708,0.198)</f>
        <v>0.19900000000000001</v>
      </c>
      <c r="AB759" s="6">
        <f>Call_Data!$K759-Call_Data!$L759/Call_Data!$K759</f>
        <v>23.25</v>
      </c>
      <c r="AC759" s="6" cm="1">
        <f t="array" ref="AC759">_xlfn.SWITCH(A759,201706,0.17,201707,0.162,201708,0.159)</f>
        <v>0.16200000000000001</v>
      </c>
      <c r="AD759" s="6">
        <f>Call_Data!$I759/Call_Data!$G759</f>
        <v>9.375E-2</v>
      </c>
    </row>
    <row r="760" spans="1:30" x14ac:dyDescent="0.2">
      <c r="A760">
        <v>201707</v>
      </c>
      <c r="B760" s="1">
        <v>42934</v>
      </c>
      <c r="C760">
        <v>12471</v>
      </c>
      <c r="D760" t="str">
        <f>VLOOKUP(Call_Data!$C760,Hierarchy!$A$1:$H$27,5,TRUE)</f>
        <v>Gee, Garry</v>
      </c>
      <c r="E760" t="str">
        <f>VLOOKUP(Call_Data!$C760,Hierarchy!$A$2:$H$27,7,TRUE)</f>
        <v>Winnerson, Aceona</v>
      </c>
      <c r="F760" t="str">
        <f>VLOOKUP(C760,Hierarchy!$A$2:$H$27,8,TRUE)</f>
        <v>Williamburg</v>
      </c>
      <c r="G760">
        <v>37</v>
      </c>
      <c r="H760">
        <v>25336</v>
      </c>
      <c r="I760">
        <v>4</v>
      </c>
      <c r="J760">
        <v>34</v>
      </c>
      <c r="K760">
        <v>26</v>
      </c>
      <c r="L760">
        <v>21</v>
      </c>
      <c r="M760">
        <v>1</v>
      </c>
      <c r="N760">
        <f>SUMIF(Call_Data!$D$2:$D$1526,Call_Data!$D760,Call_Data!$G$2:$G$1526)</f>
        <v>2402</v>
      </c>
      <c r="O760">
        <f>SUMIFS(Call_Data!$G$2:$G$1526,Call_Data!$D$2:$D$1526,Call_Data!$D760,Call_Data!$A$2:$A$1526,Call_Data!$A760)</f>
        <v>811</v>
      </c>
      <c r="P760" s="3">
        <f>Call_Data!$H760/Call_Data!$G760</f>
        <v>684.75675675675677</v>
      </c>
      <c r="Q760" cm="1">
        <f t="array" ref="Q760">_xlfn.SWITCH(A760,201706,780,201707,783,201708,775)</f>
        <v>783</v>
      </c>
      <c r="R760" s="5" cm="1">
        <f t="array" ref="R760">_xlfn.SWITCH(A760,201706,0.08,201707,0.081,201708,0.075)</f>
        <v>8.1000000000000003E-2</v>
      </c>
      <c r="S760" s="2">
        <f>Call_Data!$M760/Call_Data!$G760*100</f>
        <v>2.7027027027027026</v>
      </c>
      <c r="T760" s="2">
        <f>Call_Data!$S760/Call_Data!$R760</f>
        <v>33.366700033366698</v>
      </c>
      <c r="U760" s="7">
        <f t="shared" si="22"/>
        <v>0</v>
      </c>
      <c r="V760" s="6">
        <f t="shared" si="23"/>
        <v>0.91891891891891897</v>
      </c>
      <c r="W760" s="6">
        <f>Call_Data!$K760/Call_Data!$J760</f>
        <v>0.76470588235294112</v>
      </c>
      <c r="X760" s="6">
        <f>Call_Data!$L760/Call_Data!$K760</f>
        <v>0.80769230769230771</v>
      </c>
      <c r="Y760" s="6" cm="1">
        <f t="array" ref="Y760">_xlfn.SWITCH(A760,201706,0.51,201707,0.509,201708,0.511)</f>
        <v>0.50900000000000001</v>
      </c>
      <c r="Z760" s="6">
        <f>Call_Data!$L760/Call_Data!$G760</f>
        <v>0.56756756756756754</v>
      </c>
      <c r="AA760" s="6" cm="1">
        <f t="array" ref="AA760">_xlfn.SWITCH(A760,201706,0.2,201707,0.199,201708,0.198)</f>
        <v>0.19900000000000001</v>
      </c>
      <c r="AB760" s="6">
        <f>Call_Data!$K760-Call_Data!$L760/Call_Data!$K760</f>
        <v>25.192307692307693</v>
      </c>
      <c r="AC760" s="6" cm="1">
        <f t="array" ref="AC760">_xlfn.SWITCH(A760,201706,0.17,201707,0.162,201708,0.159)</f>
        <v>0.16200000000000001</v>
      </c>
      <c r="AD760" s="6">
        <f>Call_Data!$I760/Call_Data!$G760</f>
        <v>0.10810810810810811</v>
      </c>
    </row>
    <row r="761" spans="1:30" x14ac:dyDescent="0.2">
      <c r="A761">
        <v>201707</v>
      </c>
      <c r="B761" s="1">
        <v>42934</v>
      </c>
      <c r="C761">
        <v>12472</v>
      </c>
      <c r="D761" t="str">
        <f>VLOOKUP(Call_Data!$C761,Hierarchy!$A$1:$H$27,5,TRUE)</f>
        <v>Harrison, Harold</v>
      </c>
      <c r="E761" t="str">
        <f>VLOOKUP(Call_Data!$C761,Hierarchy!$A$2:$H$27,7,TRUE)</f>
        <v>Winnerson, Aceona</v>
      </c>
      <c r="F761" t="str">
        <f>VLOOKUP(C761,Hierarchy!$A$2:$H$27,8,TRUE)</f>
        <v>Williamburg</v>
      </c>
      <c r="G761">
        <v>35</v>
      </c>
      <c r="H761">
        <v>24994</v>
      </c>
      <c r="I761">
        <v>4</v>
      </c>
      <c r="J761">
        <v>35</v>
      </c>
      <c r="K761">
        <v>25</v>
      </c>
      <c r="L761">
        <v>20</v>
      </c>
      <c r="M761">
        <v>1</v>
      </c>
      <c r="N761">
        <f>SUMIF(Call_Data!$D$2:$D$1526,Call_Data!$D761,Call_Data!$G$2:$G$1526)</f>
        <v>2134</v>
      </c>
      <c r="O761">
        <f>SUMIFS(Call_Data!$G$2:$G$1526,Call_Data!$D$2:$D$1526,Call_Data!$D761,Call_Data!$A$2:$A$1526,Call_Data!$A761)</f>
        <v>650</v>
      </c>
      <c r="P761" s="3">
        <f>Call_Data!$H761/Call_Data!$G761</f>
        <v>714.11428571428576</v>
      </c>
      <c r="Q761" cm="1">
        <f t="array" ref="Q761">_xlfn.SWITCH(A761,201706,780,201707,783,201708,775)</f>
        <v>783</v>
      </c>
      <c r="R761" s="5" cm="1">
        <f t="array" ref="R761">_xlfn.SWITCH(A761,201706,0.08,201707,0.081,201708,0.075)</f>
        <v>8.1000000000000003E-2</v>
      </c>
      <c r="S761" s="2">
        <f>Call_Data!$M761/Call_Data!$G761*100</f>
        <v>2.8571428571428572</v>
      </c>
      <c r="T761" s="2">
        <f>Call_Data!$S761/Call_Data!$R761</f>
        <v>35.273368606701936</v>
      </c>
      <c r="U761" s="7">
        <f t="shared" si="22"/>
        <v>0</v>
      </c>
      <c r="V761" s="6">
        <f t="shared" si="23"/>
        <v>1</v>
      </c>
      <c r="W761" s="6">
        <f>Call_Data!$K761/Call_Data!$J761</f>
        <v>0.7142857142857143</v>
      </c>
      <c r="X761" s="6">
        <f>Call_Data!$L761/Call_Data!$K761</f>
        <v>0.8</v>
      </c>
      <c r="Y761" s="6" cm="1">
        <f t="array" ref="Y761">_xlfn.SWITCH(A761,201706,0.51,201707,0.509,201708,0.511)</f>
        <v>0.50900000000000001</v>
      </c>
      <c r="Z761" s="6">
        <f>Call_Data!$L761/Call_Data!$G761</f>
        <v>0.5714285714285714</v>
      </c>
      <c r="AA761" s="6" cm="1">
        <f t="array" ref="AA761">_xlfn.SWITCH(A761,201706,0.2,201707,0.199,201708,0.198)</f>
        <v>0.19900000000000001</v>
      </c>
      <c r="AB761" s="6">
        <f>Call_Data!$K761-Call_Data!$L761/Call_Data!$K761</f>
        <v>24.2</v>
      </c>
      <c r="AC761" s="6" cm="1">
        <f t="array" ref="AC761">_xlfn.SWITCH(A761,201706,0.17,201707,0.162,201708,0.159)</f>
        <v>0.16200000000000001</v>
      </c>
      <c r="AD761" s="6">
        <f>Call_Data!$I761/Call_Data!$G761</f>
        <v>0.11428571428571428</v>
      </c>
    </row>
    <row r="762" spans="1:30" x14ac:dyDescent="0.2">
      <c r="A762">
        <v>201707</v>
      </c>
      <c r="B762" s="1">
        <v>42934</v>
      </c>
      <c r="C762">
        <v>12473</v>
      </c>
      <c r="D762" t="str">
        <f>VLOOKUP(Call_Data!$C762,Hierarchy!$A$1:$H$27,5,TRUE)</f>
        <v>Ivanski, Igor</v>
      </c>
      <c r="E762" t="str">
        <f>VLOOKUP(Call_Data!$C762,Hierarchy!$A$2:$H$27,7,TRUE)</f>
        <v>Jimson, Bill</v>
      </c>
      <c r="F762" t="str">
        <f>VLOOKUP(C762,Hierarchy!$A$2:$H$27,8,TRUE)</f>
        <v>Williamburg</v>
      </c>
      <c r="G762">
        <v>35</v>
      </c>
      <c r="H762">
        <v>24261</v>
      </c>
      <c r="I762">
        <v>8</v>
      </c>
      <c r="J762">
        <v>35</v>
      </c>
      <c r="K762">
        <v>23</v>
      </c>
      <c r="L762">
        <v>14</v>
      </c>
      <c r="M762">
        <v>2</v>
      </c>
      <c r="N762">
        <f>SUMIF(Call_Data!$D$2:$D$1526,Call_Data!$D762,Call_Data!$G$2:$G$1526)</f>
        <v>2093</v>
      </c>
      <c r="O762">
        <f>SUMIFS(Call_Data!$G$2:$G$1526,Call_Data!$D$2:$D$1526,Call_Data!$D762,Call_Data!$A$2:$A$1526,Call_Data!$A762)</f>
        <v>666</v>
      </c>
      <c r="P762" s="3">
        <f>Call_Data!$H762/Call_Data!$G762</f>
        <v>693.17142857142858</v>
      </c>
      <c r="Q762" cm="1">
        <f t="array" ref="Q762">_xlfn.SWITCH(A762,201706,780,201707,783,201708,775)</f>
        <v>783</v>
      </c>
      <c r="R762" s="5" cm="1">
        <f t="array" ref="R762">_xlfn.SWITCH(A762,201706,0.08,201707,0.081,201708,0.075)</f>
        <v>8.1000000000000003E-2</v>
      </c>
      <c r="S762" s="2">
        <f>Call_Data!$M762/Call_Data!$G762*100</f>
        <v>5.7142857142857144</v>
      </c>
      <c r="T762" s="2">
        <f>Call_Data!$S762/Call_Data!$R762</f>
        <v>70.546737213403873</v>
      </c>
      <c r="U762" s="7">
        <f t="shared" si="22"/>
        <v>0</v>
      </c>
      <c r="V762" s="6">
        <f t="shared" si="23"/>
        <v>1</v>
      </c>
      <c r="W762" s="6">
        <f>Call_Data!$K762/Call_Data!$J762</f>
        <v>0.65714285714285714</v>
      </c>
      <c r="X762" s="6">
        <f>Call_Data!$L762/Call_Data!$K762</f>
        <v>0.60869565217391308</v>
      </c>
      <c r="Y762" s="6" cm="1">
        <f t="array" ref="Y762">_xlfn.SWITCH(A762,201706,0.51,201707,0.509,201708,0.511)</f>
        <v>0.50900000000000001</v>
      </c>
      <c r="Z762" s="6">
        <f>Call_Data!$L762/Call_Data!$G762</f>
        <v>0.4</v>
      </c>
      <c r="AA762" s="6" cm="1">
        <f t="array" ref="AA762">_xlfn.SWITCH(A762,201706,0.2,201707,0.199,201708,0.198)</f>
        <v>0.19900000000000001</v>
      </c>
      <c r="AB762" s="6">
        <f>Call_Data!$K762-Call_Data!$L762/Call_Data!$K762</f>
        <v>22.391304347826086</v>
      </c>
      <c r="AC762" s="6" cm="1">
        <f t="array" ref="AC762">_xlfn.SWITCH(A762,201706,0.17,201707,0.162,201708,0.159)</f>
        <v>0.16200000000000001</v>
      </c>
      <c r="AD762" s="6">
        <f>Call_Data!$I762/Call_Data!$G762</f>
        <v>0.22857142857142856</v>
      </c>
    </row>
    <row r="763" spans="1:30" x14ac:dyDescent="0.2">
      <c r="A763">
        <v>201707</v>
      </c>
      <c r="B763" s="1">
        <v>42934</v>
      </c>
      <c r="C763">
        <v>12474</v>
      </c>
      <c r="D763" t="str">
        <f>VLOOKUP(Call_Data!$C763,Hierarchy!$A$1:$H$27,5,TRUE)</f>
        <v>Jeffries, Johnna</v>
      </c>
      <c r="E763" t="str">
        <f>VLOOKUP(Call_Data!$C763,Hierarchy!$A$2:$H$27,7,TRUE)</f>
        <v>Jimson, Bill</v>
      </c>
      <c r="F763" t="str">
        <f>VLOOKUP(C763,Hierarchy!$A$2:$H$27,8,TRUE)</f>
        <v>Williamburg</v>
      </c>
      <c r="G763">
        <v>30</v>
      </c>
      <c r="H763">
        <v>25758</v>
      </c>
      <c r="I763">
        <v>6</v>
      </c>
      <c r="J763">
        <v>27</v>
      </c>
      <c r="K763">
        <v>20</v>
      </c>
      <c r="L763">
        <v>15</v>
      </c>
      <c r="M763">
        <v>2</v>
      </c>
      <c r="N763">
        <f>SUMIF(Call_Data!$D$2:$D$1526,Call_Data!$D763,Call_Data!$G$2:$G$1526)</f>
        <v>2135</v>
      </c>
      <c r="O763">
        <f>SUMIFS(Call_Data!$G$2:$G$1526,Call_Data!$D$2:$D$1526,Call_Data!$D763,Call_Data!$A$2:$A$1526,Call_Data!$A763)</f>
        <v>708</v>
      </c>
      <c r="P763" s="3">
        <f>Call_Data!$H763/Call_Data!$G763</f>
        <v>858.6</v>
      </c>
      <c r="Q763" cm="1">
        <f t="array" ref="Q763">_xlfn.SWITCH(A763,201706,780,201707,783,201708,775)</f>
        <v>783</v>
      </c>
      <c r="R763" s="5" cm="1">
        <f t="array" ref="R763">_xlfn.SWITCH(A763,201706,0.08,201707,0.081,201708,0.075)</f>
        <v>8.1000000000000003E-2</v>
      </c>
      <c r="S763" s="2">
        <f>Call_Data!$M763/Call_Data!$G763*100</f>
        <v>6.666666666666667</v>
      </c>
      <c r="T763" s="2">
        <f>Call_Data!$S763/Call_Data!$R763</f>
        <v>82.304526748971199</v>
      </c>
      <c r="U763" s="7">
        <f t="shared" si="22"/>
        <v>0</v>
      </c>
      <c r="V763" s="6">
        <f t="shared" si="23"/>
        <v>0.9</v>
      </c>
      <c r="W763" s="6">
        <f>Call_Data!$K763/Call_Data!$J763</f>
        <v>0.7407407407407407</v>
      </c>
      <c r="X763" s="6">
        <f>Call_Data!$L763/Call_Data!$K763</f>
        <v>0.75</v>
      </c>
      <c r="Y763" s="6" cm="1">
        <f t="array" ref="Y763">_xlfn.SWITCH(A763,201706,0.51,201707,0.509,201708,0.511)</f>
        <v>0.50900000000000001</v>
      </c>
      <c r="Z763" s="6">
        <f>Call_Data!$L763/Call_Data!$G763</f>
        <v>0.5</v>
      </c>
      <c r="AA763" s="6" cm="1">
        <f t="array" ref="AA763">_xlfn.SWITCH(A763,201706,0.2,201707,0.199,201708,0.198)</f>
        <v>0.19900000000000001</v>
      </c>
      <c r="AB763" s="6">
        <f>Call_Data!$K763-Call_Data!$L763/Call_Data!$K763</f>
        <v>19.25</v>
      </c>
      <c r="AC763" s="6" cm="1">
        <f t="array" ref="AC763">_xlfn.SWITCH(A763,201706,0.17,201707,0.162,201708,0.159)</f>
        <v>0.16200000000000001</v>
      </c>
      <c r="AD763" s="6">
        <f>Call_Data!$I763/Call_Data!$G763</f>
        <v>0.2</v>
      </c>
    </row>
    <row r="764" spans="1:30" x14ac:dyDescent="0.2">
      <c r="A764">
        <v>201707</v>
      </c>
      <c r="B764" s="1">
        <v>42934</v>
      </c>
      <c r="C764">
        <v>12475</v>
      </c>
      <c r="D764" t="str">
        <f>VLOOKUP(Call_Data!$C764,Hierarchy!$A$1:$H$27,5,TRUE)</f>
        <v>Kippers, Kat</v>
      </c>
      <c r="E764" t="str">
        <f>VLOOKUP(Call_Data!$C764,Hierarchy!$A$2:$H$27,7,TRUE)</f>
        <v>Jimson, Bill</v>
      </c>
      <c r="F764" t="str">
        <f>VLOOKUP(C764,Hierarchy!$A$2:$H$27,8,TRUE)</f>
        <v>Williamburg</v>
      </c>
      <c r="G764">
        <v>31</v>
      </c>
      <c r="H764">
        <v>25899</v>
      </c>
      <c r="I764">
        <v>8</v>
      </c>
      <c r="J764">
        <v>30</v>
      </c>
      <c r="K764">
        <v>20</v>
      </c>
      <c r="L764">
        <v>13</v>
      </c>
      <c r="M764">
        <v>2</v>
      </c>
      <c r="N764">
        <f>SUMIF(Call_Data!$D$2:$D$1526,Call_Data!$D764,Call_Data!$G$2:$G$1526)</f>
        <v>2135</v>
      </c>
      <c r="O764">
        <f>SUMIFS(Call_Data!$G$2:$G$1526,Call_Data!$D$2:$D$1526,Call_Data!$D764,Call_Data!$A$2:$A$1526,Call_Data!$A764)</f>
        <v>724</v>
      </c>
      <c r="P764" s="3">
        <f>Call_Data!$H764/Call_Data!$G764</f>
        <v>835.45161290322585</v>
      </c>
      <c r="Q764" cm="1">
        <f t="array" ref="Q764">_xlfn.SWITCH(A764,201706,780,201707,783,201708,775)</f>
        <v>783</v>
      </c>
      <c r="R764" s="5" cm="1">
        <f t="array" ref="R764">_xlfn.SWITCH(A764,201706,0.08,201707,0.081,201708,0.075)</f>
        <v>8.1000000000000003E-2</v>
      </c>
      <c r="S764" s="2">
        <f>Call_Data!$M764/Call_Data!$G764*100</f>
        <v>6.4516129032258061</v>
      </c>
      <c r="T764" s="2">
        <f>Call_Data!$S764/Call_Data!$R764</f>
        <v>79.649542015133406</v>
      </c>
      <c r="U764" s="7">
        <f t="shared" si="22"/>
        <v>0</v>
      </c>
      <c r="V764" s="6">
        <f t="shared" si="23"/>
        <v>0.967741935483871</v>
      </c>
      <c r="W764" s="6">
        <f>Call_Data!$K764/Call_Data!$J764</f>
        <v>0.66666666666666663</v>
      </c>
      <c r="X764" s="6">
        <f>Call_Data!$L764/Call_Data!$K764</f>
        <v>0.65</v>
      </c>
      <c r="Y764" s="6" cm="1">
        <f t="array" ref="Y764">_xlfn.SWITCH(A764,201706,0.51,201707,0.509,201708,0.511)</f>
        <v>0.50900000000000001</v>
      </c>
      <c r="Z764" s="6">
        <f>Call_Data!$L764/Call_Data!$G764</f>
        <v>0.41935483870967744</v>
      </c>
      <c r="AA764" s="6" cm="1">
        <f t="array" ref="AA764">_xlfn.SWITCH(A764,201706,0.2,201707,0.199,201708,0.198)</f>
        <v>0.19900000000000001</v>
      </c>
      <c r="AB764" s="6">
        <f>Call_Data!$K764-Call_Data!$L764/Call_Data!$K764</f>
        <v>19.350000000000001</v>
      </c>
      <c r="AC764" s="6" cm="1">
        <f t="array" ref="AC764">_xlfn.SWITCH(A764,201706,0.17,201707,0.162,201708,0.159)</f>
        <v>0.16200000000000001</v>
      </c>
      <c r="AD764" s="6">
        <f>Call_Data!$I764/Call_Data!$G764</f>
        <v>0.25806451612903225</v>
      </c>
    </row>
    <row r="765" spans="1:30" x14ac:dyDescent="0.2">
      <c r="A765">
        <v>201707</v>
      </c>
      <c r="B765" s="1">
        <v>42934</v>
      </c>
      <c r="C765">
        <v>12476</v>
      </c>
      <c r="D765" t="str">
        <f>VLOOKUP(Call_Data!$C765,Hierarchy!$A$1:$H$27,5,TRUE)</f>
        <v>Lipp, Larry</v>
      </c>
      <c r="E765" t="str">
        <f>VLOOKUP(Call_Data!$C765,Hierarchy!$A$2:$H$27,7,TRUE)</f>
        <v>Jimson, Bill</v>
      </c>
      <c r="F765" t="str">
        <f>VLOOKUP(C765,Hierarchy!$A$2:$H$27,8,TRUE)</f>
        <v>Williamburg</v>
      </c>
      <c r="G765">
        <v>32</v>
      </c>
      <c r="H765">
        <v>25142</v>
      </c>
      <c r="I765">
        <v>5</v>
      </c>
      <c r="J765">
        <v>32</v>
      </c>
      <c r="K765">
        <v>26</v>
      </c>
      <c r="L765">
        <v>19</v>
      </c>
      <c r="M765">
        <v>2</v>
      </c>
      <c r="N765">
        <f>SUMIF(Call_Data!$D$2:$D$1526,Call_Data!$D765,Call_Data!$G$2:$G$1526)</f>
        <v>2065</v>
      </c>
      <c r="O765">
        <f>SUMIFS(Call_Data!$G$2:$G$1526,Call_Data!$D$2:$D$1526,Call_Data!$D765,Call_Data!$A$2:$A$1526,Call_Data!$A765)</f>
        <v>651</v>
      </c>
      <c r="P765" s="3">
        <f>Call_Data!$H765/Call_Data!$G765</f>
        <v>785.6875</v>
      </c>
      <c r="Q765" cm="1">
        <f t="array" ref="Q765">_xlfn.SWITCH(A765,201706,780,201707,783,201708,775)</f>
        <v>783</v>
      </c>
      <c r="R765" s="5" cm="1">
        <f t="array" ref="R765">_xlfn.SWITCH(A765,201706,0.08,201707,0.081,201708,0.075)</f>
        <v>8.1000000000000003E-2</v>
      </c>
      <c r="S765" s="2">
        <f>Call_Data!$M765/Call_Data!$G765*100</f>
        <v>6.25</v>
      </c>
      <c r="T765" s="2">
        <f>Call_Data!$S765/Call_Data!$R765</f>
        <v>77.160493827160494</v>
      </c>
      <c r="U765" s="7">
        <f t="shared" si="22"/>
        <v>0</v>
      </c>
      <c r="V765" s="6">
        <f t="shared" si="23"/>
        <v>1</v>
      </c>
      <c r="W765" s="6">
        <f>Call_Data!$K765/Call_Data!$J765</f>
        <v>0.8125</v>
      </c>
      <c r="X765" s="6">
        <f>Call_Data!$L765/Call_Data!$K765</f>
        <v>0.73076923076923073</v>
      </c>
      <c r="Y765" s="6" cm="1">
        <f t="array" ref="Y765">_xlfn.SWITCH(A765,201706,0.51,201707,0.509,201708,0.511)</f>
        <v>0.50900000000000001</v>
      </c>
      <c r="Z765" s="6">
        <f>Call_Data!$L765/Call_Data!$G765</f>
        <v>0.59375</v>
      </c>
      <c r="AA765" s="6" cm="1">
        <f t="array" ref="AA765">_xlfn.SWITCH(A765,201706,0.2,201707,0.199,201708,0.198)</f>
        <v>0.19900000000000001</v>
      </c>
      <c r="AB765" s="6">
        <f>Call_Data!$K765-Call_Data!$L765/Call_Data!$K765</f>
        <v>25.26923076923077</v>
      </c>
      <c r="AC765" s="6" cm="1">
        <f t="array" ref="AC765">_xlfn.SWITCH(A765,201706,0.17,201707,0.162,201708,0.159)</f>
        <v>0.16200000000000001</v>
      </c>
      <c r="AD765" s="6">
        <f>Call_Data!$I765/Call_Data!$G765</f>
        <v>0.15625</v>
      </c>
    </row>
    <row r="766" spans="1:30" x14ac:dyDescent="0.2">
      <c r="A766">
        <v>201707</v>
      </c>
      <c r="B766" s="1">
        <v>42934</v>
      </c>
      <c r="C766">
        <v>12477</v>
      </c>
      <c r="D766" t="str">
        <f>VLOOKUP(Call_Data!$C766,Hierarchy!$A$1:$H$27,5,TRUE)</f>
        <v>Myers, Matt</v>
      </c>
      <c r="E766" t="str">
        <f>VLOOKUP(Call_Data!$C766,Hierarchy!$A$2:$H$27,7,TRUE)</f>
        <v>Jimson, Bill</v>
      </c>
      <c r="F766" t="str">
        <f>VLOOKUP(C766,Hierarchy!$A$2:$H$27,8,TRUE)</f>
        <v>Williamburg</v>
      </c>
      <c r="G766">
        <v>33</v>
      </c>
      <c r="H766">
        <v>24857</v>
      </c>
      <c r="I766">
        <v>5</v>
      </c>
      <c r="J766">
        <v>31</v>
      </c>
      <c r="K766">
        <v>24</v>
      </c>
      <c r="L766">
        <v>18</v>
      </c>
      <c r="M766">
        <v>2</v>
      </c>
      <c r="N766">
        <f>SUMIF(Call_Data!$D$2:$D$1526,Call_Data!$D766,Call_Data!$G$2:$G$1526)</f>
        <v>1978</v>
      </c>
      <c r="O766">
        <f>SUMIFS(Call_Data!$G$2:$G$1526,Call_Data!$D$2:$D$1526,Call_Data!$D766,Call_Data!$A$2:$A$1526,Call_Data!$A766)</f>
        <v>656</v>
      </c>
      <c r="P766" s="3">
        <f>Call_Data!$H766/Call_Data!$G766</f>
        <v>753.24242424242425</v>
      </c>
      <c r="Q766" cm="1">
        <f t="array" ref="Q766">_xlfn.SWITCH(A766,201706,780,201707,783,201708,775)</f>
        <v>783</v>
      </c>
      <c r="R766" s="5" cm="1">
        <f t="array" ref="R766">_xlfn.SWITCH(A766,201706,0.08,201707,0.081,201708,0.075)</f>
        <v>8.1000000000000003E-2</v>
      </c>
      <c r="S766" s="2">
        <f>Call_Data!$M766/Call_Data!$G766*100</f>
        <v>6.0606060606060606</v>
      </c>
      <c r="T766" s="2">
        <f>Call_Data!$S766/Call_Data!$R766</f>
        <v>74.82229704451926</v>
      </c>
      <c r="U766" s="7">
        <f t="shared" si="22"/>
        <v>0</v>
      </c>
      <c r="V766" s="6">
        <f t="shared" si="23"/>
        <v>0.93939393939393945</v>
      </c>
      <c r="W766" s="6">
        <f>Call_Data!$K766/Call_Data!$J766</f>
        <v>0.77419354838709675</v>
      </c>
      <c r="X766" s="6">
        <f>Call_Data!$L766/Call_Data!$K766</f>
        <v>0.75</v>
      </c>
      <c r="Y766" s="6" cm="1">
        <f t="array" ref="Y766">_xlfn.SWITCH(A766,201706,0.51,201707,0.509,201708,0.511)</f>
        <v>0.50900000000000001</v>
      </c>
      <c r="Z766" s="6">
        <f>Call_Data!$L766/Call_Data!$G766</f>
        <v>0.54545454545454541</v>
      </c>
      <c r="AA766" s="6" cm="1">
        <f t="array" ref="AA766">_xlfn.SWITCH(A766,201706,0.2,201707,0.199,201708,0.198)</f>
        <v>0.19900000000000001</v>
      </c>
      <c r="AB766" s="6">
        <f>Call_Data!$K766-Call_Data!$L766/Call_Data!$K766</f>
        <v>23.25</v>
      </c>
      <c r="AC766" s="6" cm="1">
        <f t="array" ref="AC766">_xlfn.SWITCH(A766,201706,0.17,201707,0.162,201708,0.159)</f>
        <v>0.16200000000000001</v>
      </c>
      <c r="AD766" s="6">
        <f>Call_Data!$I766/Call_Data!$G766</f>
        <v>0.15151515151515152</v>
      </c>
    </row>
    <row r="767" spans="1:30" x14ac:dyDescent="0.2">
      <c r="A767">
        <v>201707</v>
      </c>
      <c r="B767" s="1">
        <v>42934</v>
      </c>
      <c r="C767">
        <v>12478</v>
      </c>
      <c r="D767" t="str">
        <f>VLOOKUP(Call_Data!$C767,Hierarchy!$A$1:$H$27,5,TRUE)</f>
        <v>Nichols, Nana</v>
      </c>
      <c r="E767" t="str">
        <f>VLOOKUP(Call_Data!$C767,Hierarchy!$A$2:$H$27,7,TRUE)</f>
        <v>Jimson, Bill</v>
      </c>
      <c r="F767" t="str">
        <f>VLOOKUP(C767,Hierarchy!$A$2:$H$27,8,TRUE)</f>
        <v>Williamburg</v>
      </c>
      <c r="G767">
        <v>35</v>
      </c>
      <c r="H767">
        <v>25264</v>
      </c>
      <c r="I767">
        <v>9</v>
      </c>
      <c r="J767">
        <v>35</v>
      </c>
      <c r="K767">
        <v>24</v>
      </c>
      <c r="L767">
        <v>17</v>
      </c>
      <c r="M767">
        <v>2</v>
      </c>
      <c r="N767">
        <f>SUMIF(Call_Data!$D$2:$D$1526,Call_Data!$D767,Call_Data!$G$2:$G$1526)</f>
        <v>1999</v>
      </c>
      <c r="O767">
        <f>SUMIFS(Call_Data!$G$2:$G$1526,Call_Data!$D$2:$D$1526,Call_Data!$D767,Call_Data!$A$2:$A$1526,Call_Data!$A767)</f>
        <v>674</v>
      </c>
      <c r="P767" s="3">
        <f>Call_Data!$H767/Call_Data!$G767</f>
        <v>721.82857142857142</v>
      </c>
      <c r="Q767" cm="1">
        <f t="array" ref="Q767">_xlfn.SWITCH(A767,201706,780,201707,783,201708,775)</f>
        <v>783</v>
      </c>
      <c r="R767" s="5" cm="1">
        <f t="array" ref="R767">_xlfn.SWITCH(A767,201706,0.08,201707,0.081,201708,0.075)</f>
        <v>8.1000000000000003E-2</v>
      </c>
      <c r="S767" s="2">
        <f>Call_Data!$M767/Call_Data!$G767*100</f>
        <v>5.7142857142857144</v>
      </c>
      <c r="T767" s="2">
        <f>Call_Data!$S767/Call_Data!$R767</f>
        <v>70.546737213403873</v>
      </c>
      <c r="U767" s="7">
        <f t="shared" si="22"/>
        <v>0</v>
      </c>
      <c r="V767" s="6">
        <f t="shared" si="23"/>
        <v>1</v>
      </c>
      <c r="W767" s="6">
        <f>Call_Data!$K767/Call_Data!$J767</f>
        <v>0.68571428571428572</v>
      </c>
      <c r="X767" s="6">
        <f>Call_Data!$L767/Call_Data!$K767</f>
        <v>0.70833333333333337</v>
      </c>
      <c r="Y767" s="6" cm="1">
        <f t="array" ref="Y767">_xlfn.SWITCH(A767,201706,0.51,201707,0.509,201708,0.511)</f>
        <v>0.50900000000000001</v>
      </c>
      <c r="Z767" s="6">
        <f>Call_Data!$L767/Call_Data!$G767</f>
        <v>0.48571428571428571</v>
      </c>
      <c r="AA767" s="6" cm="1">
        <f t="array" ref="AA767">_xlfn.SWITCH(A767,201706,0.2,201707,0.199,201708,0.198)</f>
        <v>0.19900000000000001</v>
      </c>
      <c r="AB767" s="6">
        <f>Call_Data!$K767-Call_Data!$L767/Call_Data!$K767</f>
        <v>23.291666666666668</v>
      </c>
      <c r="AC767" s="6" cm="1">
        <f t="array" ref="AC767">_xlfn.SWITCH(A767,201706,0.17,201707,0.162,201708,0.159)</f>
        <v>0.16200000000000001</v>
      </c>
      <c r="AD767" s="6">
        <f>Call_Data!$I767/Call_Data!$G767</f>
        <v>0.25714285714285712</v>
      </c>
    </row>
    <row r="768" spans="1:30" x14ac:dyDescent="0.2">
      <c r="A768">
        <v>201707</v>
      </c>
      <c r="B768" s="1">
        <v>42934</v>
      </c>
      <c r="C768">
        <v>12479</v>
      </c>
      <c r="D768" t="str">
        <f>VLOOKUP(Call_Data!$C768,Hierarchy!$A$1:$H$27,5,TRUE)</f>
        <v>Ohlson, Octavius</v>
      </c>
      <c r="E768" t="str">
        <f>VLOOKUP(Call_Data!$C768,Hierarchy!$A$2:$H$27,7,TRUE)</f>
        <v>Jimson, Bill</v>
      </c>
      <c r="F768" t="str">
        <f>VLOOKUP(C768,Hierarchy!$A$2:$H$27,8,TRUE)</f>
        <v>Williamburg</v>
      </c>
      <c r="G768">
        <v>32</v>
      </c>
      <c r="H768">
        <v>25657</v>
      </c>
      <c r="I768">
        <v>5</v>
      </c>
      <c r="J768">
        <v>32</v>
      </c>
      <c r="K768">
        <v>25</v>
      </c>
      <c r="L768">
        <v>19</v>
      </c>
      <c r="M768">
        <v>2</v>
      </c>
      <c r="N768">
        <f>SUMIF(Call_Data!$D$2:$D$1526,Call_Data!$D768,Call_Data!$G$2:$G$1526)</f>
        <v>1969</v>
      </c>
      <c r="O768">
        <f>SUMIFS(Call_Data!$G$2:$G$1526,Call_Data!$D$2:$D$1526,Call_Data!$D768,Call_Data!$A$2:$A$1526,Call_Data!$A768)</f>
        <v>562</v>
      </c>
      <c r="P768" s="3">
        <f>Call_Data!$H768/Call_Data!$G768</f>
        <v>801.78125</v>
      </c>
      <c r="Q768" cm="1">
        <f t="array" ref="Q768">_xlfn.SWITCH(A768,201706,780,201707,783,201708,775)</f>
        <v>783</v>
      </c>
      <c r="R768" s="5" cm="1">
        <f t="array" ref="R768">_xlfn.SWITCH(A768,201706,0.08,201707,0.081,201708,0.075)</f>
        <v>8.1000000000000003E-2</v>
      </c>
      <c r="S768" s="2">
        <f>Call_Data!$M768/Call_Data!$G768*100</f>
        <v>6.25</v>
      </c>
      <c r="T768" s="2">
        <f>Call_Data!$S768/Call_Data!$R768</f>
        <v>77.160493827160494</v>
      </c>
      <c r="U768" s="7">
        <f t="shared" si="22"/>
        <v>0</v>
      </c>
      <c r="V768" s="6">
        <f t="shared" si="23"/>
        <v>1</v>
      </c>
      <c r="W768" s="6">
        <f>Call_Data!$K768/Call_Data!$J768</f>
        <v>0.78125</v>
      </c>
      <c r="X768" s="6">
        <f>Call_Data!$L768/Call_Data!$K768</f>
        <v>0.76</v>
      </c>
      <c r="Y768" s="6" cm="1">
        <f t="array" ref="Y768">_xlfn.SWITCH(A768,201706,0.51,201707,0.509,201708,0.511)</f>
        <v>0.50900000000000001</v>
      </c>
      <c r="Z768" s="6">
        <f>Call_Data!$L768/Call_Data!$G768</f>
        <v>0.59375</v>
      </c>
      <c r="AA768" s="6" cm="1">
        <f t="array" ref="AA768">_xlfn.SWITCH(A768,201706,0.2,201707,0.199,201708,0.198)</f>
        <v>0.19900000000000001</v>
      </c>
      <c r="AB768" s="6">
        <f>Call_Data!$K768-Call_Data!$L768/Call_Data!$K768</f>
        <v>24.24</v>
      </c>
      <c r="AC768" s="6" cm="1">
        <f t="array" ref="AC768">_xlfn.SWITCH(A768,201706,0.17,201707,0.162,201708,0.159)</f>
        <v>0.16200000000000001</v>
      </c>
      <c r="AD768" s="6">
        <f>Call_Data!$I768/Call_Data!$G768</f>
        <v>0.15625</v>
      </c>
    </row>
    <row r="769" spans="1:30" x14ac:dyDescent="0.2">
      <c r="A769">
        <v>201707</v>
      </c>
      <c r="B769" s="1">
        <v>42934</v>
      </c>
      <c r="C769">
        <v>12481</v>
      </c>
      <c r="D769" t="str">
        <f>VLOOKUP(Call_Data!$C769,Hierarchy!$A$1:$H$27,5,TRUE)</f>
        <v>Rank, Richelle</v>
      </c>
      <c r="E769" t="str">
        <f>VLOOKUP(Call_Data!$C769,Hierarchy!$A$2:$H$27,7,TRUE)</f>
        <v>Jimson, Bill</v>
      </c>
      <c r="F769" t="str">
        <f>VLOOKUP(C769,Hierarchy!$A$2:$H$27,8,TRUE)</f>
        <v>Williamburg</v>
      </c>
      <c r="G769">
        <v>30</v>
      </c>
      <c r="H769">
        <v>24217</v>
      </c>
      <c r="I769">
        <v>5</v>
      </c>
      <c r="J769">
        <v>29</v>
      </c>
      <c r="K769">
        <v>19</v>
      </c>
      <c r="L769">
        <v>14</v>
      </c>
      <c r="M769">
        <v>2</v>
      </c>
      <c r="N769">
        <f>SUMIF(Call_Data!$D$2:$D$1526,Call_Data!$D769,Call_Data!$G$2:$G$1526)</f>
        <v>1090</v>
      </c>
      <c r="O769">
        <f>SUMIFS(Call_Data!$G$2:$G$1526,Call_Data!$D$2:$D$1526,Call_Data!$D769,Call_Data!$A$2:$A$1526,Call_Data!$A769)</f>
        <v>393</v>
      </c>
      <c r="P769" s="3">
        <f>Call_Data!$H769/Call_Data!$G769</f>
        <v>807.23333333333335</v>
      </c>
      <c r="Q769" cm="1">
        <f t="array" ref="Q769">_xlfn.SWITCH(A769,201706,780,201707,783,201708,775)</f>
        <v>783</v>
      </c>
      <c r="R769" s="5" cm="1">
        <f t="array" ref="R769">_xlfn.SWITCH(A769,201706,0.08,201707,0.081,201708,0.075)</f>
        <v>8.1000000000000003E-2</v>
      </c>
      <c r="S769" s="2">
        <f>Call_Data!$M769/Call_Data!$G769*100</f>
        <v>6.666666666666667</v>
      </c>
      <c r="T769" s="2">
        <f>Call_Data!$S769/Call_Data!$R769</f>
        <v>82.304526748971199</v>
      </c>
      <c r="U769" s="7">
        <f t="shared" si="22"/>
        <v>0</v>
      </c>
      <c r="V769" s="6">
        <f t="shared" si="23"/>
        <v>0.96666666666666667</v>
      </c>
      <c r="W769" s="6">
        <f>Call_Data!$K769/Call_Data!$J769</f>
        <v>0.65517241379310343</v>
      </c>
      <c r="X769" s="6">
        <f>Call_Data!$L769/Call_Data!$K769</f>
        <v>0.73684210526315785</v>
      </c>
      <c r="Y769" s="6" cm="1">
        <f t="array" ref="Y769">_xlfn.SWITCH(A769,201706,0.51,201707,0.509,201708,0.511)</f>
        <v>0.50900000000000001</v>
      </c>
      <c r="Z769" s="6">
        <f>Call_Data!$L769/Call_Data!$G769</f>
        <v>0.46666666666666667</v>
      </c>
      <c r="AA769" s="6" cm="1">
        <f t="array" ref="AA769">_xlfn.SWITCH(A769,201706,0.2,201707,0.199,201708,0.198)</f>
        <v>0.19900000000000001</v>
      </c>
      <c r="AB769" s="6">
        <f>Call_Data!$K769-Call_Data!$L769/Call_Data!$K769</f>
        <v>18.263157894736842</v>
      </c>
      <c r="AC769" s="6" cm="1">
        <f t="array" ref="AC769">_xlfn.SWITCH(A769,201706,0.17,201707,0.162,201708,0.159)</f>
        <v>0.16200000000000001</v>
      </c>
      <c r="AD769" s="6">
        <f>Call_Data!$I769/Call_Data!$G769</f>
        <v>0.16666666666666666</v>
      </c>
    </row>
    <row r="770" spans="1:30" x14ac:dyDescent="0.2">
      <c r="A770">
        <v>201707</v>
      </c>
      <c r="B770" s="1">
        <v>42934</v>
      </c>
      <c r="C770">
        <v>12482</v>
      </c>
      <c r="D770" t="str">
        <f>VLOOKUP(Call_Data!$C770,Hierarchy!$A$1:$H$27,5,TRUE)</f>
        <v>Sanders, Sammi</v>
      </c>
      <c r="E770" t="str">
        <f>VLOOKUP(Call_Data!$C770,Hierarchy!$A$2:$H$27,7,TRUE)</f>
        <v>Oferten, Quinton</v>
      </c>
      <c r="F770" t="str">
        <f>VLOOKUP(C770,Hierarchy!$A$2:$H$27,8,TRUE)</f>
        <v>Williamburg</v>
      </c>
      <c r="G770">
        <v>28</v>
      </c>
      <c r="H770">
        <v>24145</v>
      </c>
      <c r="I770">
        <v>8</v>
      </c>
      <c r="J770">
        <v>26</v>
      </c>
      <c r="K770">
        <v>17</v>
      </c>
      <c r="L770">
        <v>11</v>
      </c>
      <c r="M770">
        <v>3</v>
      </c>
      <c r="N770">
        <f>SUMIF(Call_Data!$D$2:$D$1526,Call_Data!$D770,Call_Data!$G$2:$G$1526)</f>
        <v>1764</v>
      </c>
      <c r="O770">
        <f>SUMIFS(Call_Data!$G$2:$G$1526,Call_Data!$D$2:$D$1526,Call_Data!$D770,Call_Data!$A$2:$A$1526,Call_Data!$A770)</f>
        <v>524</v>
      </c>
      <c r="P770" s="3">
        <f>Call_Data!$H770/Call_Data!$G770</f>
        <v>862.32142857142856</v>
      </c>
      <c r="Q770" cm="1">
        <f t="array" ref="Q770">_xlfn.SWITCH(A770,201706,780,201707,783,201708,775)</f>
        <v>783</v>
      </c>
      <c r="R770" s="5" cm="1">
        <f t="array" ref="R770">_xlfn.SWITCH(A770,201706,0.08,201707,0.081,201708,0.075)</f>
        <v>8.1000000000000003E-2</v>
      </c>
      <c r="S770" s="2">
        <f>Call_Data!$M770/Call_Data!$G770*100</f>
        <v>10.714285714285714</v>
      </c>
      <c r="T770" s="2">
        <f>Call_Data!$S770/Call_Data!$R770</f>
        <v>132.27513227513225</v>
      </c>
      <c r="U770" s="7">
        <f t="shared" ref="U770:U833" si="24">IF(T770&gt;120,250,IF(T770&gt;110,150,IF(T770&gt;100,100,IF(T770&gt;90,50,0))))</f>
        <v>250</v>
      </c>
      <c r="V770" s="6">
        <f t="shared" ref="V770:V833" si="25">J770/G770</f>
        <v>0.9285714285714286</v>
      </c>
      <c r="W770" s="6">
        <f>Call_Data!$K770/Call_Data!$J770</f>
        <v>0.65384615384615385</v>
      </c>
      <c r="X770" s="6">
        <f>Call_Data!$L770/Call_Data!$K770</f>
        <v>0.6470588235294118</v>
      </c>
      <c r="Y770" s="6" cm="1">
        <f t="array" ref="Y770">_xlfn.SWITCH(A770,201706,0.51,201707,0.509,201708,0.511)</f>
        <v>0.50900000000000001</v>
      </c>
      <c r="Z770" s="6">
        <f>Call_Data!$L770/Call_Data!$G770</f>
        <v>0.39285714285714285</v>
      </c>
      <c r="AA770" s="6" cm="1">
        <f t="array" ref="AA770">_xlfn.SWITCH(A770,201706,0.2,201707,0.199,201708,0.198)</f>
        <v>0.19900000000000001</v>
      </c>
      <c r="AB770" s="6">
        <f>Call_Data!$K770-Call_Data!$L770/Call_Data!$K770</f>
        <v>16.352941176470587</v>
      </c>
      <c r="AC770" s="6" cm="1">
        <f t="array" ref="AC770">_xlfn.SWITCH(A770,201706,0.17,201707,0.162,201708,0.159)</f>
        <v>0.16200000000000001</v>
      </c>
      <c r="AD770" s="6">
        <f>Call_Data!$I770/Call_Data!$G770</f>
        <v>0.2857142857142857</v>
      </c>
    </row>
    <row r="771" spans="1:30" x14ac:dyDescent="0.2">
      <c r="A771">
        <v>201707</v>
      </c>
      <c r="B771" s="1">
        <v>42934</v>
      </c>
      <c r="C771">
        <v>12483</v>
      </c>
      <c r="D771" t="str">
        <f>VLOOKUP(Call_Data!$C771,Hierarchy!$A$1:$H$27,5,TRUE)</f>
        <v>Thomas, Ted</v>
      </c>
      <c r="E771" t="str">
        <f>VLOOKUP(Call_Data!$C771,Hierarchy!$A$2:$H$27,7,TRUE)</f>
        <v>Oferten, Quinton</v>
      </c>
      <c r="F771" t="str">
        <f>VLOOKUP(C771,Hierarchy!$A$2:$H$27,8,TRUE)</f>
        <v>Williamburg</v>
      </c>
      <c r="G771">
        <v>32</v>
      </c>
      <c r="H771">
        <v>25920</v>
      </c>
      <c r="I771">
        <v>7</v>
      </c>
      <c r="J771">
        <v>28</v>
      </c>
      <c r="K771">
        <v>18</v>
      </c>
      <c r="L771">
        <v>12</v>
      </c>
      <c r="M771">
        <v>4</v>
      </c>
      <c r="N771">
        <f>SUMIF(Call_Data!$D$2:$D$1526,Call_Data!$D771,Call_Data!$G$2:$G$1526)</f>
        <v>1918</v>
      </c>
      <c r="O771">
        <f>SUMIFS(Call_Data!$G$2:$G$1526,Call_Data!$D$2:$D$1526,Call_Data!$D771,Call_Data!$A$2:$A$1526,Call_Data!$A771)</f>
        <v>606</v>
      </c>
      <c r="P771" s="3">
        <f>Call_Data!$H771/Call_Data!$G771</f>
        <v>810</v>
      </c>
      <c r="Q771" cm="1">
        <f t="array" ref="Q771">_xlfn.SWITCH(A771,201706,780,201707,783,201708,775)</f>
        <v>783</v>
      </c>
      <c r="R771" s="5" cm="1">
        <f t="array" ref="R771">_xlfn.SWITCH(A771,201706,0.08,201707,0.081,201708,0.075)</f>
        <v>8.1000000000000003E-2</v>
      </c>
      <c r="S771" s="2">
        <f>Call_Data!$M771/Call_Data!$G771*100</f>
        <v>12.5</v>
      </c>
      <c r="T771" s="2">
        <f>Call_Data!$S771/Call_Data!$R771</f>
        <v>154.32098765432099</v>
      </c>
      <c r="U771" s="7">
        <f t="shared" si="24"/>
        <v>250</v>
      </c>
      <c r="V771" s="6">
        <f t="shared" si="25"/>
        <v>0.875</v>
      </c>
      <c r="W771" s="6">
        <f>Call_Data!$K771/Call_Data!$J771</f>
        <v>0.6428571428571429</v>
      </c>
      <c r="X771" s="6">
        <f>Call_Data!$L771/Call_Data!$K771</f>
        <v>0.66666666666666663</v>
      </c>
      <c r="Y771" s="6" cm="1">
        <f t="array" ref="Y771">_xlfn.SWITCH(A771,201706,0.51,201707,0.509,201708,0.511)</f>
        <v>0.50900000000000001</v>
      </c>
      <c r="Z771" s="6">
        <f>Call_Data!$L771/Call_Data!$G771</f>
        <v>0.375</v>
      </c>
      <c r="AA771" s="6" cm="1">
        <f t="array" ref="AA771">_xlfn.SWITCH(A771,201706,0.2,201707,0.199,201708,0.198)</f>
        <v>0.19900000000000001</v>
      </c>
      <c r="AB771" s="6">
        <f>Call_Data!$K771-Call_Data!$L771/Call_Data!$K771</f>
        <v>17.333333333333332</v>
      </c>
      <c r="AC771" s="6" cm="1">
        <f t="array" ref="AC771">_xlfn.SWITCH(A771,201706,0.17,201707,0.162,201708,0.159)</f>
        <v>0.16200000000000001</v>
      </c>
      <c r="AD771" s="6">
        <f>Call_Data!$I771/Call_Data!$G771</f>
        <v>0.21875</v>
      </c>
    </row>
    <row r="772" spans="1:30" x14ac:dyDescent="0.2">
      <c r="A772">
        <v>201707</v>
      </c>
      <c r="B772" s="1">
        <v>42934</v>
      </c>
      <c r="C772">
        <v>12484</v>
      </c>
      <c r="D772" t="str">
        <f>VLOOKUP(Call_Data!$C772,Hierarchy!$A$1:$H$27,5,TRUE)</f>
        <v>Uvaldon, Ursala</v>
      </c>
      <c r="E772" t="str">
        <f>VLOOKUP(Call_Data!$C772,Hierarchy!$A$2:$H$27,7,TRUE)</f>
        <v>Oferten, Quinton</v>
      </c>
      <c r="F772" t="str">
        <f>VLOOKUP(C772,Hierarchy!$A$2:$H$27,8,TRUE)</f>
        <v>Williamburg</v>
      </c>
      <c r="G772">
        <v>32</v>
      </c>
      <c r="H772">
        <v>25849</v>
      </c>
      <c r="I772">
        <v>9</v>
      </c>
      <c r="J772">
        <v>28</v>
      </c>
      <c r="K772">
        <v>22</v>
      </c>
      <c r="L772">
        <v>13</v>
      </c>
      <c r="M772">
        <v>3</v>
      </c>
      <c r="N772">
        <f>SUMIF(Call_Data!$D$2:$D$1526,Call_Data!$D772,Call_Data!$G$2:$G$1526)</f>
        <v>1913</v>
      </c>
      <c r="O772">
        <f>SUMIFS(Call_Data!$G$2:$G$1526,Call_Data!$D$2:$D$1526,Call_Data!$D772,Call_Data!$A$2:$A$1526,Call_Data!$A772)</f>
        <v>618</v>
      </c>
      <c r="P772" s="3">
        <f>Call_Data!$H772/Call_Data!$G772</f>
        <v>807.78125</v>
      </c>
      <c r="Q772" cm="1">
        <f t="array" ref="Q772">_xlfn.SWITCH(A772,201706,780,201707,783,201708,775)</f>
        <v>783</v>
      </c>
      <c r="R772" s="5" cm="1">
        <f t="array" ref="R772">_xlfn.SWITCH(A772,201706,0.08,201707,0.081,201708,0.075)</f>
        <v>8.1000000000000003E-2</v>
      </c>
      <c r="S772" s="2">
        <f>Call_Data!$M772/Call_Data!$G772*100</f>
        <v>9.375</v>
      </c>
      <c r="T772" s="2">
        <f>Call_Data!$S772/Call_Data!$R772</f>
        <v>115.74074074074073</v>
      </c>
      <c r="U772" s="7">
        <f t="shared" si="24"/>
        <v>150</v>
      </c>
      <c r="V772" s="6">
        <f t="shared" si="25"/>
        <v>0.875</v>
      </c>
      <c r="W772" s="6">
        <f>Call_Data!$K772/Call_Data!$J772</f>
        <v>0.7857142857142857</v>
      </c>
      <c r="X772" s="6">
        <f>Call_Data!$L772/Call_Data!$K772</f>
        <v>0.59090909090909094</v>
      </c>
      <c r="Y772" s="6" cm="1">
        <f t="array" ref="Y772">_xlfn.SWITCH(A772,201706,0.51,201707,0.509,201708,0.511)</f>
        <v>0.50900000000000001</v>
      </c>
      <c r="Z772" s="6">
        <f>Call_Data!$L772/Call_Data!$G772</f>
        <v>0.40625</v>
      </c>
      <c r="AA772" s="6" cm="1">
        <f t="array" ref="AA772">_xlfn.SWITCH(A772,201706,0.2,201707,0.199,201708,0.198)</f>
        <v>0.19900000000000001</v>
      </c>
      <c r="AB772" s="6">
        <f>Call_Data!$K772-Call_Data!$L772/Call_Data!$K772</f>
        <v>21.40909090909091</v>
      </c>
      <c r="AC772" s="6" cm="1">
        <f t="array" ref="AC772">_xlfn.SWITCH(A772,201706,0.17,201707,0.162,201708,0.159)</f>
        <v>0.16200000000000001</v>
      </c>
      <c r="AD772" s="6">
        <f>Call_Data!$I772/Call_Data!$G772</f>
        <v>0.28125</v>
      </c>
    </row>
    <row r="773" spans="1:30" x14ac:dyDescent="0.2">
      <c r="A773">
        <v>201707</v>
      </c>
      <c r="B773" s="1">
        <v>42934</v>
      </c>
      <c r="C773">
        <v>12485</v>
      </c>
      <c r="D773" t="str">
        <f>VLOOKUP(Call_Data!$C773,Hierarchy!$A$1:$H$27,5,TRUE)</f>
        <v>Vindictive, Vinny</v>
      </c>
      <c r="E773" t="str">
        <f>VLOOKUP(Call_Data!$C773,Hierarchy!$A$2:$H$27,7,TRUE)</f>
        <v>Oferten, Quinton</v>
      </c>
      <c r="F773" t="str">
        <f>VLOOKUP(C773,Hierarchy!$A$2:$H$27,8,TRUE)</f>
        <v>Williamburg</v>
      </c>
      <c r="G773">
        <v>31</v>
      </c>
      <c r="H773">
        <v>24196</v>
      </c>
      <c r="I773">
        <v>7</v>
      </c>
      <c r="J773">
        <v>26</v>
      </c>
      <c r="K773">
        <v>16</v>
      </c>
      <c r="L773">
        <v>9</v>
      </c>
      <c r="M773">
        <v>3</v>
      </c>
      <c r="N773">
        <f>SUMIF(Call_Data!$D$2:$D$1526,Call_Data!$D773,Call_Data!$G$2:$G$1526)</f>
        <v>1894</v>
      </c>
      <c r="O773">
        <f>SUMIFS(Call_Data!$G$2:$G$1526,Call_Data!$D$2:$D$1526,Call_Data!$D773,Call_Data!$A$2:$A$1526,Call_Data!$A773)</f>
        <v>610</v>
      </c>
      <c r="P773" s="3">
        <f>Call_Data!$H773/Call_Data!$G773</f>
        <v>780.51612903225805</v>
      </c>
      <c r="Q773" cm="1">
        <f t="array" ref="Q773">_xlfn.SWITCH(A773,201706,780,201707,783,201708,775)</f>
        <v>783</v>
      </c>
      <c r="R773" s="5" cm="1">
        <f t="array" ref="R773">_xlfn.SWITCH(A773,201706,0.08,201707,0.081,201708,0.075)</f>
        <v>8.1000000000000003E-2</v>
      </c>
      <c r="S773" s="2">
        <f>Call_Data!$M773/Call_Data!$G773*100</f>
        <v>9.67741935483871</v>
      </c>
      <c r="T773" s="2">
        <f>Call_Data!$S773/Call_Data!$R773</f>
        <v>119.47431302270012</v>
      </c>
      <c r="U773" s="7">
        <f t="shared" si="24"/>
        <v>150</v>
      </c>
      <c r="V773" s="6">
        <f t="shared" si="25"/>
        <v>0.83870967741935487</v>
      </c>
      <c r="W773" s="6">
        <f>Call_Data!$K773/Call_Data!$J773</f>
        <v>0.61538461538461542</v>
      </c>
      <c r="X773" s="6">
        <f>Call_Data!$L773/Call_Data!$K773</f>
        <v>0.5625</v>
      </c>
      <c r="Y773" s="6" cm="1">
        <f t="array" ref="Y773">_xlfn.SWITCH(A773,201706,0.51,201707,0.509,201708,0.511)</f>
        <v>0.50900000000000001</v>
      </c>
      <c r="Z773" s="6">
        <f>Call_Data!$L773/Call_Data!$G773</f>
        <v>0.29032258064516131</v>
      </c>
      <c r="AA773" s="6" cm="1">
        <f t="array" ref="AA773">_xlfn.SWITCH(A773,201706,0.2,201707,0.199,201708,0.198)</f>
        <v>0.19900000000000001</v>
      </c>
      <c r="AB773" s="6">
        <f>Call_Data!$K773-Call_Data!$L773/Call_Data!$K773</f>
        <v>15.4375</v>
      </c>
      <c r="AC773" s="6" cm="1">
        <f t="array" ref="AC773">_xlfn.SWITCH(A773,201706,0.17,201707,0.162,201708,0.159)</f>
        <v>0.16200000000000001</v>
      </c>
      <c r="AD773" s="6">
        <f>Call_Data!$I773/Call_Data!$G773</f>
        <v>0.22580645161290322</v>
      </c>
    </row>
    <row r="774" spans="1:30" x14ac:dyDescent="0.2">
      <c r="A774">
        <v>201707</v>
      </c>
      <c r="B774" s="1">
        <v>42934</v>
      </c>
      <c r="C774">
        <v>12486</v>
      </c>
      <c r="D774" t="str">
        <f>VLOOKUP(Call_Data!$C774,Hierarchy!$A$1:$H$27,5,TRUE)</f>
        <v>Williamson, Wilma</v>
      </c>
      <c r="E774" t="str">
        <f>VLOOKUP(Call_Data!$C774,Hierarchy!$A$2:$H$27,7,TRUE)</f>
        <v>Oferten, Quinton</v>
      </c>
      <c r="F774" t="str">
        <f>VLOOKUP(C774,Hierarchy!$A$2:$H$27,8,TRUE)</f>
        <v>Williamburg</v>
      </c>
      <c r="G774">
        <v>30</v>
      </c>
      <c r="H774">
        <v>24291</v>
      </c>
      <c r="I774">
        <v>7</v>
      </c>
      <c r="J774">
        <v>27</v>
      </c>
      <c r="K774">
        <v>18</v>
      </c>
      <c r="L774">
        <v>9</v>
      </c>
      <c r="M774">
        <v>4</v>
      </c>
      <c r="N774">
        <f>SUMIF(Call_Data!$D$2:$D$1526,Call_Data!$D774,Call_Data!$G$2:$G$1526)</f>
        <v>1992</v>
      </c>
      <c r="O774">
        <f>SUMIFS(Call_Data!$G$2:$G$1526,Call_Data!$D$2:$D$1526,Call_Data!$D774,Call_Data!$A$2:$A$1526,Call_Data!$A774)</f>
        <v>678</v>
      </c>
      <c r="P774" s="3">
        <f>Call_Data!$H774/Call_Data!$G774</f>
        <v>809.7</v>
      </c>
      <c r="Q774" cm="1">
        <f t="array" ref="Q774">_xlfn.SWITCH(A774,201706,780,201707,783,201708,775)</f>
        <v>783</v>
      </c>
      <c r="R774" s="5" cm="1">
        <f t="array" ref="R774">_xlfn.SWITCH(A774,201706,0.08,201707,0.081,201708,0.075)</f>
        <v>8.1000000000000003E-2</v>
      </c>
      <c r="S774" s="2">
        <f>Call_Data!$M774/Call_Data!$G774*100</f>
        <v>13.333333333333334</v>
      </c>
      <c r="T774" s="2">
        <f>Call_Data!$S774/Call_Data!$R774</f>
        <v>164.6090534979424</v>
      </c>
      <c r="U774" s="7">
        <f t="shared" si="24"/>
        <v>250</v>
      </c>
      <c r="V774" s="6">
        <f t="shared" si="25"/>
        <v>0.9</v>
      </c>
      <c r="W774" s="6">
        <f>Call_Data!$K774/Call_Data!$J774</f>
        <v>0.66666666666666663</v>
      </c>
      <c r="X774" s="6">
        <f>Call_Data!$L774/Call_Data!$K774</f>
        <v>0.5</v>
      </c>
      <c r="Y774" s="6" cm="1">
        <f t="array" ref="Y774">_xlfn.SWITCH(A774,201706,0.51,201707,0.509,201708,0.511)</f>
        <v>0.50900000000000001</v>
      </c>
      <c r="Z774" s="6">
        <f>Call_Data!$L774/Call_Data!$G774</f>
        <v>0.3</v>
      </c>
      <c r="AA774" s="6" cm="1">
        <f t="array" ref="AA774">_xlfn.SWITCH(A774,201706,0.2,201707,0.199,201708,0.198)</f>
        <v>0.19900000000000001</v>
      </c>
      <c r="AB774" s="6">
        <f>Call_Data!$K774-Call_Data!$L774/Call_Data!$K774</f>
        <v>17.5</v>
      </c>
      <c r="AC774" s="6" cm="1">
        <f t="array" ref="AC774">_xlfn.SWITCH(A774,201706,0.17,201707,0.162,201708,0.159)</f>
        <v>0.16200000000000001</v>
      </c>
      <c r="AD774" s="6">
        <f>Call_Data!$I774/Call_Data!$G774</f>
        <v>0.23333333333333334</v>
      </c>
    </row>
    <row r="775" spans="1:30" x14ac:dyDescent="0.2">
      <c r="A775">
        <v>201707</v>
      </c>
      <c r="B775" s="1">
        <v>42934</v>
      </c>
      <c r="C775">
        <v>12487</v>
      </c>
      <c r="D775" t="str">
        <f>VLOOKUP(Call_Data!$C775,Hierarchy!$A$1:$H$27,5,TRUE)</f>
        <v>Younger, Yeti</v>
      </c>
      <c r="E775" t="str">
        <f>VLOOKUP(Call_Data!$C775,Hierarchy!$A$2:$H$27,7,TRUE)</f>
        <v>Oferten, Quinton</v>
      </c>
      <c r="F775" t="str">
        <f>VLOOKUP(C775,Hierarchy!$A$2:$H$27,8,TRUE)</f>
        <v>Williamburg</v>
      </c>
      <c r="G775">
        <v>31</v>
      </c>
      <c r="H775">
        <v>25101</v>
      </c>
      <c r="I775">
        <v>9</v>
      </c>
      <c r="J775">
        <v>28</v>
      </c>
      <c r="K775">
        <v>21</v>
      </c>
      <c r="L775">
        <v>11</v>
      </c>
      <c r="M775">
        <v>3</v>
      </c>
      <c r="N775">
        <f>SUMIF(Call_Data!$D$2:$D$1526,Call_Data!$D775,Call_Data!$G$2:$G$1526)</f>
        <v>1939</v>
      </c>
      <c r="O775">
        <f>SUMIFS(Call_Data!$G$2:$G$1526,Call_Data!$D$2:$D$1526,Call_Data!$D775,Call_Data!$A$2:$A$1526,Call_Data!$A775)</f>
        <v>662</v>
      </c>
      <c r="P775" s="3">
        <f>Call_Data!$H775/Call_Data!$G775</f>
        <v>809.70967741935488</v>
      </c>
      <c r="Q775" cm="1">
        <f t="array" ref="Q775">_xlfn.SWITCH(A775,201706,780,201707,783,201708,775)</f>
        <v>783</v>
      </c>
      <c r="R775" s="5" cm="1">
        <f t="array" ref="R775">_xlfn.SWITCH(A775,201706,0.08,201707,0.081,201708,0.075)</f>
        <v>8.1000000000000003E-2</v>
      </c>
      <c r="S775" s="2">
        <f>Call_Data!$M775/Call_Data!$G775*100</f>
        <v>9.67741935483871</v>
      </c>
      <c r="T775" s="2">
        <f>Call_Data!$S775/Call_Data!$R775</f>
        <v>119.47431302270012</v>
      </c>
      <c r="U775" s="7">
        <f t="shared" si="24"/>
        <v>150</v>
      </c>
      <c r="V775" s="6">
        <f t="shared" si="25"/>
        <v>0.90322580645161288</v>
      </c>
      <c r="W775" s="6">
        <f>Call_Data!$K775/Call_Data!$J775</f>
        <v>0.75</v>
      </c>
      <c r="X775" s="6">
        <f>Call_Data!$L775/Call_Data!$K775</f>
        <v>0.52380952380952384</v>
      </c>
      <c r="Y775" s="6" cm="1">
        <f t="array" ref="Y775">_xlfn.SWITCH(A775,201706,0.51,201707,0.509,201708,0.511)</f>
        <v>0.50900000000000001</v>
      </c>
      <c r="Z775" s="6">
        <f>Call_Data!$L775/Call_Data!$G775</f>
        <v>0.35483870967741937</v>
      </c>
      <c r="AA775" s="6" cm="1">
        <f t="array" ref="AA775">_xlfn.SWITCH(A775,201706,0.2,201707,0.199,201708,0.198)</f>
        <v>0.19900000000000001</v>
      </c>
      <c r="AB775" s="6">
        <f>Call_Data!$K775-Call_Data!$L775/Call_Data!$K775</f>
        <v>20.476190476190474</v>
      </c>
      <c r="AC775" s="6" cm="1">
        <f t="array" ref="AC775">_xlfn.SWITCH(A775,201706,0.17,201707,0.162,201708,0.159)</f>
        <v>0.16200000000000001</v>
      </c>
      <c r="AD775" s="6">
        <f>Call_Data!$I775/Call_Data!$G775</f>
        <v>0.29032258064516131</v>
      </c>
    </row>
    <row r="776" spans="1:30" x14ac:dyDescent="0.2">
      <c r="A776">
        <v>201707</v>
      </c>
      <c r="B776" s="1">
        <v>42934</v>
      </c>
      <c r="C776">
        <v>12488</v>
      </c>
      <c r="D776" t="str">
        <f>VLOOKUP(Call_Data!$C776,Hierarchy!$A$1:$H$27,5,TRUE)</f>
        <v>Zwilowski, Zane</v>
      </c>
      <c r="E776" t="str">
        <f>VLOOKUP(Call_Data!$C776,Hierarchy!$A$2:$H$27,7,TRUE)</f>
        <v>Oferten, Quinton</v>
      </c>
      <c r="F776" t="str">
        <f>VLOOKUP(C776,Hierarchy!$A$2:$H$27,8,TRUE)</f>
        <v>Williamburg</v>
      </c>
      <c r="G776">
        <v>33</v>
      </c>
      <c r="H776">
        <v>25429</v>
      </c>
      <c r="I776">
        <v>10</v>
      </c>
      <c r="J776">
        <v>29</v>
      </c>
      <c r="K776">
        <v>20</v>
      </c>
      <c r="L776">
        <v>12</v>
      </c>
      <c r="M776">
        <v>4</v>
      </c>
      <c r="N776">
        <f>SUMIF(Call_Data!$D$2:$D$1526,Call_Data!$D776,Call_Data!$G$2:$G$1526)</f>
        <v>2000</v>
      </c>
      <c r="O776">
        <f>SUMIFS(Call_Data!$G$2:$G$1526,Call_Data!$D$2:$D$1526,Call_Data!$D776,Call_Data!$A$2:$A$1526,Call_Data!$A776)</f>
        <v>682</v>
      </c>
      <c r="P776" s="3">
        <f>Call_Data!$H776/Call_Data!$G776</f>
        <v>770.57575757575762</v>
      </c>
      <c r="Q776" cm="1">
        <f t="array" ref="Q776">_xlfn.SWITCH(A776,201706,780,201707,783,201708,775)</f>
        <v>783</v>
      </c>
      <c r="R776" s="5" cm="1">
        <f t="array" ref="R776">_xlfn.SWITCH(A776,201706,0.08,201707,0.081,201708,0.075)</f>
        <v>8.1000000000000003E-2</v>
      </c>
      <c r="S776" s="2">
        <f>Call_Data!$M776/Call_Data!$G776*100</f>
        <v>12.121212121212121</v>
      </c>
      <c r="T776" s="2">
        <f>Call_Data!$S776/Call_Data!$R776</f>
        <v>149.64459408903852</v>
      </c>
      <c r="U776" s="7">
        <f t="shared" si="24"/>
        <v>250</v>
      </c>
      <c r="V776" s="6">
        <f t="shared" si="25"/>
        <v>0.87878787878787878</v>
      </c>
      <c r="W776" s="6">
        <f>Call_Data!$K776/Call_Data!$J776</f>
        <v>0.68965517241379315</v>
      </c>
      <c r="X776" s="6">
        <f>Call_Data!$L776/Call_Data!$K776</f>
        <v>0.6</v>
      </c>
      <c r="Y776" s="6" cm="1">
        <f t="array" ref="Y776">_xlfn.SWITCH(A776,201706,0.51,201707,0.509,201708,0.511)</f>
        <v>0.50900000000000001</v>
      </c>
      <c r="Z776" s="6">
        <f>Call_Data!$L776/Call_Data!$G776</f>
        <v>0.36363636363636365</v>
      </c>
      <c r="AA776" s="6" cm="1">
        <f t="array" ref="AA776">_xlfn.SWITCH(A776,201706,0.2,201707,0.199,201708,0.198)</f>
        <v>0.19900000000000001</v>
      </c>
      <c r="AB776" s="6">
        <f>Call_Data!$K776-Call_Data!$L776/Call_Data!$K776</f>
        <v>19.399999999999999</v>
      </c>
      <c r="AC776" s="6" cm="1">
        <f t="array" ref="AC776">_xlfn.SWITCH(A776,201706,0.17,201707,0.162,201708,0.159)</f>
        <v>0.16200000000000001</v>
      </c>
      <c r="AD776" s="6">
        <f>Call_Data!$I776/Call_Data!$G776</f>
        <v>0.30303030303030304</v>
      </c>
    </row>
    <row r="777" spans="1:30" x14ac:dyDescent="0.2">
      <c r="A777">
        <v>201707</v>
      </c>
      <c r="B777" s="1">
        <v>42934</v>
      </c>
      <c r="C777">
        <v>12489</v>
      </c>
      <c r="D777" t="str">
        <f>VLOOKUP(Call_Data!$C777,Hierarchy!$A$1:$H$27,5,TRUE)</f>
        <v>Abacus, Aaron</v>
      </c>
      <c r="E777" t="str">
        <f>VLOOKUP(Call_Data!$C777,Hierarchy!$A$2:$H$27,7,TRUE)</f>
        <v>Oferten, Quinton</v>
      </c>
      <c r="F777" t="str">
        <f>VLOOKUP(C777,Hierarchy!$A$2:$H$27,8,TRUE)</f>
        <v>Williamburg</v>
      </c>
      <c r="G777">
        <v>32</v>
      </c>
      <c r="H777">
        <v>24123</v>
      </c>
      <c r="I777">
        <v>9</v>
      </c>
      <c r="J777">
        <v>28</v>
      </c>
      <c r="K777">
        <v>20</v>
      </c>
      <c r="L777">
        <v>13</v>
      </c>
      <c r="M777">
        <v>3</v>
      </c>
      <c r="N777">
        <f>SUMIF(Call_Data!$D$2:$D$1526,Call_Data!$D777,Call_Data!$G$2:$G$1526)</f>
        <v>1858</v>
      </c>
      <c r="O777">
        <f>SUMIFS(Call_Data!$G$2:$G$1526,Call_Data!$D$2:$D$1526,Call_Data!$D777,Call_Data!$A$2:$A$1526,Call_Data!$A777)</f>
        <v>671</v>
      </c>
      <c r="P777" s="3">
        <f>Call_Data!$H777/Call_Data!$G777</f>
        <v>753.84375</v>
      </c>
      <c r="Q777" cm="1">
        <f t="array" ref="Q777">_xlfn.SWITCH(A777,201706,780,201707,783,201708,775)</f>
        <v>783</v>
      </c>
      <c r="R777" s="5" cm="1">
        <f t="array" ref="R777">_xlfn.SWITCH(A777,201706,0.08,201707,0.081,201708,0.075)</f>
        <v>8.1000000000000003E-2</v>
      </c>
      <c r="S777" s="2">
        <f>Call_Data!$M777/Call_Data!$G777*100</f>
        <v>9.375</v>
      </c>
      <c r="T777" s="2">
        <f>Call_Data!$S777/Call_Data!$R777</f>
        <v>115.74074074074073</v>
      </c>
      <c r="U777" s="7">
        <f t="shared" si="24"/>
        <v>150</v>
      </c>
      <c r="V777" s="6">
        <f t="shared" si="25"/>
        <v>0.875</v>
      </c>
      <c r="W777" s="6">
        <f>Call_Data!$K777/Call_Data!$J777</f>
        <v>0.7142857142857143</v>
      </c>
      <c r="X777" s="6">
        <f>Call_Data!$L777/Call_Data!$K777</f>
        <v>0.65</v>
      </c>
      <c r="Y777" s="6" cm="1">
        <f t="array" ref="Y777">_xlfn.SWITCH(A777,201706,0.51,201707,0.509,201708,0.511)</f>
        <v>0.50900000000000001</v>
      </c>
      <c r="Z777" s="6">
        <f>Call_Data!$L777/Call_Data!$G777</f>
        <v>0.40625</v>
      </c>
      <c r="AA777" s="6" cm="1">
        <f t="array" ref="AA777">_xlfn.SWITCH(A777,201706,0.2,201707,0.199,201708,0.198)</f>
        <v>0.19900000000000001</v>
      </c>
      <c r="AB777" s="6">
        <f>Call_Data!$K777-Call_Data!$L777/Call_Data!$K777</f>
        <v>19.350000000000001</v>
      </c>
      <c r="AC777" s="6" cm="1">
        <f t="array" ref="AC777">_xlfn.SWITCH(A777,201706,0.17,201707,0.162,201708,0.159)</f>
        <v>0.16200000000000001</v>
      </c>
      <c r="AD777" s="6">
        <f>Call_Data!$I777/Call_Data!$G777</f>
        <v>0.28125</v>
      </c>
    </row>
    <row r="778" spans="1:30" x14ac:dyDescent="0.2">
      <c r="A778">
        <v>201707</v>
      </c>
      <c r="B778" s="1">
        <v>42934</v>
      </c>
      <c r="C778">
        <v>12490</v>
      </c>
      <c r="D778" t="str">
        <f>VLOOKUP(Call_Data!$C778,Hierarchy!$A$1:$H$27,5,TRUE)</f>
        <v>Pulaski, Peter</v>
      </c>
      <c r="E778" t="str">
        <f>VLOOKUP(Call_Data!$C778,Hierarchy!$A$2:$H$27,7,TRUE)</f>
        <v>Oferten, Quinton</v>
      </c>
      <c r="F778" t="str">
        <f>VLOOKUP(C778,Hierarchy!$A$2:$H$27,8,TRUE)</f>
        <v>Williamburg</v>
      </c>
      <c r="G778">
        <v>31</v>
      </c>
      <c r="H778">
        <v>25080</v>
      </c>
      <c r="I778">
        <v>9</v>
      </c>
      <c r="J778">
        <v>28</v>
      </c>
      <c r="K778">
        <v>18</v>
      </c>
      <c r="L778">
        <v>12</v>
      </c>
      <c r="M778">
        <v>3</v>
      </c>
      <c r="N778">
        <f>SUMIF(Call_Data!$D$2:$D$1526,Call_Data!$D778,Call_Data!$G$2:$G$1526)</f>
        <v>1507</v>
      </c>
      <c r="O778">
        <f>SUMIFS(Call_Data!$G$2:$G$1526,Call_Data!$D$2:$D$1526,Call_Data!$D778,Call_Data!$A$2:$A$1526,Call_Data!$A778)</f>
        <v>437</v>
      </c>
      <c r="P778" s="3">
        <f>Call_Data!$H778/Call_Data!$G778</f>
        <v>809.0322580645161</v>
      </c>
      <c r="Q778" cm="1">
        <f t="array" ref="Q778">_xlfn.SWITCH(A778,201706,780,201707,783,201708,775)</f>
        <v>783</v>
      </c>
      <c r="R778" s="5" cm="1">
        <f t="array" ref="R778">_xlfn.SWITCH(A778,201706,0.08,201707,0.081,201708,0.075)</f>
        <v>8.1000000000000003E-2</v>
      </c>
      <c r="S778" s="2">
        <f>Call_Data!$M778/Call_Data!$G778*100</f>
        <v>9.67741935483871</v>
      </c>
      <c r="T778" s="2">
        <f>Call_Data!$S778/Call_Data!$R778</f>
        <v>119.47431302270012</v>
      </c>
      <c r="U778" s="7">
        <f t="shared" si="24"/>
        <v>150</v>
      </c>
      <c r="V778" s="6">
        <f t="shared" si="25"/>
        <v>0.90322580645161288</v>
      </c>
      <c r="W778" s="6">
        <f>Call_Data!$K778/Call_Data!$J778</f>
        <v>0.6428571428571429</v>
      </c>
      <c r="X778" s="6">
        <f>Call_Data!$L778/Call_Data!$K778</f>
        <v>0.66666666666666663</v>
      </c>
      <c r="Y778" s="6" cm="1">
        <f t="array" ref="Y778">_xlfn.SWITCH(A778,201706,0.51,201707,0.509,201708,0.511)</f>
        <v>0.50900000000000001</v>
      </c>
      <c r="Z778" s="6">
        <f>Call_Data!$L778/Call_Data!$G778</f>
        <v>0.38709677419354838</v>
      </c>
      <c r="AA778" s="6" cm="1">
        <f t="array" ref="AA778">_xlfn.SWITCH(A778,201706,0.2,201707,0.199,201708,0.198)</f>
        <v>0.19900000000000001</v>
      </c>
      <c r="AB778" s="6">
        <f>Call_Data!$K778-Call_Data!$L778/Call_Data!$K778</f>
        <v>17.333333333333332</v>
      </c>
      <c r="AC778" s="6" cm="1">
        <f t="array" ref="AC778">_xlfn.SWITCH(A778,201706,0.17,201707,0.162,201708,0.159)</f>
        <v>0.16200000000000001</v>
      </c>
      <c r="AD778" s="6">
        <f>Call_Data!$I778/Call_Data!$G778</f>
        <v>0.29032258064516131</v>
      </c>
    </row>
    <row r="779" spans="1:30" x14ac:dyDescent="0.2">
      <c r="A779">
        <v>201707</v>
      </c>
      <c r="B779" s="1">
        <v>42935</v>
      </c>
      <c r="C779">
        <v>12473</v>
      </c>
      <c r="D779" t="str">
        <f>VLOOKUP(Call_Data!$C779,Hierarchy!$A$1:$H$27,5,TRUE)</f>
        <v>Ivanski, Igor</v>
      </c>
      <c r="E779" t="str">
        <f>VLOOKUP(Call_Data!$C779,Hierarchy!$A$2:$H$27,7,TRUE)</f>
        <v>Jimson, Bill</v>
      </c>
      <c r="F779" t="str">
        <f>VLOOKUP(C779,Hierarchy!$A$2:$H$27,8,TRUE)</f>
        <v>Williamburg</v>
      </c>
      <c r="G779">
        <v>35</v>
      </c>
      <c r="H779">
        <v>24420</v>
      </c>
      <c r="I779">
        <v>7</v>
      </c>
      <c r="J779">
        <v>33</v>
      </c>
      <c r="K779">
        <v>24</v>
      </c>
      <c r="L779">
        <v>16</v>
      </c>
      <c r="M779">
        <v>2</v>
      </c>
      <c r="N779">
        <f>SUMIF(Call_Data!$D$2:$D$1526,Call_Data!$D779,Call_Data!$G$2:$G$1526)</f>
        <v>2093</v>
      </c>
      <c r="O779">
        <f>SUMIFS(Call_Data!$G$2:$G$1526,Call_Data!$D$2:$D$1526,Call_Data!$D779,Call_Data!$A$2:$A$1526,Call_Data!$A779)</f>
        <v>666</v>
      </c>
      <c r="P779" s="3">
        <f>Call_Data!$H779/Call_Data!$G779</f>
        <v>697.71428571428567</v>
      </c>
      <c r="Q779" cm="1">
        <f t="array" ref="Q779">_xlfn.SWITCH(A779,201706,780,201707,783,201708,775)</f>
        <v>783</v>
      </c>
      <c r="R779" s="5" cm="1">
        <f t="array" ref="R779">_xlfn.SWITCH(A779,201706,0.08,201707,0.081,201708,0.075)</f>
        <v>8.1000000000000003E-2</v>
      </c>
      <c r="S779" s="2">
        <f>Call_Data!$M779/Call_Data!$G779*100</f>
        <v>5.7142857142857144</v>
      </c>
      <c r="T779" s="2">
        <f>Call_Data!$S779/Call_Data!$R779</f>
        <v>70.546737213403873</v>
      </c>
      <c r="U779" s="7">
        <f t="shared" si="24"/>
        <v>0</v>
      </c>
      <c r="V779" s="6">
        <f t="shared" si="25"/>
        <v>0.94285714285714284</v>
      </c>
      <c r="W779" s="6">
        <f>Call_Data!$K779/Call_Data!$J779</f>
        <v>0.72727272727272729</v>
      </c>
      <c r="X779" s="6">
        <f>Call_Data!$L779/Call_Data!$K779</f>
        <v>0.66666666666666663</v>
      </c>
      <c r="Y779" s="6" cm="1">
        <f t="array" ref="Y779">_xlfn.SWITCH(A779,201706,0.51,201707,0.509,201708,0.511)</f>
        <v>0.50900000000000001</v>
      </c>
      <c r="Z779" s="6">
        <f>Call_Data!$L779/Call_Data!$G779</f>
        <v>0.45714285714285713</v>
      </c>
      <c r="AA779" s="6" cm="1">
        <f t="array" ref="AA779">_xlfn.SWITCH(A779,201706,0.2,201707,0.199,201708,0.198)</f>
        <v>0.19900000000000001</v>
      </c>
      <c r="AB779" s="6">
        <f>Call_Data!$K779-Call_Data!$L779/Call_Data!$K779</f>
        <v>23.333333333333332</v>
      </c>
      <c r="AC779" s="6" cm="1">
        <f t="array" ref="AC779">_xlfn.SWITCH(A779,201706,0.17,201707,0.162,201708,0.159)</f>
        <v>0.16200000000000001</v>
      </c>
      <c r="AD779" s="6">
        <f>Call_Data!$I779/Call_Data!$G779</f>
        <v>0.2</v>
      </c>
    </row>
    <row r="780" spans="1:30" x14ac:dyDescent="0.2">
      <c r="A780">
        <v>201707</v>
      </c>
      <c r="B780" s="1">
        <v>42935</v>
      </c>
      <c r="C780">
        <v>12474</v>
      </c>
      <c r="D780" t="str">
        <f>VLOOKUP(Call_Data!$C780,Hierarchy!$A$1:$H$27,5,TRUE)</f>
        <v>Jeffries, Johnna</v>
      </c>
      <c r="E780" t="str">
        <f>VLOOKUP(Call_Data!$C780,Hierarchy!$A$2:$H$27,7,TRUE)</f>
        <v>Jimson, Bill</v>
      </c>
      <c r="F780" t="str">
        <f>VLOOKUP(C780,Hierarchy!$A$2:$H$27,8,TRUE)</f>
        <v>Williamburg</v>
      </c>
      <c r="G780">
        <v>31</v>
      </c>
      <c r="H780">
        <v>25173</v>
      </c>
      <c r="I780">
        <v>7</v>
      </c>
      <c r="J780">
        <v>28</v>
      </c>
      <c r="K780">
        <v>21</v>
      </c>
      <c r="L780">
        <v>14</v>
      </c>
      <c r="M780">
        <v>2</v>
      </c>
      <c r="N780">
        <f>SUMIF(Call_Data!$D$2:$D$1526,Call_Data!$D780,Call_Data!$G$2:$G$1526)</f>
        <v>2135</v>
      </c>
      <c r="O780">
        <f>SUMIFS(Call_Data!$G$2:$G$1526,Call_Data!$D$2:$D$1526,Call_Data!$D780,Call_Data!$A$2:$A$1526,Call_Data!$A780)</f>
        <v>708</v>
      </c>
      <c r="P780" s="3">
        <f>Call_Data!$H780/Call_Data!$G780</f>
        <v>812.0322580645161</v>
      </c>
      <c r="Q780" cm="1">
        <f t="array" ref="Q780">_xlfn.SWITCH(A780,201706,780,201707,783,201708,775)</f>
        <v>783</v>
      </c>
      <c r="R780" s="5" cm="1">
        <f t="array" ref="R780">_xlfn.SWITCH(A780,201706,0.08,201707,0.081,201708,0.075)</f>
        <v>8.1000000000000003E-2</v>
      </c>
      <c r="S780" s="2">
        <f>Call_Data!$M780/Call_Data!$G780*100</f>
        <v>6.4516129032258061</v>
      </c>
      <c r="T780" s="2">
        <f>Call_Data!$S780/Call_Data!$R780</f>
        <v>79.649542015133406</v>
      </c>
      <c r="U780" s="7">
        <f t="shared" si="24"/>
        <v>0</v>
      </c>
      <c r="V780" s="6">
        <f t="shared" si="25"/>
        <v>0.90322580645161288</v>
      </c>
      <c r="W780" s="6">
        <f>Call_Data!$K780/Call_Data!$J780</f>
        <v>0.75</v>
      </c>
      <c r="X780" s="6">
        <f>Call_Data!$L780/Call_Data!$K780</f>
        <v>0.66666666666666663</v>
      </c>
      <c r="Y780" s="6" cm="1">
        <f t="array" ref="Y780">_xlfn.SWITCH(A780,201706,0.51,201707,0.509,201708,0.511)</f>
        <v>0.50900000000000001</v>
      </c>
      <c r="Z780" s="6">
        <f>Call_Data!$L780/Call_Data!$G780</f>
        <v>0.45161290322580644</v>
      </c>
      <c r="AA780" s="6" cm="1">
        <f t="array" ref="AA780">_xlfn.SWITCH(A780,201706,0.2,201707,0.199,201708,0.198)</f>
        <v>0.19900000000000001</v>
      </c>
      <c r="AB780" s="6">
        <f>Call_Data!$K780-Call_Data!$L780/Call_Data!$K780</f>
        <v>20.333333333333332</v>
      </c>
      <c r="AC780" s="6" cm="1">
        <f t="array" ref="AC780">_xlfn.SWITCH(A780,201706,0.17,201707,0.162,201708,0.159)</f>
        <v>0.16200000000000001</v>
      </c>
      <c r="AD780" s="6">
        <f>Call_Data!$I780/Call_Data!$G780</f>
        <v>0.22580645161290322</v>
      </c>
    </row>
    <row r="781" spans="1:30" x14ac:dyDescent="0.2">
      <c r="A781">
        <v>201707</v>
      </c>
      <c r="B781" s="1">
        <v>42935</v>
      </c>
      <c r="C781">
        <v>12475</v>
      </c>
      <c r="D781" t="str">
        <f>VLOOKUP(Call_Data!$C781,Hierarchy!$A$1:$H$27,5,TRUE)</f>
        <v>Kippers, Kat</v>
      </c>
      <c r="E781" t="str">
        <f>VLOOKUP(Call_Data!$C781,Hierarchy!$A$2:$H$27,7,TRUE)</f>
        <v>Jimson, Bill</v>
      </c>
      <c r="F781" t="str">
        <f>VLOOKUP(C781,Hierarchy!$A$2:$H$27,8,TRUE)</f>
        <v>Williamburg</v>
      </c>
      <c r="G781">
        <v>32</v>
      </c>
      <c r="H781">
        <v>24381</v>
      </c>
      <c r="I781">
        <v>5</v>
      </c>
      <c r="J781">
        <v>28</v>
      </c>
      <c r="K781">
        <v>22</v>
      </c>
      <c r="L781">
        <v>16</v>
      </c>
      <c r="M781">
        <v>2</v>
      </c>
      <c r="N781">
        <f>SUMIF(Call_Data!$D$2:$D$1526,Call_Data!$D781,Call_Data!$G$2:$G$1526)</f>
        <v>2135</v>
      </c>
      <c r="O781">
        <f>SUMIFS(Call_Data!$G$2:$G$1526,Call_Data!$D$2:$D$1526,Call_Data!$D781,Call_Data!$A$2:$A$1526,Call_Data!$A781)</f>
        <v>724</v>
      </c>
      <c r="P781" s="3">
        <f>Call_Data!$H781/Call_Data!$G781</f>
        <v>761.90625</v>
      </c>
      <c r="Q781" cm="1">
        <f t="array" ref="Q781">_xlfn.SWITCH(A781,201706,780,201707,783,201708,775)</f>
        <v>783</v>
      </c>
      <c r="R781" s="5" cm="1">
        <f t="array" ref="R781">_xlfn.SWITCH(A781,201706,0.08,201707,0.081,201708,0.075)</f>
        <v>8.1000000000000003E-2</v>
      </c>
      <c r="S781" s="2">
        <f>Call_Data!$M781/Call_Data!$G781*100</f>
        <v>6.25</v>
      </c>
      <c r="T781" s="2">
        <f>Call_Data!$S781/Call_Data!$R781</f>
        <v>77.160493827160494</v>
      </c>
      <c r="U781" s="7">
        <f t="shared" si="24"/>
        <v>0</v>
      </c>
      <c r="V781" s="6">
        <f t="shared" si="25"/>
        <v>0.875</v>
      </c>
      <c r="W781" s="6">
        <f>Call_Data!$K781/Call_Data!$J781</f>
        <v>0.7857142857142857</v>
      </c>
      <c r="X781" s="6">
        <f>Call_Data!$L781/Call_Data!$K781</f>
        <v>0.72727272727272729</v>
      </c>
      <c r="Y781" s="6" cm="1">
        <f t="array" ref="Y781">_xlfn.SWITCH(A781,201706,0.51,201707,0.509,201708,0.511)</f>
        <v>0.50900000000000001</v>
      </c>
      <c r="Z781" s="6">
        <f>Call_Data!$L781/Call_Data!$G781</f>
        <v>0.5</v>
      </c>
      <c r="AA781" s="6" cm="1">
        <f t="array" ref="AA781">_xlfn.SWITCH(A781,201706,0.2,201707,0.199,201708,0.198)</f>
        <v>0.19900000000000001</v>
      </c>
      <c r="AB781" s="6">
        <f>Call_Data!$K781-Call_Data!$L781/Call_Data!$K781</f>
        <v>21.272727272727273</v>
      </c>
      <c r="AC781" s="6" cm="1">
        <f t="array" ref="AC781">_xlfn.SWITCH(A781,201706,0.17,201707,0.162,201708,0.159)</f>
        <v>0.16200000000000001</v>
      </c>
      <c r="AD781" s="6">
        <f>Call_Data!$I781/Call_Data!$G781</f>
        <v>0.15625</v>
      </c>
    </row>
    <row r="782" spans="1:30" x14ac:dyDescent="0.2">
      <c r="A782">
        <v>201707</v>
      </c>
      <c r="B782" s="1">
        <v>42935</v>
      </c>
      <c r="C782">
        <v>12476</v>
      </c>
      <c r="D782" t="str">
        <f>VLOOKUP(Call_Data!$C782,Hierarchy!$A$1:$H$27,5,TRUE)</f>
        <v>Lipp, Larry</v>
      </c>
      <c r="E782" t="str">
        <f>VLOOKUP(Call_Data!$C782,Hierarchy!$A$2:$H$27,7,TRUE)</f>
        <v>Jimson, Bill</v>
      </c>
      <c r="F782" t="str">
        <f>VLOOKUP(C782,Hierarchy!$A$2:$H$27,8,TRUE)</f>
        <v>Williamburg</v>
      </c>
      <c r="G782">
        <v>35</v>
      </c>
      <c r="H782">
        <v>25420</v>
      </c>
      <c r="I782">
        <v>7</v>
      </c>
      <c r="J782">
        <v>32</v>
      </c>
      <c r="K782">
        <v>21</v>
      </c>
      <c r="L782">
        <v>16</v>
      </c>
      <c r="M782">
        <v>2</v>
      </c>
      <c r="N782">
        <f>SUMIF(Call_Data!$D$2:$D$1526,Call_Data!$D782,Call_Data!$G$2:$G$1526)</f>
        <v>2065</v>
      </c>
      <c r="O782">
        <f>SUMIFS(Call_Data!$G$2:$G$1526,Call_Data!$D$2:$D$1526,Call_Data!$D782,Call_Data!$A$2:$A$1526,Call_Data!$A782)</f>
        <v>651</v>
      </c>
      <c r="P782" s="3">
        <f>Call_Data!$H782/Call_Data!$G782</f>
        <v>726.28571428571433</v>
      </c>
      <c r="Q782" cm="1">
        <f t="array" ref="Q782">_xlfn.SWITCH(A782,201706,780,201707,783,201708,775)</f>
        <v>783</v>
      </c>
      <c r="R782" s="5" cm="1">
        <f t="array" ref="R782">_xlfn.SWITCH(A782,201706,0.08,201707,0.081,201708,0.075)</f>
        <v>8.1000000000000003E-2</v>
      </c>
      <c r="S782" s="2">
        <f>Call_Data!$M782/Call_Data!$G782*100</f>
        <v>5.7142857142857144</v>
      </c>
      <c r="T782" s="2">
        <f>Call_Data!$S782/Call_Data!$R782</f>
        <v>70.546737213403873</v>
      </c>
      <c r="U782" s="7">
        <f t="shared" si="24"/>
        <v>0</v>
      </c>
      <c r="V782" s="6">
        <f t="shared" si="25"/>
        <v>0.91428571428571426</v>
      </c>
      <c r="W782" s="6">
        <f>Call_Data!$K782/Call_Data!$J782</f>
        <v>0.65625</v>
      </c>
      <c r="X782" s="6">
        <f>Call_Data!$L782/Call_Data!$K782</f>
        <v>0.76190476190476186</v>
      </c>
      <c r="Y782" s="6" cm="1">
        <f t="array" ref="Y782">_xlfn.SWITCH(A782,201706,0.51,201707,0.509,201708,0.511)</f>
        <v>0.50900000000000001</v>
      </c>
      <c r="Z782" s="6">
        <f>Call_Data!$L782/Call_Data!$G782</f>
        <v>0.45714285714285713</v>
      </c>
      <c r="AA782" s="6" cm="1">
        <f t="array" ref="AA782">_xlfn.SWITCH(A782,201706,0.2,201707,0.199,201708,0.198)</f>
        <v>0.19900000000000001</v>
      </c>
      <c r="AB782" s="6">
        <f>Call_Data!$K782-Call_Data!$L782/Call_Data!$K782</f>
        <v>20.238095238095237</v>
      </c>
      <c r="AC782" s="6" cm="1">
        <f t="array" ref="AC782">_xlfn.SWITCH(A782,201706,0.17,201707,0.162,201708,0.159)</f>
        <v>0.16200000000000001</v>
      </c>
      <c r="AD782" s="6">
        <f>Call_Data!$I782/Call_Data!$G782</f>
        <v>0.2</v>
      </c>
    </row>
    <row r="783" spans="1:30" x14ac:dyDescent="0.2">
      <c r="A783">
        <v>201707</v>
      </c>
      <c r="B783" s="1">
        <v>42935</v>
      </c>
      <c r="C783">
        <v>12477</v>
      </c>
      <c r="D783" t="str">
        <f>VLOOKUP(Call_Data!$C783,Hierarchy!$A$1:$H$27,5,TRUE)</f>
        <v>Myers, Matt</v>
      </c>
      <c r="E783" t="str">
        <f>VLOOKUP(Call_Data!$C783,Hierarchy!$A$2:$H$27,7,TRUE)</f>
        <v>Jimson, Bill</v>
      </c>
      <c r="F783" t="str">
        <f>VLOOKUP(C783,Hierarchy!$A$2:$H$27,8,TRUE)</f>
        <v>Williamburg</v>
      </c>
      <c r="G783">
        <v>32</v>
      </c>
      <c r="H783">
        <v>24219</v>
      </c>
      <c r="I783">
        <v>7</v>
      </c>
      <c r="J783">
        <v>28</v>
      </c>
      <c r="K783">
        <v>21</v>
      </c>
      <c r="L783">
        <v>14</v>
      </c>
      <c r="M783">
        <v>2</v>
      </c>
      <c r="N783">
        <f>SUMIF(Call_Data!$D$2:$D$1526,Call_Data!$D783,Call_Data!$G$2:$G$1526)</f>
        <v>1978</v>
      </c>
      <c r="O783">
        <f>SUMIFS(Call_Data!$G$2:$G$1526,Call_Data!$D$2:$D$1526,Call_Data!$D783,Call_Data!$A$2:$A$1526,Call_Data!$A783)</f>
        <v>656</v>
      </c>
      <c r="P783" s="3">
        <f>Call_Data!$H783/Call_Data!$G783</f>
        <v>756.84375</v>
      </c>
      <c r="Q783" cm="1">
        <f t="array" ref="Q783">_xlfn.SWITCH(A783,201706,780,201707,783,201708,775)</f>
        <v>783</v>
      </c>
      <c r="R783" s="5" cm="1">
        <f t="array" ref="R783">_xlfn.SWITCH(A783,201706,0.08,201707,0.081,201708,0.075)</f>
        <v>8.1000000000000003E-2</v>
      </c>
      <c r="S783" s="2">
        <f>Call_Data!$M783/Call_Data!$G783*100</f>
        <v>6.25</v>
      </c>
      <c r="T783" s="2">
        <f>Call_Data!$S783/Call_Data!$R783</f>
        <v>77.160493827160494</v>
      </c>
      <c r="U783" s="7">
        <f t="shared" si="24"/>
        <v>0</v>
      </c>
      <c r="V783" s="6">
        <f t="shared" si="25"/>
        <v>0.875</v>
      </c>
      <c r="W783" s="6">
        <f>Call_Data!$K783/Call_Data!$J783</f>
        <v>0.75</v>
      </c>
      <c r="X783" s="6">
        <f>Call_Data!$L783/Call_Data!$K783</f>
        <v>0.66666666666666663</v>
      </c>
      <c r="Y783" s="6" cm="1">
        <f t="array" ref="Y783">_xlfn.SWITCH(A783,201706,0.51,201707,0.509,201708,0.511)</f>
        <v>0.50900000000000001</v>
      </c>
      <c r="Z783" s="6">
        <f>Call_Data!$L783/Call_Data!$G783</f>
        <v>0.4375</v>
      </c>
      <c r="AA783" s="6" cm="1">
        <f t="array" ref="AA783">_xlfn.SWITCH(A783,201706,0.2,201707,0.199,201708,0.198)</f>
        <v>0.19900000000000001</v>
      </c>
      <c r="AB783" s="6">
        <f>Call_Data!$K783-Call_Data!$L783/Call_Data!$K783</f>
        <v>20.333333333333332</v>
      </c>
      <c r="AC783" s="6" cm="1">
        <f t="array" ref="AC783">_xlfn.SWITCH(A783,201706,0.17,201707,0.162,201708,0.159)</f>
        <v>0.16200000000000001</v>
      </c>
      <c r="AD783" s="6">
        <f>Call_Data!$I783/Call_Data!$G783</f>
        <v>0.21875</v>
      </c>
    </row>
    <row r="784" spans="1:30" x14ac:dyDescent="0.2">
      <c r="A784">
        <v>201707</v>
      </c>
      <c r="B784" s="1">
        <v>42935</v>
      </c>
      <c r="C784">
        <v>12478</v>
      </c>
      <c r="D784" t="str">
        <f>VLOOKUP(Call_Data!$C784,Hierarchy!$A$1:$H$27,5,TRUE)</f>
        <v>Nichols, Nana</v>
      </c>
      <c r="E784" t="str">
        <f>VLOOKUP(Call_Data!$C784,Hierarchy!$A$2:$H$27,7,TRUE)</f>
        <v>Jimson, Bill</v>
      </c>
      <c r="F784" t="str">
        <f>VLOOKUP(C784,Hierarchy!$A$2:$H$27,8,TRUE)</f>
        <v>Williamburg</v>
      </c>
      <c r="G784">
        <v>33</v>
      </c>
      <c r="H784">
        <v>24967</v>
      </c>
      <c r="I784">
        <v>8</v>
      </c>
      <c r="J784">
        <v>29</v>
      </c>
      <c r="K784">
        <v>21</v>
      </c>
      <c r="L784">
        <v>14</v>
      </c>
      <c r="M784">
        <v>2</v>
      </c>
      <c r="N784">
        <f>SUMIF(Call_Data!$D$2:$D$1526,Call_Data!$D784,Call_Data!$G$2:$G$1526)</f>
        <v>1999</v>
      </c>
      <c r="O784">
        <f>SUMIFS(Call_Data!$G$2:$G$1526,Call_Data!$D$2:$D$1526,Call_Data!$D784,Call_Data!$A$2:$A$1526,Call_Data!$A784)</f>
        <v>674</v>
      </c>
      <c r="P784" s="3">
        <f>Call_Data!$H784/Call_Data!$G784</f>
        <v>756.57575757575762</v>
      </c>
      <c r="Q784" cm="1">
        <f t="array" ref="Q784">_xlfn.SWITCH(A784,201706,780,201707,783,201708,775)</f>
        <v>783</v>
      </c>
      <c r="R784" s="5" cm="1">
        <f t="array" ref="R784">_xlfn.SWITCH(A784,201706,0.08,201707,0.081,201708,0.075)</f>
        <v>8.1000000000000003E-2</v>
      </c>
      <c r="S784" s="2">
        <f>Call_Data!$M784/Call_Data!$G784*100</f>
        <v>6.0606060606060606</v>
      </c>
      <c r="T784" s="2">
        <f>Call_Data!$S784/Call_Data!$R784</f>
        <v>74.82229704451926</v>
      </c>
      <c r="U784" s="7">
        <f t="shared" si="24"/>
        <v>0</v>
      </c>
      <c r="V784" s="6">
        <f t="shared" si="25"/>
        <v>0.87878787878787878</v>
      </c>
      <c r="W784" s="6">
        <f>Call_Data!$K784/Call_Data!$J784</f>
        <v>0.72413793103448276</v>
      </c>
      <c r="X784" s="6">
        <f>Call_Data!$L784/Call_Data!$K784</f>
        <v>0.66666666666666663</v>
      </c>
      <c r="Y784" s="6" cm="1">
        <f t="array" ref="Y784">_xlfn.SWITCH(A784,201706,0.51,201707,0.509,201708,0.511)</f>
        <v>0.50900000000000001</v>
      </c>
      <c r="Z784" s="6">
        <f>Call_Data!$L784/Call_Data!$G784</f>
        <v>0.42424242424242425</v>
      </c>
      <c r="AA784" s="6" cm="1">
        <f t="array" ref="AA784">_xlfn.SWITCH(A784,201706,0.2,201707,0.199,201708,0.198)</f>
        <v>0.19900000000000001</v>
      </c>
      <c r="AB784" s="6">
        <f>Call_Data!$K784-Call_Data!$L784/Call_Data!$K784</f>
        <v>20.333333333333332</v>
      </c>
      <c r="AC784" s="6" cm="1">
        <f t="array" ref="AC784">_xlfn.SWITCH(A784,201706,0.17,201707,0.162,201708,0.159)</f>
        <v>0.16200000000000001</v>
      </c>
      <c r="AD784" s="6">
        <f>Call_Data!$I784/Call_Data!$G784</f>
        <v>0.24242424242424243</v>
      </c>
    </row>
    <row r="785" spans="1:30" x14ac:dyDescent="0.2">
      <c r="A785">
        <v>201707</v>
      </c>
      <c r="B785" s="1">
        <v>42935</v>
      </c>
      <c r="C785">
        <v>12479</v>
      </c>
      <c r="D785" t="str">
        <f>VLOOKUP(Call_Data!$C785,Hierarchy!$A$1:$H$27,5,TRUE)</f>
        <v>Ohlson, Octavius</v>
      </c>
      <c r="E785" t="str">
        <f>VLOOKUP(Call_Data!$C785,Hierarchy!$A$2:$H$27,7,TRUE)</f>
        <v>Jimson, Bill</v>
      </c>
      <c r="F785" t="str">
        <f>VLOOKUP(C785,Hierarchy!$A$2:$H$27,8,TRUE)</f>
        <v>Williamburg</v>
      </c>
      <c r="G785">
        <v>36</v>
      </c>
      <c r="H785">
        <v>24114</v>
      </c>
      <c r="I785">
        <v>6</v>
      </c>
      <c r="J785">
        <v>31</v>
      </c>
      <c r="K785">
        <v>24</v>
      </c>
      <c r="L785">
        <v>17</v>
      </c>
      <c r="M785">
        <v>2</v>
      </c>
      <c r="N785">
        <f>SUMIF(Call_Data!$D$2:$D$1526,Call_Data!$D785,Call_Data!$G$2:$G$1526)</f>
        <v>1969</v>
      </c>
      <c r="O785">
        <f>SUMIFS(Call_Data!$G$2:$G$1526,Call_Data!$D$2:$D$1526,Call_Data!$D785,Call_Data!$A$2:$A$1526,Call_Data!$A785)</f>
        <v>562</v>
      </c>
      <c r="P785" s="3">
        <f>Call_Data!$H785/Call_Data!$G785</f>
        <v>669.83333333333337</v>
      </c>
      <c r="Q785" cm="1">
        <f t="array" ref="Q785">_xlfn.SWITCH(A785,201706,780,201707,783,201708,775)</f>
        <v>783</v>
      </c>
      <c r="R785" s="5" cm="1">
        <f t="array" ref="R785">_xlfn.SWITCH(A785,201706,0.08,201707,0.081,201708,0.075)</f>
        <v>8.1000000000000003E-2</v>
      </c>
      <c r="S785" s="2">
        <f>Call_Data!$M785/Call_Data!$G785*100</f>
        <v>5.5555555555555554</v>
      </c>
      <c r="T785" s="2">
        <f>Call_Data!$S785/Call_Data!$R785</f>
        <v>68.587105624142652</v>
      </c>
      <c r="U785" s="7">
        <f t="shared" si="24"/>
        <v>0</v>
      </c>
      <c r="V785" s="6">
        <f t="shared" si="25"/>
        <v>0.86111111111111116</v>
      </c>
      <c r="W785" s="6">
        <f>Call_Data!$K785/Call_Data!$J785</f>
        <v>0.77419354838709675</v>
      </c>
      <c r="X785" s="6">
        <f>Call_Data!$L785/Call_Data!$K785</f>
        <v>0.70833333333333337</v>
      </c>
      <c r="Y785" s="6" cm="1">
        <f t="array" ref="Y785">_xlfn.SWITCH(A785,201706,0.51,201707,0.509,201708,0.511)</f>
        <v>0.50900000000000001</v>
      </c>
      <c r="Z785" s="6">
        <f>Call_Data!$L785/Call_Data!$G785</f>
        <v>0.47222222222222221</v>
      </c>
      <c r="AA785" s="6" cm="1">
        <f t="array" ref="AA785">_xlfn.SWITCH(A785,201706,0.2,201707,0.199,201708,0.198)</f>
        <v>0.19900000000000001</v>
      </c>
      <c r="AB785" s="6">
        <f>Call_Data!$K785-Call_Data!$L785/Call_Data!$K785</f>
        <v>23.291666666666668</v>
      </c>
      <c r="AC785" s="6" cm="1">
        <f t="array" ref="AC785">_xlfn.SWITCH(A785,201706,0.17,201707,0.162,201708,0.159)</f>
        <v>0.16200000000000001</v>
      </c>
      <c r="AD785" s="6">
        <f>Call_Data!$I785/Call_Data!$G785</f>
        <v>0.16666666666666666</v>
      </c>
    </row>
    <row r="786" spans="1:30" x14ac:dyDescent="0.2">
      <c r="A786">
        <v>201707</v>
      </c>
      <c r="B786" s="1">
        <v>42935</v>
      </c>
      <c r="C786">
        <v>12481</v>
      </c>
      <c r="D786" t="str">
        <f>VLOOKUP(Call_Data!$C786,Hierarchy!$A$1:$H$27,5,TRUE)</f>
        <v>Rank, Richelle</v>
      </c>
      <c r="E786" t="str">
        <f>VLOOKUP(Call_Data!$C786,Hierarchy!$A$2:$H$27,7,TRUE)</f>
        <v>Jimson, Bill</v>
      </c>
      <c r="F786" t="str">
        <f>VLOOKUP(C786,Hierarchy!$A$2:$H$27,8,TRUE)</f>
        <v>Williamburg</v>
      </c>
      <c r="G786">
        <v>36</v>
      </c>
      <c r="H786">
        <v>25173</v>
      </c>
      <c r="I786">
        <v>5</v>
      </c>
      <c r="J786">
        <v>36</v>
      </c>
      <c r="K786">
        <v>24</v>
      </c>
      <c r="L786">
        <v>17</v>
      </c>
      <c r="M786">
        <v>3</v>
      </c>
      <c r="N786">
        <f>SUMIF(Call_Data!$D$2:$D$1526,Call_Data!$D786,Call_Data!$G$2:$G$1526)</f>
        <v>1090</v>
      </c>
      <c r="O786">
        <f>SUMIFS(Call_Data!$G$2:$G$1526,Call_Data!$D$2:$D$1526,Call_Data!$D786,Call_Data!$A$2:$A$1526,Call_Data!$A786)</f>
        <v>393</v>
      </c>
      <c r="P786" s="3">
        <f>Call_Data!$H786/Call_Data!$G786</f>
        <v>699.25</v>
      </c>
      <c r="Q786" cm="1">
        <f t="array" ref="Q786">_xlfn.SWITCH(A786,201706,780,201707,783,201708,775)</f>
        <v>783</v>
      </c>
      <c r="R786" s="5" cm="1">
        <f t="array" ref="R786">_xlfn.SWITCH(A786,201706,0.08,201707,0.081,201708,0.075)</f>
        <v>8.1000000000000003E-2</v>
      </c>
      <c r="S786" s="2">
        <f>Call_Data!$M786/Call_Data!$G786*100</f>
        <v>8.3333333333333321</v>
      </c>
      <c r="T786" s="2">
        <f>Call_Data!$S786/Call_Data!$R786</f>
        <v>102.88065843621398</v>
      </c>
      <c r="U786" s="7">
        <f t="shared" si="24"/>
        <v>100</v>
      </c>
      <c r="V786" s="6">
        <f t="shared" si="25"/>
        <v>1</v>
      </c>
      <c r="W786" s="6">
        <f>Call_Data!$K786/Call_Data!$J786</f>
        <v>0.66666666666666663</v>
      </c>
      <c r="X786" s="6">
        <f>Call_Data!$L786/Call_Data!$K786</f>
        <v>0.70833333333333337</v>
      </c>
      <c r="Y786" s="6" cm="1">
        <f t="array" ref="Y786">_xlfn.SWITCH(A786,201706,0.51,201707,0.509,201708,0.511)</f>
        <v>0.50900000000000001</v>
      </c>
      <c r="Z786" s="6">
        <f>Call_Data!$L786/Call_Data!$G786</f>
        <v>0.47222222222222221</v>
      </c>
      <c r="AA786" s="6" cm="1">
        <f t="array" ref="AA786">_xlfn.SWITCH(A786,201706,0.2,201707,0.199,201708,0.198)</f>
        <v>0.19900000000000001</v>
      </c>
      <c r="AB786" s="6">
        <f>Call_Data!$K786-Call_Data!$L786/Call_Data!$K786</f>
        <v>23.291666666666668</v>
      </c>
      <c r="AC786" s="6" cm="1">
        <f t="array" ref="AC786">_xlfn.SWITCH(A786,201706,0.17,201707,0.162,201708,0.159)</f>
        <v>0.16200000000000001</v>
      </c>
      <c r="AD786" s="6">
        <f>Call_Data!$I786/Call_Data!$G786</f>
        <v>0.1388888888888889</v>
      </c>
    </row>
    <row r="787" spans="1:30" x14ac:dyDescent="0.2">
      <c r="A787">
        <v>201707</v>
      </c>
      <c r="B787" s="1">
        <v>42935</v>
      </c>
      <c r="C787">
        <v>12482</v>
      </c>
      <c r="D787" t="str">
        <f>VLOOKUP(Call_Data!$C787,Hierarchy!$A$1:$H$27,5,TRUE)</f>
        <v>Sanders, Sammi</v>
      </c>
      <c r="E787" t="str">
        <f>VLOOKUP(Call_Data!$C787,Hierarchy!$A$2:$H$27,7,TRUE)</f>
        <v>Oferten, Quinton</v>
      </c>
      <c r="F787" t="str">
        <f>VLOOKUP(C787,Hierarchy!$A$2:$H$27,8,TRUE)</f>
        <v>Williamburg</v>
      </c>
      <c r="G787">
        <v>33</v>
      </c>
      <c r="H787">
        <v>24311</v>
      </c>
      <c r="I787">
        <v>7</v>
      </c>
      <c r="J787">
        <v>30</v>
      </c>
      <c r="K787">
        <v>18</v>
      </c>
      <c r="L787">
        <v>12</v>
      </c>
      <c r="M787">
        <v>4</v>
      </c>
      <c r="N787">
        <f>SUMIF(Call_Data!$D$2:$D$1526,Call_Data!$D787,Call_Data!$G$2:$G$1526)</f>
        <v>1764</v>
      </c>
      <c r="O787">
        <f>SUMIFS(Call_Data!$G$2:$G$1526,Call_Data!$D$2:$D$1526,Call_Data!$D787,Call_Data!$A$2:$A$1526,Call_Data!$A787)</f>
        <v>524</v>
      </c>
      <c r="P787" s="3">
        <f>Call_Data!$H787/Call_Data!$G787</f>
        <v>736.69696969696975</v>
      </c>
      <c r="Q787" cm="1">
        <f t="array" ref="Q787">_xlfn.SWITCH(A787,201706,780,201707,783,201708,775)</f>
        <v>783</v>
      </c>
      <c r="R787" s="5" cm="1">
        <f t="array" ref="R787">_xlfn.SWITCH(A787,201706,0.08,201707,0.081,201708,0.075)</f>
        <v>8.1000000000000003E-2</v>
      </c>
      <c r="S787" s="2">
        <f>Call_Data!$M787/Call_Data!$G787*100</f>
        <v>12.121212121212121</v>
      </c>
      <c r="T787" s="2">
        <f>Call_Data!$S787/Call_Data!$R787</f>
        <v>149.64459408903852</v>
      </c>
      <c r="U787" s="7">
        <f t="shared" si="24"/>
        <v>250</v>
      </c>
      <c r="V787" s="6">
        <f t="shared" si="25"/>
        <v>0.90909090909090906</v>
      </c>
      <c r="W787" s="6">
        <f>Call_Data!$K787/Call_Data!$J787</f>
        <v>0.6</v>
      </c>
      <c r="X787" s="6">
        <f>Call_Data!$L787/Call_Data!$K787</f>
        <v>0.66666666666666663</v>
      </c>
      <c r="Y787" s="6" cm="1">
        <f t="array" ref="Y787">_xlfn.SWITCH(A787,201706,0.51,201707,0.509,201708,0.511)</f>
        <v>0.50900000000000001</v>
      </c>
      <c r="Z787" s="6">
        <f>Call_Data!$L787/Call_Data!$G787</f>
        <v>0.36363636363636365</v>
      </c>
      <c r="AA787" s="6" cm="1">
        <f t="array" ref="AA787">_xlfn.SWITCH(A787,201706,0.2,201707,0.199,201708,0.198)</f>
        <v>0.19900000000000001</v>
      </c>
      <c r="AB787" s="6">
        <f>Call_Data!$K787-Call_Data!$L787/Call_Data!$K787</f>
        <v>17.333333333333332</v>
      </c>
      <c r="AC787" s="6" cm="1">
        <f t="array" ref="AC787">_xlfn.SWITCH(A787,201706,0.17,201707,0.162,201708,0.159)</f>
        <v>0.16200000000000001</v>
      </c>
      <c r="AD787" s="6">
        <f>Call_Data!$I787/Call_Data!$G787</f>
        <v>0.21212121212121213</v>
      </c>
    </row>
    <row r="788" spans="1:30" x14ac:dyDescent="0.2">
      <c r="A788">
        <v>201707</v>
      </c>
      <c r="B788" s="1">
        <v>42935</v>
      </c>
      <c r="C788">
        <v>12483</v>
      </c>
      <c r="D788" t="str">
        <f>VLOOKUP(Call_Data!$C788,Hierarchy!$A$1:$H$27,5,TRUE)</f>
        <v>Thomas, Ted</v>
      </c>
      <c r="E788" t="str">
        <f>VLOOKUP(Call_Data!$C788,Hierarchy!$A$2:$H$27,7,TRUE)</f>
        <v>Oferten, Quinton</v>
      </c>
      <c r="F788" t="str">
        <f>VLOOKUP(C788,Hierarchy!$A$2:$H$27,8,TRUE)</f>
        <v>Williamburg</v>
      </c>
      <c r="G788">
        <v>33</v>
      </c>
      <c r="H788">
        <v>25658</v>
      </c>
      <c r="I788">
        <v>7</v>
      </c>
      <c r="J788">
        <v>30</v>
      </c>
      <c r="K788">
        <v>19</v>
      </c>
      <c r="L788">
        <v>12</v>
      </c>
      <c r="M788">
        <v>4</v>
      </c>
      <c r="N788">
        <f>SUMIF(Call_Data!$D$2:$D$1526,Call_Data!$D788,Call_Data!$G$2:$G$1526)</f>
        <v>1918</v>
      </c>
      <c r="O788">
        <f>SUMIFS(Call_Data!$G$2:$G$1526,Call_Data!$D$2:$D$1526,Call_Data!$D788,Call_Data!$A$2:$A$1526,Call_Data!$A788)</f>
        <v>606</v>
      </c>
      <c r="P788" s="3">
        <f>Call_Data!$H788/Call_Data!$G788</f>
        <v>777.5151515151515</v>
      </c>
      <c r="Q788" cm="1">
        <f t="array" ref="Q788">_xlfn.SWITCH(A788,201706,780,201707,783,201708,775)</f>
        <v>783</v>
      </c>
      <c r="R788" s="5" cm="1">
        <f t="array" ref="R788">_xlfn.SWITCH(A788,201706,0.08,201707,0.081,201708,0.075)</f>
        <v>8.1000000000000003E-2</v>
      </c>
      <c r="S788" s="2">
        <f>Call_Data!$M788/Call_Data!$G788*100</f>
        <v>12.121212121212121</v>
      </c>
      <c r="T788" s="2">
        <f>Call_Data!$S788/Call_Data!$R788</f>
        <v>149.64459408903852</v>
      </c>
      <c r="U788" s="7">
        <f t="shared" si="24"/>
        <v>250</v>
      </c>
      <c r="V788" s="6">
        <f t="shared" si="25"/>
        <v>0.90909090909090906</v>
      </c>
      <c r="W788" s="6">
        <f>Call_Data!$K788/Call_Data!$J788</f>
        <v>0.6333333333333333</v>
      </c>
      <c r="X788" s="6">
        <f>Call_Data!$L788/Call_Data!$K788</f>
        <v>0.63157894736842102</v>
      </c>
      <c r="Y788" s="6" cm="1">
        <f t="array" ref="Y788">_xlfn.SWITCH(A788,201706,0.51,201707,0.509,201708,0.511)</f>
        <v>0.50900000000000001</v>
      </c>
      <c r="Z788" s="6">
        <f>Call_Data!$L788/Call_Data!$G788</f>
        <v>0.36363636363636365</v>
      </c>
      <c r="AA788" s="6" cm="1">
        <f t="array" ref="AA788">_xlfn.SWITCH(A788,201706,0.2,201707,0.199,201708,0.198)</f>
        <v>0.19900000000000001</v>
      </c>
      <c r="AB788" s="6">
        <f>Call_Data!$K788-Call_Data!$L788/Call_Data!$K788</f>
        <v>18.368421052631579</v>
      </c>
      <c r="AC788" s="6" cm="1">
        <f t="array" ref="AC788">_xlfn.SWITCH(A788,201706,0.17,201707,0.162,201708,0.159)</f>
        <v>0.16200000000000001</v>
      </c>
      <c r="AD788" s="6">
        <f>Call_Data!$I788/Call_Data!$G788</f>
        <v>0.21212121212121213</v>
      </c>
    </row>
    <row r="789" spans="1:30" x14ac:dyDescent="0.2">
      <c r="A789">
        <v>201707</v>
      </c>
      <c r="B789" s="1">
        <v>42935</v>
      </c>
      <c r="C789">
        <v>12484</v>
      </c>
      <c r="D789" t="str">
        <f>VLOOKUP(Call_Data!$C789,Hierarchy!$A$1:$H$27,5,TRUE)</f>
        <v>Uvaldon, Ursala</v>
      </c>
      <c r="E789" t="str">
        <f>VLOOKUP(Call_Data!$C789,Hierarchy!$A$2:$H$27,7,TRUE)</f>
        <v>Oferten, Quinton</v>
      </c>
      <c r="F789" t="str">
        <f>VLOOKUP(C789,Hierarchy!$A$2:$H$27,8,TRUE)</f>
        <v>Williamburg</v>
      </c>
      <c r="G789">
        <v>29</v>
      </c>
      <c r="H789">
        <v>25054</v>
      </c>
      <c r="I789">
        <v>6</v>
      </c>
      <c r="J789">
        <v>26</v>
      </c>
      <c r="K789">
        <v>16</v>
      </c>
      <c r="L789">
        <v>8</v>
      </c>
      <c r="M789">
        <v>3</v>
      </c>
      <c r="N789">
        <f>SUMIF(Call_Data!$D$2:$D$1526,Call_Data!$D789,Call_Data!$G$2:$G$1526)</f>
        <v>1913</v>
      </c>
      <c r="O789">
        <f>SUMIFS(Call_Data!$G$2:$G$1526,Call_Data!$D$2:$D$1526,Call_Data!$D789,Call_Data!$A$2:$A$1526,Call_Data!$A789)</f>
        <v>618</v>
      </c>
      <c r="P789" s="3">
        <f>Call_Data!$H789/Call_Data!$G789</f>
        <v>863.93103448275861</v>
      </c>
      <c r="Q789" cm="1">
        <f t="array" ref="Q789">_xlfn.SWITCH(A789,201706,780,201707,783,201708,775)</f>
        <v>783</v>
      </c>
      <c r="R789" s="5" cm="1">
        <f t="array" ref="R789">_xlfn.SWITCH(A789,201706,0.08,201707,0.081,201708,0.075)</f>
        <v>8.1000000000000003E-2</v>
      </c>
      <c r="S789" s="2">
        <f>Call_Data!$M789/Call_Data!$G789*100</f>
        <v>10.344827586206897</v>
      </c>
      <c r="T789" s="2">
        <f>Call_Data!$S789/Call_Data!$R789</f>
        <v>127.71392081736909</v>
      </c>
      <c r="U789" s="7">
        <f t="shared" si="24"/>
        <v>250</v>
      </c>
      <c r="V789" s="6">
        <f t="shared" si="25"/>
        <v>0.89655172413793105</v>
      </c>
      <c r="W789" s="6">
        <f>Call_Data!$K789/Call_Data!$J789</f>
        <v>0.61538461538461542</v>
      </c>
      <c r="X789" s="6">
        <f>Call_Data!$L789/Call_Data!$K789</f>
        <v>0.5</v>
      </c>
      <c r="Y789" s="6" cm="1">
        <f t="array" ref="Y789">_xlfn.SWITCH(A789,201706,0.51,201707,0.509,201708,0.511)</f>
        <v>0.50900000000000001</v>
      </c>
      <c r="Z789" s="6">
        <f>Call_Data!$L789/Call_Data!$G789</f>
        <v>0.27586206896551724</v>
      </c>
      <c r="AA789" s="6" cm="1">
        <f t="array" ref="AA789">_xlfn.SWITCH(A789,201706,0.2,201707,0.199,201708,0.198)</f>
        <v>0.19900000000000001</v>
      </c>
      <c r="AB789" s="6">
        <f>Call_Data!$K789-Call_Data!$L789/Call_Data!$K789</f>
        <v>15.5</v>
      </c>
      <c r="AC789" s="6" cm="1">
        <f t="array" ref="AC789">_xlfn.SWITCH(A789,201706,0.17,201707,0.162,201708,0.159)</f>
        <v>0.16200000000000001</v>
      </c>
      <c r="AD789" s="6">
        <f>Call_Data!$I789/Call_Data!$G789</f>
        <v>0.20689655172413793</v>
      </c>
    </row>
    <row r="790" spans="1:30" x14ac:dyDescent="0.2">
      <c r="A790">
        <v>201707</v>
      </c>
      <c r="B790" s="1">
        <v>42935</v>
      </c>
      <c r="C790">
        <v>12485</v>
      </c>
      <c r="D790" t="str">
        <f>VLOOKUP(Call_Data!$C790,Hierarchy!$A$1:$H$27,5,TRUE)</f>
        <v>Vindictive, Vinny</v>
      </c>
      <c r="E790" t="str">
        <f>VLOOKUP(Call_Data!$C790,Hierarchy!$A$2:$H$27,7,TRUE)</f>
        <v>Oferten, Quinton</v>
      </c>
      <c r="F790" t="str">
        <f>VLOOKUP(C790,Hierarchy!$A$2:$H$27,8,TRUE)</f>
        <v>Williamburg</v>
      </c>
      <c r="G790">
        <v>32</v>
      </c>
      <c r="H790">
        <v>25403</v>
      </c>
      <c r="I790">
        <v>8</v>
      </c>
      <c r="J790">
        <v>30</v>
      </c>
      <c r="K790">
        <v>20</v>
      </c>
      <c r="L790">
        <v>11</v>
      </c>
      <c r="M790">
        <v>3</v>
      </c>
      <c r="N790">
        <f>SUMIF(Call_Data!$D$2:$D$1526,Call_Data!$D790,Call_Data!$G$2:$G$1526)</f>
        <v>1894</v>
      </c>
      <c r="O790">
        <f>SUMIFS(Call_Data!$G$2:$G$1526,Call_Data!$D$2:$D$1526,Call_Data!$D790,Call_Data!$A$2:$A$1526,Call_Data!$A790)</f>
        <v>610</v>
      </c>
      <c r="P790" s="3">
        <f>Call_Data!$H790/Call_Data!$G790</f>
        <v>793.84375</v>
      </c>
      <c r="Q790" cm="1">
        <f t="array" ref="Q790">_xlfn.SWITCH(A790,201706,780,201707,783,201708,775)</f>
        <v>783</v>
      </c>
      <c r="R790" s="5" cm="1">
        <f t="array" ref="R790">_xlfn.SWITCH(A790,201706,0.08,201707,0.081,201708,0.075)</f>
        <v>8.1000000000000003E-2</v>
      </c>
      <c r="S790" s="2">
        <f>Call_Data!$M790/Call_Data!$G790*100</f>
        <v>9.375</v>
      </c>
      <c r="T790" s="2">
        <f>Call_Data!$S790/Call_Data!$R790</f>
        <v>115.74074074074073</v>
      </c>
      <c r="U790" s="7">
        <f t="shared" si="24"/>
        <v>150</v>
      </c>
      <c r="V790" s="6">
        <f t="shared" si="25"/>
        <v>0.9375</v>
      </c>
      <c r="W790" s="6">
        <f>Call_Data!$K790/Call_Data!$J790</f>
        <v>0.66666666666666663</v>
      </c>
      <c r="X790" s="6">
        <f>Call_Data!$L790/Call_Data!$K790</f>
        <v>0.55000000000000004</v>
      </c>
      <c r="Y790" s="6" cm="1">
        <f t="array" ref="Y790">_xlfn.SWITCH(A790,201706,0.51,201707,0.509,201708,0.511)</f>
        <v>0.50900000000000001</v>
      </c>
      <c r="Z790" s="6">
        <f>Call_Data!$L790/Call_Data!$G790</f>
        <v>0.34375</v>
      </c>
      <c r="AA790" s="6" cm="1">
        <f t="array" ref="AA790">_xlfn.SWITCH(A790,201706,0.2,201707,0.199,201708,0.198)</f>
        <v>0.19900000000000001</v>
      </c>
      <c r="AB790" s="6">
        <f>Call_Data!$K790-Call_Data!$L790/Call_Data!$K790</f>
        <v>19.45</v>
      </c>
      <c r="AC790" s="6" cm="1">
        <f t="array" ref="AC790">_xlfn.SWITCH(A790,201706,0.17,201707,0.162,201708,0.159)</f>
        <v>0.16200000000000001</v>
      </c>
      <c r="AD790" s="6">
        <f>Call_Data!$I790/Call_Data!$G790</f>
        <v>0.25</v>
      </c>
    </row>
    <row r="791" spans="1:30" x14ac:dyDescent="0.2">
      <c r="A791">
        <v>201707</v>
      </c>
      <c r="B791" s="1">
        <v>42935</v>
      </c>
      <c r="C791">
        <v>12486</v>
      </c>
      <c r="D791" t="str">
        <f>VLOOKUP(Call_Data!$C791,Hierarchy!$A$1:$H$27,5,TRUE)</f>
        <v>Williamson, Wilma</v>
      </c>
      <c r="E791" t="str">
        <f>VLOOKUP(Call_Data!$C791,Hierarchy!$A$2:$H$27,7,TRUE)</f>
        <v>Oferten, Quinton</v>
      </c>
      <c r="F791" t="str">
        <f>VLOOKUP(C791,Hierarchy!$A$2:$H$27,8,TRUE)</f>
        <v>Williamburg</v>
      </c>
      <c r="G791">
        <v>33</v>
      </c>
      <c r="H791">
        <v>24251</v>
      </c>
      <c r="I791">
        <v>7</v>
      </c>
      <c r="J791">
        <v>31</v>
      </c>
      <c r="K791">
        <v>21</v>
      </c>
      <c r="L791">
        <v>14</v>
      </c>
      <c r="M791">
        <v>3</v>
      </c>
      <c r="N791">
        <f>SUMIF(Call_Data!$D$2:$D$1526,Call_Data!$D791,Call_Data!$G$2:$G$1526)</f>
        <v>1992</v>
      </c>
      <c r="O791">
        <f>SUMIFS(Call_Data!$G$2:$G$1526,Call_Data!$D$2:$D$1526,Call_Data!$D791,Call_Data!$A$2:$A$1526,Call_Data!$A791)</f>
        <v>678</v>
      </c>
      <c r="P791" s="3">
        <f>Call_Data!$H791/Call_Data!$G791</f>
        <v>734.87878787878788</v>
      </c>
      <c r="Q791" cm="1">
        <f t="array" ref="Q791">_xlfn.SWITCH(A791,201706,780,201707,783,201708,775)</f>
        <v>783</v>
      </c>
      <c r="R791" s="5" cm="1">
        <f t="array" ref="R791">_xlfn.SWITCH(A791,201706,0.08,201707,0.081,201708,0.075)</f>
        <v>8.1000000000000003E-2</v>
      </c>
      <c r="S791" s="2">
        <f>Call_Data!$M791/Call_Data!$G791*100</f>
        <v>9.0909090909090917</v>
      </c>
      <c r="T791" s="2">
        <f>Call_Data!$S791/Call_Data!$R791</f>
        <v>112.23344556677891</v>
      </c>
      <c r="U791" s="7">
        <f t="shared" si="24"/>
        <v>150</v>
      </c>
      <c r="V791" s="6">
        <f t="shared" si="25"/>
        <v>0.93939393939393945</v>
      </c>
      <c r="W791" s="6">
        <f>Call_Data!$K791/Call_Data!$J791</f>
        <v>0.67741935483870963</v>
      </c>
      <c r="X791" s="6">
        <f>Call_Data!$L791/Call_Data!$K791</f>
        <v>0.66666666666666663</v>
      </c>
      <c r="Y791" s="6" cm="1">
        <f t="array" ref="Y791">_xlfn.SWITCH(A791,201706,0.51,201707,0.509,201708,0.511)</f>
        <v>0.50900000000000001</v>
      </c>
      <c r="Z791" s="6">
        <f>Call_Data!$L791/Call_Data!$G791</f>
        <v>0.42424242424242425</v>
      </c>
      <c r="AA791" s="6" cm="1">
        <f t="array" ref="AA791">_xlfn.SWITCH(A791,201706,0.2,201707,0.199,201708,0.198)</f>
        <v>0.19900000000000001</v>
      </c>
      <c r="AB791" s="6">
        <f>Call_Data!$K791-Call_Data!$L791/Call_Data!$K791</f>
        <v>20.333333333333332</v>
      </c>
      <c r="AC791" s="6" cm="1">
        <f t="array" ref="AC791">_xlfn.SWITCH(A791,201706,0.17,201707,0.162,201708,0.159)</f>
        <v>0.16200000000000001</v>
      </c>
      <c r="AD791" s="6">
        <f>Call_Data!$I791/Call_Data!$G791</f>
        <v>0.21212121212121213</v>
      </c>
    </row>
    <row r="792" spans="1:30" x14ac:dyDescent="0.2">
      <c r="A792">
        <v>201707</v>
      </c>
      <c r="B792" s="1">
        <v>42935</v>
      </c>
      <c r="C792">
        <v>12487</v>
      </c>
      <c r="D792" t="str">
        <f>VLOOKUP(Call_Data!$C792,Hierarchy!$A$1:$H$27,5,TRUE)</f>
        <v>Younger, Yeti</v>
      </c>
      <c r="E792" t="str">
        <f>VLOOKUP(Call_Data!$C792,Hierarchy!$A$2:$H$27,7,TRUE)</f>
        <v>Oferten, Quinton</v>
      </c>
      <c r="F792" t="str">
        <f>VLOOKUP(C792,Hierarchy!$A$2:$H$27,8,TRUE)</f>
        <v>Williamburg</v>
      </c>
      <c r="G792">
        <v>30</v>
      </c>
      <c r="H792">
        <v>24553</v>
      </c>
      <c r="I792">
        <v>7</v>
      </c>
      <c r="J792">
        <v>28</v>
      </c>
      <c r="K792">
        <v>19</v>
      </c>
      <c r="L792">
        <v>12</v>
      </c>
      <c r="M792">
        <v>3</v>
      </c>
      <c r="N792">
        <f>SUMIF(Call_Data!$D$2:$D$1526,Call_Data!$D792,Call_Data!$G$2:$G$1526)</f>
        <v>1939</v>
      </c>
      <c r="O792">
        <f>SUMIFS(Call_Data!$G$2:$G$1526,Call_Data!$D$2:$D$1526,Call_Data!$D792,Call_Data!$A$2:$A$1526,Call_Data!$A792)</f>
        <v>662</v>
      </c>
      <c r="P792" s="3">
        <f>Call_Data!$H792/Call_Data!$G792</f>
        <v>818.43333333333328</v>
      </c>
      <c r="Q792" cm="1">
        <f t="array" ref="Q792">_xlfn.SWITCH(A792,201706,780,201707,783,201708,775)</f>
        <v>783</v>
      </c>
      <c r="R792" s="5" cm="1">
        <f t="array" ref="R792">_xlfn.SWITCH(A792,201706,0.08,201707,0.081,201708,0.075)</f>
        <v>8.1000000000000003E-2</v>
      </c>
      <c r="S792" s="2">
        <f>Call_Data!$M792/Call_Data!$G792*100</f>
        <v>10</v>
      </c>
      <c r="T792" s="2">
        <f>Call_Data!$S792/Call_Data!$R792</f>
        <v>123.45679012345678</v>
      </c>
      <c r="U792" s="7">
        <f t="shared" si="24"/>
        <v>250</v>
      </c>
      <c r="V792" s="6">
        <f t="shared" si="25"/>
        <v>0.93333333333333335</v>
      </c>
      <c r="W792" s="6">
        <f>Call_Data!$K792/Call_Data!$J792</f>
        <v>0.6785714285714286</v>
      </c>
      <c r="X792" s="6">
        <f>Call_Data!$L792/Call_Data!$K792</f>
        <v>0.63157894736842102</v>
      </c>
      <c r="Y792" s="6" cm="1">
        <f t="array" ref="Y792">_xlfn.SWITCH(A792,201706,0.51,201707,0.509,201708,0.511)</f>
        <v>0.50900000000000001</v>
      </c>
      <c r="Z792" s="6">
        <f>Call_Data!$L792/Call_Data!$G792</f>
        <v>0.4</v>
      </c>
      <c r="AA792" s="6" cm="1">
        <f t="array" ref="AA792">_xlfn.SWITCH(A792,201706,0.2,201707,0.199,201708,0.198)</f>
        <v>0.19900000000000001</v>
      </c>
      <c r="AB792" s="6">
        <f>Call_Data!$K792-Call_Data!$L792/Call_Data!$K792</f>
        <v>18.368421052631579</v>
      </c>
      <c r="AC792" s="6" cm="1">
        <f t="array" ref="AC792">_xlfn.SWITCH(A792,201706,0.17,201707,0.162,201708,0.159)</f>
        <v>0.16200000000000001</v>
      </c>
      <c r="AD792" s="6">
        <f>Call_Data!$I792/Call_Data!$G792</f>
        <v>0.23333333333333334</v>
      </c>
    </row>
    <row r="793" spans="1:30" x14ac:dyDescent="0.2">
      <c r="A793">
        <v>201707</v>
      </c>
      <c r="B793" s="1">
        <v>42935</v>
      </c>
      <c r="C793">
        <v>12488</v>
      </c>
      <c r="D793" t="str">
        <f>VLOOKUP(Call_Data!$C793,Hierarchy!$A$1:$H$27,5,TRUE)</f>
        <v>Zwilowski, Zane</v>
      </c>
      <c r="E793" t="str">
        <f>VLOOKUP(Call_Data!$C793,Hierarchy!$A$2:$H$27,7,TRUE)</f>
        <v>Oferten, Quinton</v>
      </c>
      <c r="F793" t="str">
        <f>VLOOKUP(C793,Hierarchy!$A$2:$H$27,8,TRUE)</f>
        <v>Williamburg</v>
      </c>
      <c r="G793">
        <v>33</v>
      </c>
      <c r="H793">
        <v>25904</v>
      </c>
      <c r="I793">
        <v>8</v>
      </c>
      <c r="J793">
        <v>31</v>
      </c>
      <c r="K793">
        <v>23</v>
      </c>
      <c r="L793">
        <v>12</v>
      </c>
      <c r="M793">
        <v>3</v>
      </c>
      <c r="N793">
        <f>SUMIF(Call_Data!$D$2:$D$1526,Call_Data!$D793,Call_Data!$G$2:$G$1526)</f>
        <v>2000</v>
      </c>
      <c r="O793">
        <f>SUMIFS(Call_Data!$G$2:$G$1526,Call_Data!$D$2:$D$1526,Call_Data!$D793,Call_Data!$A$2:$A$1526,Call_Data!$A793)</f>
        <v>682</v>
      </c>
      <c r="P793" s="3">
        <f>Call_Data!$H793/Call_Data!$G793</f>
        <v>784.969696969697</v>
      </c>
      <c r="Q793" cm="1">
        <f t="array" ref="Q793">_xlfn.SWITCH(A793,201706,780,201707,783,201708,775)</f>
        <v>783</v>
      </c>
      <c r="R793" s="5" cm="1">
        <f t="array" ref="R793">_xlfn.SWITCH(A793,201706,0.08,201707,0.081,201708,0.075)</f>
        <v>8.1000000000000003E-2</v>
      </c>
      <c r="S793" s="2">
        <f>Call_Data!$M793/Call_Data!$G793*100</f>
        <v>9.0909090909090917</v>
      </c>
      <c r="T793" s="2">
        <f>Call_Data!$S793/Call_Data!$R793</f>
        <v>112.23344556677891</v>
      </c>
      <c r="U793" s="7">
        <f t="shared" si="24"/>
        <v>150</v>
      </c>
      <c r="V793" s="6">
        <f t="shared" si="25"/>
        <v>0.93939393939393945</v>
      </c>
      <c r="W793" s="6">
        <f>Call_Data!$K793/Call_Data!$J793</f>
        <v>0.74193548387096775</v>
      </c>
      <c r="X793" s="6">
        <f>Call_Data!$L793/Call_Data!$K793</f>
        <v>0.52173913043478259</v>
      </c>
      <c r="Y793" s="6" cm="1">
        <f t="array" ref="Y793">_xlfn.SWITCH(A793,201706,0.51,201707,0.509,201708,0.511)</f>
        <v>0.50900000000000001</v>
      </c>
      <c r="Z793" s="6">
        <f>Call_Data!$L793/Call_Data!$G793</f>
        <v>0.36363636363636365</v>
      </c>
      <c r="AA793" s="6" cm="1">
        <f t="array" ref="AA793">_xlfn.SWITCH(A793,201706,0.2,201707,0.199,201708,0.198)</f>
        <v>0.19900000000000001</v>
      </c>
      <c r="AB793" s="6">
        <f>Call_Data!$K793-Call_Data!$L793/Call_Data!$K793</f>
        <v>22.478260869565219</v>
      </c>
      <c r="AC793" s="6" cm="1">
        <f t="array" ref="AC793">_xlfn.SWITCH(A793,201706,0.17,201707,0.162,201708,0.159)</f>
        <v>0.16200000000000001</v>
      </c>
      <c r="AD793" s="6">
        <f>Call_Data!$I793/Call_Data!$G793</f>
        <v>0.24242424242424243</v>
      </c>
    </row>
    <row r="794" spans="1:30" x14ac:dyDescent="0.2">
      <c r="A794">
        <v>201707</v>
      </c>
      <c r="B794" s="1">
        <v>42935</v>
      </c>
      <c r="C794">
        <v>12489</v>
      </c>
      <c r="D794" t="str">
        <f>VLOOKUP(Call_Data!$C794,Hierarchy!$A$1:$H$27,5,TRUE)</f>
        <v>Abacus, Aaron</v>
      </c>
      <c r="E794" t="str">
        <f>VLOOKUP(Call_Data!$C794,Hierarchy!$A$2:$H$27,7,TRUE)</f>
        <v>Oferten, Quinton</v>
      </c>
      <c r="F794" t="str">
        <f>VLOOKUP(C794,Hierarchy!$A$2:$H$27,8,TRUE)</f>
        <v>Williamburg</v>
      </c>
      <c r="G794">
        <v>33</v>
      </c>
      <c r="H794">
        <v>24481</v>
      </c>
      <c r="I794">
        <v>8</v>
      </c>
      <c r="J794">
        <v>31</v>
      </c>
      <c r="K794">
        <v>21</v>
      </c>
      <c r="L794">
        <v>15</v>
      </c>
      <c r="M794">
        <v>4</v>
      </c>
      <c r="N794">
        <f>SUMIF(Call_Data!$D$2:$D$1526,Call_Data!$D794,Call_Data!$G$2:$G$1526)</f>
        <v>1858</v>
      </c>
      <c r="O794">
        <f>SUMIFS(Call_Data!$G$2:$G$1526,Call_Data!$D$2:$D$1526,Call_Data!$D794,Call_Data!$A$2:$A$1526,Call_Data!$A794)</f>
        <v>671</v>
      </c>
      <c r="P794" s="3">
        <f>Call_Data!$H794/Call_Data!$G794</f>
        <v>741.84848484848487</v>
      </c>
      <c r="Q794" cm="1">
        <f t="array" ref="Q794">_xlfn.SWITCH(A794,201706,780,201707,783,201708,775)</f>
        <v>783</v>
      </c>
      <c r="R794" s="5" cm="1">
        <f t="array" ref="R794">_xlfn.SWITCH(A794,201706,0.08,201707,0.081,201708,0.075)</f>
        <v>8.1000000000000003E-2</v>
      </c>
      <c r="S794" s="2">
        <f>Call_Data!$M794/Call_Data!$G794*100</f>
        <v>12.121212121212121</v>
      </c>
      <c r="T794" s="2">
        <f>Call_Data!$S794/Call_Data!$R794</f>
        <v>149.64459408903852</v>
      </c>
      <c r="U794" s="7">
        <f t="shared" si="24"/>
        <v>250</v>
      </c>
      <c r="V794" s="6">
        <f t="shared" si="25"/>
        <v>0.93939393939393945</v>
      </c>
      <c r="W794" s="6">
        <f>Call_Data!$K794/Call_Data!$J794</f>
        <v>0.67741935483870963</v>
      </c>
      <c r="X794" s="6">
        <f>Call_Data!$L794/Call_Data!$K794</f>
        <v>0.7142857142857143</v>
      </c>
      <c r="Y794" s="6" cm="1">
        <f t="array" ref="Y794">_xlfn.SWITCH(A794,201706,0.51,201707,0.509,201708,0.511)</f>
        <v>0.50900000000000001</v>
      </c>
      <c r="Z794" s="6">
        <f>Call_Data!$L794/Call_Data!$G794</f>
        <v>0.45454545454545453</v>
      </c>
      <c r="AA794" s="6" cm="1">
        <f t="array" ref="AA794">_xlfn.SWITCH(A794,201706,0.2,201707,0.199,201708,0.198)</f>
        <v>0.19900000000000001</v>
      </c>
      <c r="AB794" s="6">
        <f>Call_Data!$K794-Call_Data!$L794/Call_Data!$K794</f>
        <v>20.285714285714285</v>
      </c>
      <c r="AC794" s="6" cm="1">
        <f t="array" ref="AC794">_xlfn.SWITCH(A794,201706,0.17,201707,0.162,201708,0.159)</f>
        <v>0.16200000000000001</v>
      </c>
      <c r="AD794" s="6">
        <f>Call_Data!$I794/Call_Data!$G794</f>
        <v>0.24242424242424243</v>
      </c>
    </row>
    <row r="795" spans="1:30" x14ac:dyDescent="0.2">
      <c r="A795">
        <v>201707</v>
      </c>
      <c r="B795" s="1">
        <v>42935</v>
      </c>
      <c r="C795">
        <v>12490</v>
      </c>
      <c r="D795" t="str">
        <f>VLOOKUP(Call_Data!$C795,Hierarchy!$A$1:$H$27,5,TRUE)</f>
        <v>Pulaski, Peter</v>
      </c>
      <c r="E795" t="str">
        <f>VLOOKUP(Call_Data!$C795,Hierarchy!$A$2:$H$27,7,TRUE)</f>
        <v>Oferten, Quinton</v>
      </c>
      <c r="F795" t="str">
        <f>VLOOKUP(C795,Hierarchy!$A$2:$H$27,8,TRUE)</f>
        <v>Williamburg</v>
      </c>
      <c r="G795">
        <v>29</v>
      </c>
      <c r="H795">
        <v>24513</v>
      </c>
      <c r="I795">
        <v>8</v>
      </c>
      <c r="J795">
        <v>25</v>
      </c>
      <c r="K795">
        <v>17</v>
      </c>
      <c r="L795">
        <v>9</v>
      </c>
      <c r="M795">
        <v>4</v>
      </c>
      <c r="N795">
        <f>SUMIF(Call_Data!$D$2:$D$1526,Call_Data!$D795,Call_Data!$G$2:$G$1526)</f>
        <v>1507</v>
      </c>
      <c r="O795">
        <f>SUMIFS(Call_Data!$G$2:$G$1526,Call_Data!$D$2:$D$1526,Call_Data!$D795,Call_Data!$A$2:$A$1526,Call_Data!$A795)</f>
        <v>437</v>
      </c>
      <c r="P795" s="3">
        <f>Call_Data!$H795/Call_Data!$G795</f>
        <v>845.27586206896547</v>
      </c>
      <c r="Q795" cm="1">
        <f t="array" ref="Q795">_xlfn.SWITCH(A795,201706,780,201707,783,201708,775)</f>
        <v>783</v>
      </c>
      <c r="R795" s="5" cm="1">
        <f t="array" ref="R795">_xlfn.SWITCH(A795,201706,0.08,201707,0.081,201708,0.075)</f>
        <v>8.1000000000000003E-2</v>
      </c>
      <c r="S795" s="2">
        <f>Call_Data!$M795/Call_Data!$G795*100</f>
        <v>13.793103448275861</v>
      </c>
      <c r="T795" s="2">
        <f>Call_Data!$S795/Call_Data!$R795</f>
        <v>170.28522775649211</v>
      </c>
      <c r="U795" s="7">
        <f t="shared" si="24"/>
        <v>250</v>
      </c>
      <c r="V795" s="6">
        <f t="shared" si="25"/>
        <v>0.86206896551724133</v>
      </c>
      <c r="W795" s="6">
        <f>Call_Data!$K795/Call_Data!$J795</f>
        <v>0.68</v>
      </c>
      <c r="X795" s="6">
        <f>Call_Data!$L795/Call_Data!$K795</f>
        <v>0.52941176470588236</v>
      </c>
      <c r="Y795" s="6" cm="1">
        <f t="array" ref="Y795">_xlfn.SWITCH(A795,201706,0.51,201707,0.509,201708,0.511)</f>
        <v>0.50900000000000001</v>
      </c>
      <c r="Z795" s="6">
        <f>Call_Data!$L795/Call_Data!$G795</f>
        <v>0.31034482758620691</v>
      </c>
      <c r="AA795" s="6" cm="1">
        <f t="array" ref="AA795">_xlfn.SWITCH(A795,201706,0.2,201707,0.199,201708,0.198)</f>
        <v>0.19900000000000001</v>
      </c>
      <c r="AB795" s="6">
        <f>Call_Data!$K795-Call_Data!$L795/Call_Data!$K795</f>
        <v>16.470588235294116</v>
      </c>
      <c r="AC795" s="6" cm="1">
        <f t="array" ref="AC795">_xlfn.SWITCH(A795,201706,0.17,201707,0.162,201708,0.159)</f>
        <v>0.16200000000000001</v>
      </c>
      <c r="AD795" s="6">
        <f>Call_Data!$I795/Call_Data!$G795</f>
        <v>0.27586206896551724</v>
      </c>
    </row>
    <row r="796" spans="1:30" x14ac:dyDescent="0.2">
      <c r="A796">
        <v>201707</v>
      </c>
      <c r="B796" s="1">
        <v>42936</v>
      </c>
      <c r="C796">
        <v>12465</v>
      </c>
      <c r="D796" t="str">
        <f>VLOOKUP(Call_Data!$C796,Hierarchy!$A$1:$H$27,5,TRUE)</f>
        <v>Anderson, Albert</v>
      </c>
      <c r="E796" t="str">
        <f>VLOOKUP(Call_Data!$C796,Hierarchy!$A$2:$H$27,7,TRUE)</f>
        <v>Winnerson, Aceona</v>
      </c>
      <c r="F796" t="str">
        <f>VLOOKUP(C796,Hierarchy!$A$2:$H$27,8,TRUE)</f>
        <v>Williamburg</v>
      </c>
      <c r="G796">
        <v>33</v>
      </c>
      <c r="H796">
        <v>25283</v>
      </c>
      <c r="I796">
        <v>6</v>
      </c>
      <c r="J796">
        <v>30</v>
      </c>
      <c r="K796">
        <v>26</v>
      </c>
      <c r="L796">
        <v>18</v>
      </c>
      <c r="M796">
        <v>1</v>
      </c>
      <c r="N796">
        <f>SUMIF(Call_Data!$D$2:$D$1526,Call_Data!$D796,Call_Data!$G$2:$G$1526)</f>
        <v>2149</v>
      </c>
      <c r="O796">
        <f>SUMIFS(Call_Data!$G$2:$G$1526,Call_Data!$D$2:$D$1526,Call_Data!$D796,Call_Data!$A$2:$A$1526,Call_Data!$A796)</f>
        <v>601</v>
      </c>
      <c r="P796" s="3">
        <f>Call_Data!$H796/Call_Data!$G796</f>
        <v>766.15151515151513</v>
      </c>
      <c r="Q796" cm="1">
        <f t="array" ref="Q796">_xlfn.SWITCH(A796,201706,780,201707,783,201708,775)</f>
        <v>783</v>
      </c>
      <c r="R796" s="5" cm="1">
        <f t="array" ref="R796">_xlfn.SWITCH(A796,201706,0.08,201707,0.081,201708,0.075)</f>
        <v>8.1000000000000003E-2</v>
      </c>
      <c r="S796" s="2">
        <f>Call_Data!$M796/Call_Data!$G796*100</f>
        <v>3.0303030303030303</v>
      </c>
      <c r="T796" s="2">
        <f>Call_Data!$S796/Call_Data!$R796</f>
        <v>37.41114852225963</v>
      </c>
      <c r="U796" s="7">
        <f t="shared" si="24"/>
        <v>0</v>
      </c>
      <c r="V796" s="6">
        <f t="shared" si="25"/>
        <v>0.90909090909090906</v>
      </c>
      <c r="W796" s="6">
        <f>Call_Data!$K796/Call_Data!$J796</f>
        <v>0.8666666666666667</v>
      </c>
      <c r="X796" s="6">
        <f>Call_Data!$L796/Call_Data!$K796</f>
        <v>0.69230769230769229</v>
      </c>
      <c r="Y796" s="6" cm="1">
        <f t="array" ref="Y796">_xlfn.SWITCH(A796,201706,0.51,201707,0.509,201708,0.511)</f>
        <v>0.50900000000000001</v>
      </c>
      <c r="Z796" s="6">
        <f>Call_Data!$L796/Call_Data!$G796</f>
        <v>0.54545454545454541</v>
      </c>
      <c r="AA796" s="6" cm="1">
        <f t="array" ref="AA796">_xlfn.SWITCH(A796,201706,0.2,201707,0.199,201708,0.198)</f>
        <v>0.19900000000000001</v>
      </c>
      <c r="AB796" s="6">
        <f>Call_Data!$K796-Call_Data!$L796/Call_Data!$K796</f>
        <v>25.307692307692307</v>
      </c>
      <c r="AC796" s="6" cm="1">
        <f t="array" ref="AC796">_xlfn.SWITCH(A796,201706,0.17,201707,0.162,201708,0.159)</f>
        <v>0.16200000000000001</v>
      </c>
      <c r="AD796" s="6">
        <f>Call_Data!$I796/Call_Data!$G796</f>
        <v>0.18181818181818182</v>
      </c>
    </row>
    <row r="797" spans="1:30" x14ac:dyDescent="0.2">
      <c r="A797">
        <v>201707</v>
      </c>
      <c r="B797" s="1">
        <v>42936</v>
      </c>
      <c r="C797">
        <v>12466</v>
      </c>
      <c r="D797" t="str">
        <f>VLOOKUP(Call_Data!$C797,Hierarchy!$A$1:$H$27,5,TRUE)</f>
        <v>Binning, Bart</v>
      </c>
      <c r="E797" t="str">
        <f>VLOOKUP(Call_Data!$C797,Hierarchy!$A$2:$H$27,7,TRUE)</f>
        <v>Winnerson, Aceona</v>
      </c>
      <c r="F797" t="str">
        <f>VLOOKUP(C797,Hierarchy!$A$2:$H$27,8,TRUE)</f>
        <v>Williamburg</v>
      </c>
      <c r="G797">
        <v>35</v>
      </c>
      <c r="H797">
        <v>25720</v>
      </c>
      <c r="I797">
        <v>5</v>
      </c>
      <c r="J797">
        <v>34</v>
      </c>
      <c r="K797">
        <v>30</v>
      </c>
      <c r="L797">
        <v>25</v>
      </c>
      <c r="M797">
        <v>1</v>
      </c>
      <c r="N797">
        <f>SUMIF(Call_Data!$D$2:$D$1526,Call_Data!$D797,Call_Data!$G$2:$G$1526)</f>
        <v>2347</v>
      </c>
      <c r="O797">
        <f>SUMIFS(Call_Data!$G$2:$G$1526,Call_Data!$D$2:$D$1526,Call_Data!$D797,Call_Data!$A$2:$A$1526,Call_Data!$A797)</f>
        <v>761</v>
      </c>
      <c r="P797" s="3">
        <f>Call_Data!$H797/Call_Data!$G797</f>
        <v>734.85714285714289</v>
      </c>
      <c r="Q797" cm="1">
        <f t="array" ref="Q797">_xlfn.SWITCH(A797,201706,780,201707,783,201708,775)</f>
        <v>783</v>
      </c>
      <c r="R797" s="5" cm="1">
        <f t="array" ref="R797">_xlfn.SWITCH(A797,201706,0.08,201707,0.081,201708,0.075)</f>
        <v>8.1000000000000003E-2</v>
      </c>
      <c r="S797" s="2">
        <f>Call_Data!$M797/Call_Data!$G797*100</f>
        <v>2.8571428571428572</v>
      </c>
      <c r="T797" s="2">
        <f>Call_Data!$S797/Call_Data!$R797</f>
        <v>35.273368606701936</v>
      </c>
      <c r="U797" s="7">
        <f t="shared" si="24"/>
        <v>0</v>
      </c>
      <c r="V797" s="6">
        <f t="shared" si="25"/>
        <v>0.97142857142857142</v>
      </c>
      <c r="W797" s="6">
        <f>Call_Data!$K797/Call_Data!$J797</f>
        <v>0.88235294117647056</v>
      </c>
      <c r="X797" s="6">
        <f>Call_Data!$L797/Call_Data!$K797</f>
        <v>0.83333333333333337</v>
      </c>
      <c r="Y797" s="6" cm="1">
        <f t="array" ref="Y797">_xlfn.SWITCH(A797,201706,0.51,201707,0.509,201708,0.511)</f>
        <v>0.50900000000000001</v>
      </c>
      <c r="Z797" s="6">
        <f>Call_Data!$L797/Call_Data!$G797</f>
        <v>0.7142857142857143</v>
      </c>
      <c r="AA797" s="6" cm="1">
        <f t="array" ref="AA797">_xlfn.SWITCH(A797,201706,0.2,201707,0.199,201708,0.198)</f>
        <v>0.19900000000000001</v>
      </c>
      <c r="AB797" s="6">
        <f>Call_Data!$K797-Call_Data!$L797/Call_Data!$K797</f>
        <v>29.166666666666668</v>
      </c>
      <c r="AC797" s="6" cm="1">
        <f t="array" ref="AC797">_xlfn.SWITCH(A797,201706,0.17,201707,0.162,201708,0.159)</f>
        <v>0.16200000000000001</v>
      </c>
      <c r="AD797" s="6">
        <f>Call_Data!$I797/Call_Data!$G797</f>
        <v>0.14285714285714285</v>
      </c>
    </row>
    <row r="798" spans="1:30" x14ac:dyDescent="0.2">
      <c r="A798">
        <v>201707</v>
      </c>
      <c r="B798" s="1">
        <v>42936</v>
      </c>
      <c r="C798">
        <v>12467</v>
      </c>
      <c r="D798" t="str">
        <f>VLOOKUP(Call_Data!$C798,Hierarchy!$A$1:$H$27,5,TRUE)</f>
        <v>Centerville, Cece</v>
      </c>
      <c r="E798" t="str">
        <f>VLOOKUP(Call_Data!$C798,Hierarchy!$A$2:$H$27,7,TRUE)</f>
        <v>Winnerson, Aceona</v>
      </c>
      <c r="F798" t="str">
        <f>VLOOKUP(C798,Hierarchy!$A$2:$H$27,8,TRUE)</f>
        <v>Williamburg</v>
      </c>
      <c r="G798">
        <v>34</v>
      </c>
      <c r="H798">
        <v>24788</v>
      </c>
      <c r="I798">
        <v>4</v>
      </c>
      <c r="J798">
        <v>31</v>
      </c>
      <c r="K798">
        <v>27</v>
      </c>
      <c r="L798">
        <v>22</v>
      </c>
      <c r="M798">
        <v>2</v>
      </c>
      <c r="N798">
        <f>SUMIF(Call_Data!$D$2:$D$1526,Call_Data!$D798,Call_Data!$G$2:$G$1526)</f>
        <v>2319</v>
      </c>
      <c r="O798">
        <f>SUMIFS(Call_Data!$G$2:$G$1526,Call_Data!$D$2:$D$1526,Call_Data!$D798,Call_Data!$A$2:$A$1526,Call_Data!$A798)</f>
        <v>735</v>
      </c>
      <c r="P798" s="3">
        <f>Call_Data!$H798/Call_Data!$G798</f>
        <v>729.05882352941171</v>
      </c>
      <c r="Q798" cm="1">
        <f t="array" ref="Q798">_xlfn.SWITCH(A798,201706,780,201707,783,201708,775)</f>
        <v>783</v>
      </c>
      <c r="R798" s="5" cm="1">
        <f t="array" ref="R798">_xlfn.SWITCH(A798,201706,0.08,201707,0.081,201708,0.075)</f>
        <v>8.1000000000000003E-2</v>
      </c>
      <c r="S798" s="2">
        <f>Call_Data!$M798/Call_Data!$G798*100</f>
        <v>5.8823529411764701</v>
      </c>
      <c r="T798" s="2">
        <f>Call_Data!$S798/Call_Data!$R798</f>
        <v>72.621641249092221</v>
      </c>
      <c r="U798" s="7">
        <f t="shared" si="24"/>
        <v>0</v>
      </c>
      <c r="V798" s="6">
        <f t="shared" si="25"/>
        <v>0.91176470588235292</v>
      </c>
      <c r="W798" s="6">
        <f>Call_Data!$K798/Call_Data!$J798</f>
        <v>0.87096774193548387</v>
      </c>
      <c r="X798" s="6">
        <f>Call_Data!$L798/Call_Data!$K798</f>
        <v>0.81481481481481477</v>
      </c>
      <c r="Y798" s="6" cm="1">
        <f t="array" ref="Y798">_xlfn.SWITCH(A798,201706,0.51,201707,0.509,201708,0.511)</f>
        <v>0.50900000000000001</v>
      </c>
      <c r="Z798" s="6">
        <f>Call_Data!$L798/Call_Data!$G798</f>
        <v>0.6470588235294118</v>
      </c>
      <c r="AA798" s="6" cm="1">
        <f t="array" ref="AA798">_xlfn.SWITCH(A798,201706,0.2,201707,0.199,201708,0.198)</f>
        <v>0.19900000000000001</v>
      </c>
      <c r="AB798" s="6">
        <f>Call_Data!$K798-Call_Data!$L798/Call_Data!$K798</f>
        <v>26.185185185185187</v>
      </c>
      <c r="AC798" s="6" cm="1">
        <f t="array" ref="AC798">_xlfn.SWITCH(A798,201706,0.17,201707,0.162,201708,0.159)</f>
        <v>0.16200000000000001</v>
      </c>
      <c r="AD798" s="6">
        <f>Call_Data!$I798/Call_Data!$G798</f>
        <v>0.11764705882352941</v>
      </c>
    </row>
    <row r="799" spans="1:30" x14ac:dyDescent="0.2">
      <c r="A799">
        <v>201707</v>
      </c>
      <c r="B799" s="1">
        <v>42936</v>
      </c>
      <c r="C799">
        <v>12468</v>
      </c>
      <c r="D799" t="str">
        <f>VLOOKUP(Call_Data!$C799,Hierarchy!$A$1:$H$27,5,TRUE)</f>
        <v>Davenport, Davina</v>
      </c>
      <c r="E799" t="str">
        <f>VLOOKUP(Call_Data!$C799,Hierarchy!$A$2:$H$27,7,TRUE)</f>
        <v>Winnerson, Aceona</v>
      </c>
      <c r="F799" t="str">
        <f>VLOOKUP(C799,Hierarchy!$A$2:$H$27,8,TRUE)</f>
        <v>Williamburg</v>
      </c>
      <c r="G799">
        <v>34</v>
      </c>
      <c r="H799">
        <v>24093</v>
      </c>
      <c r="I799">
        <v>4</v>
      </c>
      <c r="J799">
        <v>31</v>
      </c>
      <c r="K799">
        <v>24</v>
      </c>
      <c r="L799">
        <v>22</v>
      </c>
      <c r="M799">
        <v>2</v>
      </c>
      <c r="N799">
        <f>SUMIF(Call_Data!$D$2:$D$1526,Call_Data!$D799,Call_Data!$G$2:$G$1526)</f>
        <v>2282</v>
      </c>
      <c r="O799">
        <f>SUMIFS(Call_Data!$G$2:$G$1526,Call_Data!$D$2:$D$1526,Call_Data!$D799,Call_Data!$A$2:$A$1526,Call_Data!$A799)</f>
        <v>762</v>
      </c>
      <c r="P799" s="3">
        <f>Call_Data!$H799/Call_Data!$G799</f>
        <v>708.61764705882354</v>
      </c>
      <c r="Q799" cm="1">
        <f t="array" ref="Q799">_xlfn.SWITCH(A799,201706,780,201707,783,201708,775)</f>
        <v>783</v>
      </c>
      <c r="R799" s="5" cm="1">
        <f t="array" ref="R799">_xlfn.SWITCH(A799,201706,0.08,201707,0.081,201708,0.075)</f>
        <v>8.1000000000000003E-2</v>
      </c>
      <c r="S799" s="2">
        <f>Call_Data!$M799/Call_Data!$G799*100</f>
        <v>5.8823529411764701</v>
      </c>
      <c r="T799" s="2">
        <f>Call_Data!$S799/Call_Data!$R799</f>
        <v>72.621641249092221</v>
      </c>
      <c r="U799" s="7">
        <f t="shared" si="24"/>
        <v>0</v>
      </c>
      <c r="V799" s="6">
        <f t="shared" si="25"/>
        <v>0.91176470588235292</v>
      </c>
      <c r="W799" s="6">
        <f>Call_Data!$K799/Call_Data!$J799</f>
        <v>0.77419354838709675</v>
      </c>
      <c r="X799" s="6">
        <f>Call_Data!$L799/Call_Data!$K799</f>
        <v>0.91666666666666663</v>
      </c>
      <c r="Y799" s="6" cm="1">
        <f t="array" ref="Y799">_xlfn.SWITCH(A799,201706,0.51,201707,0.509,201708,0.511)</f>
        <v>0.50900000000000001</v>
      </c>
      <c r="Z799" s="6">
        <f>Call_Data!$L799/Call_Data!$G799</f>
        <v>0.6470588235294118</v>
      </c>
      <c r="AA799" s="6" cm="1">
        <f t="array" ref="AA799">_xlfn.SWITCH(A799,201706,0.2,201707,0.199,201708,0.198)</f>
        <v>0.19900000000000001</v>
      </c>
      <c r="AB799" s="6">
        <f>Call_Data!$K799-Call_Data!$L799/Call_Data!$K799</f>
        <v>23.083333333333332</v>
      </c>
      <c r="AC799" s="6" cm="1">
        <f t="array" ref="AC799">_xlfn.SWITCH(A799,201706,0.17,201707,0.162,201708,0.159)</f>
        <v>0.16200000000000001</v>
      </c>
      <c r="AD799" s="6">
        <f>Call_Data!$I799/Call_Data!$G799</f>
        <v>0.11764705882352941</v>
      </c>
    </row>
    <row r="800" spans="1:30" x14ac:dyDescent="0.2">
      <c r="A800">
        <v>201707</v>
      </c>
      <c r="B800" s="1">
        <v>42936</v>
      </c>
      <c r="C800">
        <v>12469</v>
      </c>
      <c r="D800" t="str">
        <f>VLOOKUP(Call_Data!$C800,Hierarchy!$A$1:$H$27,5,TRUE)</f>
        <v>Edgerton, Ethan</v>
      </c>
      <c r="E800" t="str">
        <f>VLOOKUP(Call_Data!$C800,Hierarchy!$A$2:$H$27,7,TRUE)</f>
        <v>Winnerson, Aceona</v>
      </c>
      <c r="F800" t="str">
        <f>VLOOKUP(C800,Hierarchy!$A$2:$H$27,8,TRUE)</f>
        <v>Williamburg</v>
      </c>
      <c r="G800">
        <v>35</v>
      </c>
      <c r="H800">
        <v>25721</v>
      </c>
      <c r="I800">
        <v>4</v>
      </c>
      <c r="J800">
        <v>33</v>
      </c>
      <c r="K800">
        <v>26</v>
      </c>
      <c r="L800">
        <v>21</v>
      </c>
      <c r="M800">
        <v>1</v>
      </c>
      <c r="N800">
        <f>SUMIF(Call_Data!$D$2:$D$1526,Call_Data!$D800,Call_Data!$G$2:$G$1526)</f>
        <v>2288</v>
      </c>
      <c r="O800">
        <f>SUMIFS(Call_Data!$G$2:$G$1526,Call_Data!$D$2:$D$1526,Call_Data!$D800,Call_Data!$A$2:$A$1526,Call_Data!$A800)</f>
        <v>796</v>
      </c>
      <c r="P800" s="3">
        <f>Call_Data!$H800/Call_Data!$G800</f>
        <v>734.88571428571424</v>
      </c>
      <c r="Q800" cm="1">
        <f t="array" ref="Q800">_xlfn.SWITCH(A800,201706,780,201707,783,201708,775)</f>
        <v>783</v>
      </c>
      <c r="R800" s="5" cm="1">
        <f t="array" ref="R800">_xlfn.SWITCH(A800,201706,0.08,201707,0.081,201708,0.075)</f>
        <v>8.1000000000000003E-2</v>
      </c>
      <c r="S800" s="2">
        <f>Call_Data!$M800/Call_Data!$G800*100</f>
        <v>2.8571428571428572</v>
      </c>
      <c r="T800" s="2">
        <f>Call_Data!$S800/Call_Data!$R800</f>
        <v>35.273368606701936</v>
      </c>
      <c r="U800" s="7">
        <f t="shared" si="24"/>
        <v>0</v>
      </c>
      <c r="V800" s="6">
        <f t="shared" si="25"/>
        <v>0.94285714285714284</v>
      </c>
      <c r="W800" s="6">
        <f>Call_Data!$K800/Call_Data!$J800</f>
        <v>0.78787878787878785</v>
      </c>
      <c r="X800" s="6">
        <f>Call_Data!$L800/Call_Data!$K800</f>
        <v>0.80769230769230771</v>
      </c>
      <c r="Y800" s="6" cm="1">
        <f t="array" ref="Y800">_xlfn.SWITCH(A800,201706,0.51,201707,0.509,201708,0.511)</f>
        <v>0.50900000000000001</v>
      </c>
      <c r="Z800" s="6">
        <f>Call_Data!$L800/Call_Data!$G800</f>
        <v>0.6</v>
      </c>
      <c r="AA800" s="6" cm="1">
        <f t="array" ref="AA800">_xlfn.SWITCH(A800,201706,0.2,201707,0.199,201708,0.198)</f>
        <v>0.19900000000000001</v>
      </c>
      <c r="AB800" s="6">
        <f>Call_Data!$K800-Call_Data!$L800/Call_Data!$K800</f>
        <v>25.192307692307693</v>
      </c>
      <c r="AC800" s="6" cm="1">
        <f t="array" ref="AC800">_xlfn.SWITCH(A800,201706,0.17,201707,0.162,201708,0.159)</f>
        <v>0.16200000000000001</v>
      </c>
      <c r="AD800" s="6">
        <f>Call_Data!$I800/Call_Data!$G800</f>
        <v>0.11428571428571428</v>
      </c>
    </row>
    <row r="801" spans="1:30" x14ac:dyDescent="0.2">
      <c r="A801">
        <v>201707</v>
      </c>
      <c r="B801" s="1">
        <v>42936</v>
      </c>
      <c r="C801">
        <v>12470</v>
      </c>
      <c r="D801" t="str">
        <f>VLOOKUP(Call_Data!$C801,Hierarchy!$A$1:$H$27,5,TRUE)</f>
        <v>Filipsano, Fiona</v>
      </c>
      <c r="E801" t="str">
        <f>VLOOKUP(Call_Data!$C801,Hierarchy!$A$2:$H$27,7,TRUE)</f>
        <v>Winnerson, Aceona</v>
      </c>
      <c r="F801" t="str">
        <f>VLOOKUP(C801,Hierarchy!$A$2:$H$27,8,TRUE)</f>
        <v>Williamburg</v>
      </c>
      <c r="G801">
        <v>39</v>
      </c>
      <c r="H801">
        <v>25369</v>
      </c>
      <c r="I801">
        <v>4</v>
      </c>
      <c r="J801">
        <v>36</v>
      </c>
      <c r="K801">
        <v>28</v>
      </c>
      <c r="L801">
        <v>25</v>
      </c>
      <c r="M801">
        <v>1</v>
      </c>
      <c r="N801">
        <f>SUMIF(Call_Data!$D$2:$D$1526,Call_Data!$D801,Call_Data!$G$2:$G$1526)</f>
        <v>2312</v>
      </c>
      <c r="O801">
        <f>SUMIFS(Call_Data!$G$2:$G$1526,Call_Data!$D$2:$D$1526,Call_Data!$D801,Call_Data!$A$2:$A$1526,Call_Data!$A801)</f>
        <v>780</v>
      </c>
      <c r="P801" s="3">
        <f>Call_Data!$H801/Call_Data!$G801</f>
        <v>650.48717948717945</v>
      </c>
      <c r="Q801" cm="1">
        <f t="array" ref="Q801">_xlfn.SWITCH(A801,201706,780,201707,783,201708,775)</f>
        <v>783</v>
      </c>
      <c r="R801" s="5" cm="1">
        <f t="array" ref="R801">_xlfn.SWITCH(A801,201706,0.08,201707,0.081,201708,0.075)</f>
        <v>8.1000000000000003E-2</v>
      </c>
      <c r="S801" s="2">
        <f>Call_Data!$M801/Call_Data!$G801*100</f>
        <v>2.5641025641025639</v>
      </c>
      <c r="T801" s="2">
        <f>Call_Data!$S801/Call_Data!$R801</f>
        <v>31.655587211142763</v>
      </c>
      <c r="U801" s="7">
        <f t="shared" si="24"/>
        <v>0</v>
      </c>
      <c r="V801" s="6">
        <f t="shared" si="25"/>
        <v>0.92307692307692313</v>
      </c>
      <c r="W801" s="6">
        <f>Call_Data!$K801/Call_Data!$J801</f>
        <v>0.77777777777777779</v>
      </c>
      <c r="X801" s="6">
        <f>Call_Data!$L801/Call_Data!$K801</f>
        <v>0.8928571428571429</v>
      </c>
      <c r="Y801" s="6" cm="1">
        <f t="array" ref="Y801">_xlfn.SWITCH(A801,201706,0.51,201707,0.509,201708,0.511)</f>
        <v>0.50900000000000001</v>
      </c>
      <c r="Z801" s="6">
        <f>Call_Data!$L801/Call_Data!$G801</f>
        <v>0.64102564102564108</v>
      </c>
      <c r="AA801" s="6" cm="1">
        <f t="array" ref="AA801">_xlfn.SWITCH(A801,201706,0.2,201707,0.199,201708,0.198)</f>
        <v>0.19900000000000001</v>
      </c>
      <c r="AB801" s="6">
        <f>Call_Data!$K801-Call_Data!$L801/Call_Data!$K801</f>
        <v>27.107142857142858</v>
      </c>
      <c r="AC801" s="6" cm="1">
        <f t="array" ref="AC801">_xlfn.SWITCH(A801,201706,0.17,201707,0.162,201708,0.159)</f>
        <v>0.16200000000000001</v>
      </c>
      <c r="AD801" s="6">
        <f>Call_Data!$I801/Call_Data!$G801</f>
        <v>0.10256410256410256</v>
      </c>
    </row>
    <row r="802" spans="1:30" x14ac:dyDescent="0.2">
      <c r="A802">
        <v>201707</v>
      </c>
      <c r="B802" s="1">
        <v>42936</v>
      </c>
      <c r="C802">
        <v>12471</v>
      </c>
      <c r="D802" t="str">
        <f>VLOOKUP(Call_Data!$C802,Hierarchy!$A$1:$H$27,5,TRUE)</f>
        <v>Gee, Garry</v>
      </c>
      <c r="E802" t="str">
        <f>VLOOKUP(Call_Data!$C802,Hierarchy!$A$2:$H$27,7,TRUE)</f>
        <v>Winnerson, Aceona</v>
      </c>
      <c r="F802" t="str">
        <f>VLOOKUP(C802,Hierarchy!$A$2:$H$27,8,TRUE)</f>
        <v>Williamburg</v>
      </c>
      <c r="G802">
        <v>32</v>
      </c>
      <c r="H802">
        <v>25858</v>
      </c>
      <c r="I802">
        <v>4</v>
      </c>
      <c r="J802">
        <v>31</v>
      </c>
      <c r="K802">
        <v>24</v>
      </c>
      <c r="L802">
        <v>17</v>
      </c>
      <c r="M802">
        <v>1</v>
      </c>
      <c r="N802">
        <f>SUMIF(Call_Data!$D$2:$D$1526,Call_Data!$D802,Call_Data!$G$2:$G$1526)</f>
        <v>2402</v>
      </c>
      <c r="O802">
        <f>SUMIFS(Call_Data!$G$2:$G$1526,Call_Data!$D$2:$D$1526,Call_Data!$D802,Call_Data!$A$2:$A$1526,Call_Data!$A802)</f>
        <v>811</v>
      </c>
      <c r="P802" s="3">
        <f>Call_Data!$H802/Call_Data!$G802</f>
        <v>808.0625</v>
      </c>
      <c r="Q802" cm="1">
        <f t="array" ref="Q802">_xlfn.SWITCH(A802,201706,780,201707,783,201708,775)</f>
        <v>783</v>
      </c>
      <c r="R802" s="5" cm="1">
        <f t="array" ref="R802">_xlfn.SWITCH(A802,201706,0.08,201707,0.081,201708,0.075)</f>
        <v>8.1000000000000003E-2</v>
      </c>
      <c r="S802" s="2">
        <f>Call_Data!$M802/Call_Data!$G802*100</f>
        <v>3.125</v>
      </c>
      <c r="T802" s="2">
        <f>Call_Data!$S802/Call_Data!$R802</f>
        <v>38.580246913580247</v>
      </c>
      <c r="U802" s="7">
        <f t="shared" si="24"/>
        <v>0</v>
      </c>
      <c r="V802" s="6">
        <f t="shared" si="25"/>
        <v>0.96875</v>
      </c>
      <c r="W802" s="6">
        <f>Call_Data!$K802/Call_Data!$J802</f>
        <v>0.77419354838709675</v>
      </c>
      <c r="X802" s="6">
        <f>Call_Data!$L802/Call_Data!$K802</f>
        <v>0.70833333333333337</v>
      </c>
      <c r="Y802" s="6" cm="1">
        <f t="array" ref="Y802">_xlfn.SWITCH(A802,201706,0.51,201707,0.509,201708,0.511)</f>
        <v>0.50900000000000001</v>
      </c>
      <c r="Z802" s="6">
        <f>Call_Data!$L802/Call_Data!$G802</f>
        <v>0.53125</v>
      </c>
      <c r="AA802" s="6" cm="1">
        <f t="array" ref="AA802">_xlfn.SWITCH(A802,201706,0.2,201707,0.199,201708,0.198)</f>
        <v>0.19900000000000001</v>
      </c>
      <c r="AB802" s="6">
        <f>Call_Data!$K802-Call_Data!$L802/Call_Data!$K802</f>
        <v>23.291666666666668</v>
      </c>
      <c r="AC802" s="6" cm="1">
        <f t="array" ref="AC802">_xlfn.SWITCH(A802,201706,0.17,201707,0.162,201708,0.159)</f>
        <v>0.16200000000000001</v>
      </c>
      <c r="AD802" s="6">
        <f>Call_Data!$I802/Call_Data!$G802</f>
        <v>0.125</v>
      </c>
    </row>
    <row r="803" spans="1:30" x14ac:dyDescent="0.2">
      <c r="A803">
        <v>201707</v>
      </c>
      <c r="B803" s="1">
        <v>42936</v>
      </c>
      <c r="C803">
        <v>12472</v>
      </c>
      <c r="D803" t="str">
        <f>VLOOKUP(Call_Data!$C803,Hierarchy!$A$1:$H$27,5,TRUE)</f>
        <v>Harrison, Harold</v>
      </c>
      <c r="E803" t="str">
        <f>VLOOKUP(Call_Data!$C803,Hierarchy!$A$2:$H$27,7,TRUE)</f>
        <v>Winnerson, Aceona</v>
      </c>
      <c r="F803" t="str">
        <f>VLOOKUP(C803,Hierarchy!$A$2:$H$27,8,TRUE)</f>
        <v>Williamburg</v>
      </c>
      <c r="G803">
        <v>34</v>
      </c>
      <c r="H803">
        <v>25861</v>
      </c>
      <c r="I803">
        <v>3</v>
      </c>
      <c r="J803">
        <v>31</v>
      </c>
      <c r="K803">
        <v>26</v>
      </c>
      <c r="L803">
        <v>19</v>
      </c>
      <c r="M803">
        <v>1</v>
      </c>
      <c r="N803">
        <f>SUMIF(Call_Data!$D$2:$D$1526,Call_Data!$D803,Call_Data!$G$2:$G$1526)</f>
        <v>2134</v>
      </c>
      <c r="O803">
        <f>SUMIFS(Call_Data!$G$2:$G$1526,Call_Data!$D$2:$D$1526,Call_Data!$D803,Call_Data!$A$2:$A$1526,Call_Data!$A803)</f>
        <v>650</v>
      </c>
      <c r="P803" s="3">
        <f>Call_Data!$H803/Call_Data!$G803</f>
        <v>760.61764705882354</v>
      </c>
      <c r="Q803" cm="1">
        <f t="array" ref="Q803">_xlfn.SWITCH(A803,201706,780,201707,783,201708,775)</f>
        <v>783</v>
      </c>
      <c r="R803" s="5" cm="1">
        <f t="array" ref="R803">_xlfn.SWITCH(A803,201706,0.08,201707,0.081,201708,0.075)</f>
        <v>8.1000000000000003E-2</v>
      </c>
      <c r="S803" s="2">
        <f>Call_Data!$M803/Call_Data!$G803*100</f>
        <v>2.9411764705882351</v>
      </c>
      <c r="T803" s="2">
        <f>Call_Data!$S803/Call_Data!$R803</f>
        <v>36.31082062454611</v>
      </c>
      <c r="U803" s="7">
        <f t="shared" si="24"/>
        <v>0</v>
      </c>
      <c r="V803" s="6">
        <f t="shared" si="25"/>
        <v>0.91176470588235292</v>
      </c>
      <c r="W803" s="6">
        <f>Call_Data!$K803/Call_Data!$J803</f>
        <v>0.83870967741935487</v>
      </c>
      <c r="X803" s="6">
        <f>Call_Data!$L803/Call_Data!$K803</f>
        <v>0.73076923076923073</v>
      </c>
      <c r="Y803" s="6" cm="1">
        <f t="array" ref="Y803">_xlfn.SWITCH(A803,201706,0.51,201707,0.509,201708,0.511)</f>
        <v>0.50900000000000001</v>
      </c>
      <c r="Z803" s="6">
        <f>Call_Data!$L803/Call_Data!$G803</f>
        <v>0.55882352941176472</v>
      </c>
      <c r="AA803" s="6" cm="1">
        <f t="array" ref="AA803">_xlfn.SWITCH(A803,201706,0.2,201707,0.199,201708,0.198)</f>
        <v>0.19900000000000001</v>
      </c>
      <c r="AB803" s="6">
        <f>Call_Data!$K803-Call_Data!$L803/Call_Data!$K803</f>
        <v>25.26923076923077</v>
      </c>
      <c r="AC803" s="6" cm="1">
        <f t="array" ref="AC803">_xlfn.SWITCH(A803,201706,0.17,201707,0.162,201708,0.159)</f>
        <v>0.16200000000000001</v>
      </c>
      <c r="AD803" s="6">
        <f>Call_Data!$I803/Call_Data!$G803</f>
        <v>8.8235294117647065E-2</v>
      </c>
    </row>
    <row r="804" spans="1:30" x14ac:dyDescent="0.2">
      <c r="A804">
        <v>201707</v>
      </c>
      <c r="B804" s="1">
        <v>42936</v>
      </c>
      <c r="C804">
        <v>12483</v>
      </c>
      <c r="D804" t="str">
        <f>VLOOKUP(Call_Data!$C804,Hierarchy!$A$1:$H$27,5,TRUE)</f>
        <v>Thomas, Ted</v>
      </c>
      <c r="E804" t="str">
        <f>VLOOKUP(Call_Data!$C804,Hierarchy!$A$2:$H$27,7,TRUE)</f>
        <v>Oferten, Quinton</v>
      </c>
      <c r="F804" t="str">
        <f>VLOOKUP(C804,Hierarchy!$A$2:$H$27,8,TRUE)</f>
        <v>Williamburg</v>
      </c>
      <c r="G804">
        <v>32</v>
      </c>
      <c r="H804">
        <v>25611</v>
      </c>
      <c r="I804">
        <v>7</v>
      </c>
      <c r="J804">
        <v>29</v>
      </c>
      <c r="K804">
        <v>17</v>
      </c>
      <c r="L804">
        <v>11</v>
      </c>
      <c r="M804">
        <v>3</v>
      </c>
      <c r="N804">
        <f>SUMIF(Call_Data!$D$2:$D$1526,Call_Data!$D804,Call_Data!$G$2:$G$1526)</f>
        <v>1918</v>
      </c>
      <c r="O804">
        <f>SUMIFS(Call_Data!$G$2:$G$1526,Call_Data!$D$2:$D$1526,Call_Data!$D804,Call_Data!$A$2:$A$1526,Call_Data!$A804)</f>
        <v>606</v>
      </c>
      <c r="P804" s="3">
        <f>Call_Data!$H804/Call_Data!$G804</f>
        <v>800.34375</v>
      </c>
      <c r="Q804" cm="1">
        <f t="array" ref="Q804">_xlfn.SWITCH(A804,201706,780,201707,783,201708,775)</f>
        <v>783</v>
      </c>
      <c r="R804" s="5" cm="1">
        <f t="array" ref="R804">_xlfn.SWITCH(A804,201706,0.08,201707,0.081,201708,0.075)</f>
        <v>8.1000000000000003E-2</v>
      </c>
      <c r="S804" s="2">
        <f>Call_Data!$M804/Call_Data!$G804*100</f>
        <v>9.375</v>
      </c>
      <c r="T804" s="2">
        <f>Call_Data!$S804/Call_Data!$R804</f>
        <v>115.74074074074073</v>
      </c>
      <c r="U804" s="7">
        <f t="shared" si="24"/>
        <v>150</v>
      </c>
      <c r="V804" s="6">
        <f t="shared" si="25"/>
        <v>0.90625</v>
      </c>
      <c r="W804" s="6">
        <f>Call_Data!$K804/Call_Data!$J804</f>
        <v>0.58620689655172409</v>
      </c>
      <c r="X804" s="6">
        <f>Call_Data!$L804/Call_Data!$K804</f>
        <v>0.6470588235294118</v>
      </c>
      <c r="Y804" s="6" cm="1">
        <f t="array" ref="Y804">_xlfn.SWITCH(A804,201706,0.51,201707,0.509,201708,0.511)</f>
        <v>0.50900000000000001</v>
      </c>
      <c r="Z804" s="6">
        <f>Call_Data!$L804/Call_Data!$G804</f>
        <v>0.34375</v>
      </c>
      <c r="AA804" s="6" cm="1">
        <f t="array" ref="AA804">_xlfn.SWITCH(A804,201706,0.2,201707,0.199,201708,0.198)</f>
        <v>0.19900000000000001</v>
      </c>
      <c r="AB804" s="6">
        <f>Call_Data!$K804-Call_Data!$L804/Call_Data!$K804</f>
        <v>16.352941176470587</v>
      </c>
      <c r="AC804" s="6" cm="1">
        <f t="array" ref="AC804">_xlfn.SWITCH(A804,201706,0.17,201707,0.162,201708,0.159)</f>
        <v>0.16200000000000001</v>
      </c>
      <c r="AD804" s="6">
        <f>Call_Data!$I804/Call_Data!$G804</f>
        <v>0.21875</v>
      </c>
    </row>
    <row r="805" spans="1:30" x14ac:dyDescent="0.2">
      <c r="A805">
        <v>201707</v>
      </c>
      <c r="B805" s="1">
        <v>42936</v>
      </c>
      <c r="C805">
        <v>12484</v>
      </c>
      <c r="D805" t="str">
        <f>VLOOKUP(Call_Data!$C805,Hierarchy!$A$1:$H$27,5,TRUE)</f>
        <v>Uvaldon, Ursala</v>
      </c>
      <c r="E805" t="str">
        <f>VLOOKUP(Call_Data!$C805,Hierarchy!$A$2:$H$27,7,TRUE)</f>
        <v>Oferten, Quinton</v>
      </c>
      <c r="F805" t="str">
        <f>VLOOKUP(C805,Hierarchy!$A$2:$H$27,8,TRUE)</f>
        <v>Williamburg</v>
      </c>
      <c r="G805">
        <v>31</v>
      </c>
      <c r="H805">
        <v>24281</v>
      </c>
      <c r="I805">
        <v>7</v>
      </c>
      <c r="J805">
        <v>27</v>
      </c>
      <c r="K805">
        <v>18</v>
      </c>
      <c r="L805">
        <v>13</v>
      </c>
      <c r="M805">
        <v>3</v>
      </c>
      <c r="N805">
        <f>SUMIF(Call_Data!$D$2:$D$1526,Call_Data!$D805,Call_Data!$G$2:$G$1526)</f>
        <v>1913</v>
      </c>
      <c r="O805">
        <f>SUMIFS(Call_Data!$G$2:$G$1526,Call_Data!$D$2:$D$1526,Call_Data!$D805,Call_Data!$A$2:$A$1526,Call_Data!$A805)</f>
        <v>618</v>
      </c>
      <c r="P805" s="3">
        <f>Call_Data!$H805/Call_Data!$G805</f>
        <v>783.25806451612902</v>
      </c>
      <c r="Q805" cm="1">
        <f t="array" ref="Q805">_xlfn.SWITCH(A805,201706,780,201707,783,201708,775)</f>
        <v>783</v>
      </c>
      <c r="R805" s="5" cm="1">
        <f t="array" ref="R805">_xlfn.SWITCH(A805,201706,0.08,201707,0.081,201708,0.075)</f>
        <v>8.1000000000000003E-2</v>
      </c>
      <c r="S805" s="2">
        <f>Call_Data!$M805/Call_Data!$G805*100</f>
        <v>9.67741935483871</v>
      </c>
      <c r="T805" s="2">
        <f>Call_Data!$S805/Call_Data!$R805</f>
        <v>119.47431302270012</v>
      </c>
      <c r="U805" s="7">
        <f t="shared" si="24"/>
        <v>150</v>
      </c>
      <c r="V805" s="6">
        <f t="shared" si="25"/>
        <v>0.87096774193548387</v>
      </c>
      <c r="W805" s="6">
        <f>Call_Data!$K805/Call_Data!$J805</f>
        <v>0.66666666666666663</v>
      </c>
      <c r="X805" s="6">
        <f>Call_Data!$L805/Call_Data!$K805</f>
        <v>0.72222222222222221</v>
      </c>
      <c r="Y805" s="6" cm="1">
        <f t="array" ref="Y805">_xlfn.SWITCH(A805,201706,0.51,201707,0.509,201708,0.511)</f>
        <v>0.50900000000000001</v>
      </c>
      <c r="Z805" s="6">
        <f>Call_Data!$L805/Call_Data!$G805</f>
        <v>0.41935483870967744</v>
      </c>
      <c r="AA805" s="6" cm="1">
        <f t="array" ref="AA805">_xlfn.SWITCH(A805,201706,0.2,201707,0.199,201708,0.198)</f>
        <v>0.19900000000000001</v>
      </c>
      <c r="AB805" s="6">
        <f>Call_Data!$K805-Call_Data!$L805/Call_Data!$K805</f>
        <v>17.277777777777779</v>
      </c>
      <c r="AC805" s="6" cm="1">
        <f t="array" ref="AC805">_xlfn.SWITCH(A805,201706,0.17,201707,0.162,201708,0.159)</f>
        <v>0.16200000000000001</v>
      </c>
      <c r="AD805" s="6">
        <f>Call_Data!$I805/Call_Data!$G805</f>
        <v>0.22580645161290322</v>
      </c>
    </row>
    <row r="806" spans="1:30" x14ac:dyDescent="0.2">
      <c r="A806">
        <v>201707</v>
      </c>
      <c r="B806" s="1">
        <v>42936</v>
      </c>
      <c r="C806">
        <v>12485</v>
      </c>
      <c r="D806" t="str">
        <f>VLOOKUP(Call_Data!$C806,Hierarchy!$A$1:$H$27,5,TRUE)</f>
        <v>Vindictive, Vinny</v>
      </c>
      <c r="E806" t="str">
        <f>VLOOKUP(Call_Data!$C806,Hierarchy!$A$2:$H$27,7,TRUE)</f>
        <v>Oferten, Quinton</v>
      </c>
      <c r="F806" t="str">
        <f>VLOOKUP(C806,Hierarchy!$A$2:$H$27,8,TRUE)</f>
        <v>Williamburg</v>
      </c>
      <c r="G806">
        <v>33</v>
      </c>
      <c r="H806">
        <v>25412</v>
      </c>
      <c r="I806">
        <v>8</v>
      </c>
      <c r="J806">
        <v>30</v>
      </c>
      <c r="K806">
        <v>24</v>
      </c>
      <c r="L806">
        <v>18</v>
      </c>
      <c r="M806">
        <v>4</v>
      </c>
      <c r="N806">
        <f>SUMIF(Call_Data!$D$2:$D$1526,Call_Data!$D806,Call_Data!$G$2:$G$1526)</f>
        <v>1894</v>
      </c>
      <c r="O806">
        <f>SUMIFS(Call_Data!$G$2:$G$1526,Call_Data!$D$2:$D$1526,Call_Data!$D806,Call_Data!$A$2:$A$1526,Call_Data!$A806)</f>
        <v>610</v>
      </c>
      <c r="P806" s="3">
        <f>Call_Data!$H806/Call_Data!$G806</f>
        <v>770.06060606060601</v>
      </c>
      <c r="Q806" cm="1">
        <f t="array" ref="Q806">_xlfn.SWITCH(A806,201706,780,201707,783,201708,775)</f>
        <v>783</v>
      </c>
      <c r="R806" s="5" cm="1">
        <f t="array" ref="R806">_xlfn.SWITCH(A806,201706,0.08,201707,0.081,201708,0.075)</f>
        <v>8.1000000000000003E-2</v>
      </c>
      <c r="S806" s="2">
        <f>Call_Data!$M806/Call_Data!$G806*100</f>
        <v>12.121212121212121</v>
      </c>
      <c r="T806" s="2">
        <f>Call_Data!$S806/Call_Data!$R806</f>
        <v>149.64459408903852</v>
      </c>
      <c r="U806" s="7">
        <f t="shared" si="24"/>
        <v>250</v>
      </c>
      <c r="V806" s="6">
        <f t="shared" si="25"/>
        <v>0.90909090909090906</v>
      </c>
      <c r="W806" s="6">
        <f>Call_Data!$K806/Call_Data!$J806</f>
        <v>0.8</v>
      </c>
      <c r="X806" s="6">
        <f>Call_Data!$L806/Call_Data!$K806</f>
        <v>0.75</v>
      </c>
      <c r="Y806" s="6" cm="1">
        <f t="array" ref="Y806">_xlfn.SWITCH(A806,201706,0.51,201707,0.509,201708,0.511)</f>
        <v>0.50900000000000001</v>
      </c>
      <c r="Z806" s="6">
        <f>Call_Data!$L806/Call_Data!$G806</f>
        <v>0.54545454545454541</v>
      </c>
      <c r="AA806" s="6" cm="1">
        <f t="array" ref="AA806">_xlfn.SWITCH(A806,201706,0.2,201707,0.199,201708,0.198)</f>
        <v>0.19900000000000001</v>
      </c>
      <c r="AB806" s="6">
        <f>Call_Data!$K806-Call_Data!$L806/Call_Data!$K806</f>
        <v>23.25</v>
      </c>
      <c r="AC806" s="6" cm="1">
        <f t="array" ref="AC806">_xlfn.SWITCH(A806,201706,0.17,201707,0.162,201708,0.159)</f>
        <v>0.16200000000000001</v>
      </c>
      <c r="AD806" s="6">
        <f>Call_Data!$I806/Call_Data!$G806</f>
        <v>0.24242424242424243</v>
      </c>
    </row>
    <row r="807" spans="1:30" x14ac:dyDescent="0.2">
      <c r="A807">
        <v>201707</v>
      </c>
      <c r="B807" s="1">
        <v>42936</v>
      </c>
      <c r="C807">
        <v>12486</v>
      </c>
      <c r="D807" t="str">
        <f>VLOOKUP(Call_Data!$C807,Hierarchy!$A$1:$H$27,5,TRUE)</f>
        <v>Williamson, Wilma</v>
      </c>
      <c r="E807" t="str">
        <f>VLOOKUP(Call_Data!$C807,Hierarchy!$A$2:$H$27,7,TRUE)</f>
        <v>Oferten, Quinton</v>
      </c>
      <c r="F807" t="str">
        <f>VLOOKUP(C807,Hierarchy!$A$2:$H$27,8,TRUE)</f>
        <v>Williamburg</v>
      </c>
      <c r="G807">
        <v>30</v>
      </c>
      <c r="H807">
        <v>24237</v>
      </c>
      <c r="I807">
        <v>7</v>
      </c>
      <c r="J807">
        <v>28</v>
      </c>
      <c r="K807">
        <v>19</v>
      </c>
      <c r="L807">
        <v>10</v>
      </c>
      <c r="M807">
        <v>4</v>
      </c>
      <c r="N807">
        <f>SUMIF(Call_Data!$D$2:$D$1526,Call_Data!$D807,Call_Data!$G$2:$G$1526)</f>
        <v>1992</v>
      </c>
      <c r="O807">
        <f>SUMIFS(Call_Data!$G$2:$G$1526,Call_Data!$D$2:$D$1526,Call_Data!$D807,Call_Data!$A$2:$A$1526,Call_Data!$A807)</f>
        <v>678</v>
      </c>
      <c r="P807" s="3">
        <f>Call_Data!$H807/Call_Data!$G807</f>
        <v>807.9</v>
      </c>
      <c r="Q807" cm="1">
        <f t="array" ref="Q807">_xlfn.SWITCH(A807,201706,780,201707,783,201708,775)</f>
        <v>783</v>
      </c>
      <c r="R807" s="5" cm="1">
        <f t="array" ref="R807">_xlfn.SWITCH(A807,201706,0.08,201707,0.081,201708,0.075)</f>
        <v>8.1000000000000003E-2</v>
      </c>
      <c r="S807" s="2">
        <f>Call_Data!$M807/Call_Data!$G807*100</f>
        <v>13.333333333333334</v>
      </c>
      <c r="T807" s="2">
        <f>Call_Data!$S807/Call_Data!$R807</f>
        <v>164.6090534979424</v>
      </c>
      <c r="U807" s="7">
        <f t="shared" si="24"/>
        <v>250</v>
      </c>
      <c r="V807" s="6">
        <f t="shared" si="25"/>
        <v>0.93333333333333335</v>
      </c>
      <c r="W807" s="6">
        <f>Call_Data!$K807/Call_Data!$J807</f>
        <v>0.6785714285714286</v>
      </c>
      <c r="X807" s="6">
        <f>Call_Data!$L807/Call_Data!$K807</f>
        <v>0.52631578947368418</v>
      </c>
      <c r="Y807" s="6" cm="1">
        <f t="array" ref="Y807">_xlfn.SWITCH(A807,201706,0.51,201707,0.509,201708,0.511)</f>
        <v>0.50900000000000001</v>
      </c>
      <c r="Z807" s="6">
        <f>Call_Data!$L807/Call_Data!$G807</f>
        <v>0.33333333333333331</v>
      </c>
      <c r="AA807" s="6" cm="1">
        <f t="array" ref="AA807">_xlfn.SWITCH(A807,201706,0.2,201707,0.199,201708,0.198)</f>
        <v>0.19900000000000001</v>
      </c>
      <c r="AB807" s="6">
        <f>Call_Data!$K807-Call_Data!$L807/Call_Data!$K807</f>
        <v>18.473684210526315</v>
      </c>
      <c r="AC807" s="6" cm="1">
        <f t="array" ref="AC807">_xlfn.SWITCH(A807,201706,0.17,201707,0.162,201708,0.159)</f>
        <v>0.16200000000000001</v>
      </c>
      <c r="AD807" s="6">
        <f>Call_Data!$I807/Call_Data!$G807</f>
        <v>0.23333333333333334</v>
      </c>
    </row>
    <row r="808" spans="1:30" x14ac:dyDescent="0.2">
      <c r="A808">
        <v>201707</v>
      </c>
      <c r="B808" s="1">
        <v>42936</v>
      </c>
      <c r="C808">
        <v>12487</v>
      </c>
      <c r="D808" t="str">
        <f>VLOOKUP(Call_Data!$C808,Hierarchy!$A$1:$H$27,5,TRUE)</f>
        <v>Younger, Yeti</v>
      </c>
      <c r="E808" t="str">
        <f>VLOOKUP(Call_Data!$C808,Hierarchy!$A$2:$H$27,7,TRUE)</f>
        <v>Oferten, Quinton</v>
      </c>
      <c r="F808" t="str">
        <f>VLOOKUP(C808,Hierarchy!$A$2:$H$27,8,TRUE)</f>
        <v>Williamburg</v>
      </c>
      <c r="G808">
        <v>30</v>
      </c>
      <c r="H808">
        <v>25017</v>
      </c>
      <c r="I808">
        <v>7</v>
      </c>
      <c r="J808">
        <v>28</v>
      </c>
      <c r="K808">
        <v>21</v>
      </c>
      <c r="L808">
        <v>13</v>
      </c>
      <c r="M808">
        <v>3</v>
      </c>
      <c r="N808">
        <f>SUMIF(Call_Data!$D$2:$D$1526,Call_Data!$D808,Call_Data!$G$2:$G$1526)</f>
        <v>1939</v>
      </c>
      <c r="O808">
        <f>SUMIFS(Call_Data!$G$2:$G$1526,Call_Data!$D$2:$D$1526,Call_Data!$D808,Call_Data!$A$2:$A$1526,Call_Data!$A808)</f>
        <v>662</v>
      </c>
      <c r="P808" s="3">
        <f>Call_Data!$H808/Call_Data!$G808</f>
        <v>833.9</v>
      </c>
      <c r="Q808" cm="1">
        <f t="array" ref="Q808">_xlfn.SWITCH(A808,201706,780,201707,783,201708,775)</f>
        <v>783</v>
      </c>
      <c r="R808" s="5" cm="1">
        <f t="array" ref="R808">_xlfn.SWITCH(A808,201706,0.08,201707,0.081,201708,0.075)</f>
        <v>8.1000000000000003E-2</v>
      </c>
      <c r="S808" s="2">
        <f>Call_Data!$M808/Call_Data!$G808*100</f>
        <v>10</v>
      </c>
      <c r="T808" s="2">
        <f>Call_Data!$S808/Call_Data!$R808</f>
        <v>123.45679012345678</v>
      </c>
      <c r="U808" s="7">
        <f t="shared" si="24"/>
        <v>250</v>
      </c>
      <c r="V808" s="6">
        <f t="shared" si="25"/>
        <v>0.93333333333333335</v>
      </c>
      <c r="W808" s="6">
        <f>Call_Data!$K808/Call_Data!$J808</f>
        <v>0.75</v>
      </c>
      <c r="X808" s="6">
        <f>Call_Data!$L808/Call_Data!$K808</f>
        <v>0.61904761904761907</v>
      </c>
      <c r="Y808" s="6" cm="1">
        <f t="array" ref="Y808">_xlfn.SWITCH(A808,201706,0.51,201707,0.509,201708,0.511)</f>
        <v>0.50900000000000001</v>
      </c>
      <c r="Z808" s="6">
        <f>Call_Data!$L808/Call_Data!$G808</f>
        <v>0.43333333333333335</v>
      </c>
      <c r="AA808" s="6" cm="1">
        <f t="array" ref="AA808">_xlfn.SWITCH(A808,201706,0.2,201707,0.199,201708,0.198)</f>
        <v>0.19900000000000001</v>
      </c>
      <c r="AB808" s="6">
        <f>Call_Data!$K808-Call_Data!$L808/Call_Data!$K808</f>
        <v>20.38095238095238</v>
      </c>
      <c r="AC808" s="6" cm="1">
        <f t="array" ref="AC808">_xlfn.SWITCH(A808,201706,0.17,201707,0.162,201708,0.159)</f>
        <v>0.16200000000000001</v>
      </c>
      <c r="AD808" s="6">
        <f>Call_Data!$I808/Call_Data!$G808</f>
        <v>0.23333333333333334</v>
      </c>
    </row>
    <row r="809" spans="1:30" x14ac:dyDescent="0.2">
      <c r="A809">
        <v>201707</v>
      </c>
      <c r="B809" s="1">
        <v>42936</v>
      </c>
      <c r="C809">
        <v>12488</v>
      </c>
      <c r="D809" t="str">
        <f>VLOOKUP(Call_Data!$C809,Hierarchy!$A$1:$H$27,5,TRUE)</f>
        <v>Zwilowski, Zane</v>
      </c>
      <c r="E809" t="str">
        <f>VLOOKUP(Call_Data!$C809,Hierarchy!$A$2:$H$27,7,TRUE)</f>
        <v>Oferten, Quinton</v>
      </c>
      <c r="F809" t="str">
        <f>VLOOKUP(C809,Hierarchy!$A$2:$H$27,8,TRUE)</f>
        <v>Williamburg</v>
      </c>
      <c r="G809">
        <v>28</v>
      </c>
      <c r="H809">
        <v>25408</v>
      </c>
      <c r="I809">
        <v>8</v>
      </c>
      <c r="J809">
        <v>25</v>
      </c>
      <c r="K809">
        <v>19</v>
      </c>
      <c r="L809">
        <v>12</v>
      </c>
      <c r="M809">
        <v>3</v>
      </c>
      <c r="N809">
        <f>SUMIF(Call_Data!$D$2:$D$1526,Call_Data!$D809,Call_Data!$G$2:$G$1526)</f>
        <v>2000</v>
      </c>
      <c r="O809">
        <f>SUMIFS(Call_Data!$G$2:$G$1526,Call_Data!$D$2:$D$1526,Call_Data!$D809,Call_Data!$A$2:$A$1526,Call_Data!$A809)</f>
        <v>682</v>
      </c>
      <c r="P809" s="3">
        <f>Call_Data!$H809/Call_Data!$G809</f>
        <v>907.42857142857144</v>
      </c>
      <c r="Q809" cm="1">
        <f t="array" ref="Q809">_xlfn.SWITCH(A809,201706,780,201707,783,201708,775)</f>
        <v>783</v>
      </c>
      <c r="R809" s="5" cm="1">
        <f t="array" ref="R809">_xlfn.SWITCH(A809,201706,0.08,201707,0.081,201708,0.075)</f>
        <v>8.1000000000000003E-2</v>
      </c>
      <c r="S809" s="2">
        <f>Call_Data!$M809/Call_Data!$G809*100</f>
        <v>10.714285714285714</v>
      </c>
      <c r="T809" s="2">
        <f>Call_Data!$S809/Call_Data!$R809</f>
        <v>132.27513227513225</v>
      </c>
      <c r="U809" s="7">
        <f t="shared" si="24"/>
        <v>250</v>
      </c>
      <c r="V809" s="6">
        <f t="shared" si="25"/>
        <v>0.8928571428571429</v>
      </c>
      <c r="W809" s="6">
        <f>Call_Data!$K809/Call_Data!$J809</f>
        <v>0.76</v>
      </c>
      <c r="X809" s="6">
        <f>Call_Data!$L809/Call_Data!$K809</f>
        <v>0.63157894736842102</v>
      </c>
      <c r="Y809" s="6" cm="1">
        <f t="array" ref="Y809">_xlfn.SWITCH(A809,201706,0.51,201707,0.509,201708,0.511)</f>
        <v>0.50900000000000001</v>
      </c>
      <c r="Z809" s="6">
        <f>Call_Data!$L809/Call_Data!$G809</f>
        <v>0.42857142857142855</v>
      </c>
      <c r="AA809" s="6" cm="1">
        <f t="array" ref="AA809">_xlfn.SWITCH(A809,201706,0.2,201707,0.199,201708,0.198)</f>
        <v>0.19900000000000001</v>
      </c>
      <c r="AB809" s="6">
        <f>Call_Data!$K809-Call_Data!$L809/Call_Data!$K809</f>
        <v>18.368421052631579</v>
      </c>
      <c r="AC809" s="6" cm="1">
        <f t="array" ref="AC809">_xlfn.SWITCH(A809,201706,0.17,201707,0.162,201708,0.159)</f>
        <v>0.16200000000000001</v>
      </c>
      <c r="AD809" s="6">
        <f>Call_Data!$I809/Call_Data!$G809</f>
        <v>0.2857142857142857</v>
      </c>
    </row>
    <row r="810" spans="1:30" x14ac:dyDescent="0.2">
      <c r="A810">
        <v>201707</v>
      </c>
      <c r="B810" s="1">
        <v>42936</v>
      </c>
      <c r="C810">
        <v>12489</v>
      </c>
      <c r="D810" t="str">
        <f>VLOOKUP(Call_Data!$C810,Hierarchy!$A$1:$H$27,5,TRUE)</f>
        <v>Abacus, Aaron</v>
      </c>
      <c r="E810" t="str">
        <f>VLOOKUP(Call_Data!$C810,Hierarchy!$A$2:$H$27,7,TRUE)</f>
        <v>Oferten, Quinton</v>
      </c>
      <c r="F810" t="str">
        <f>VLOOKUP(C810,Hierarchy!$A$2:$H$27,8,TRUE)</f>
        <v>Williamburg</v>
      </c>
      <c r="G810">
        <v>28</v>
      </c>
      <c r="H810">
        <v>24760</v>
      </c>
      <c r="I810">
        <v>6</v>
      </c>
      <c r="J810">
        <v>25</v>
      </c>
      <c r="K810">
        <v>17</v>
      </c>
      <c r="L810">
        <v>11</v>
      </c>
      <c r="M810">
        <v>3</v>
      </c>
      <c r="N810">
        <f>SUMIF(Call_Data!$D$2:$D$1526,Call_Data!$D810,Call_Data!$G$2:$G$1526)</f>
        <v>1858</v>
      </c>
      <c r="O810">
        <f>SUMIFS(Call_Data!$G$2:$G$1526,Call_Data!$D$2:$D$1526,Call_Data!$D810,Call_Data!$A$2:$A$1526,Call_Data!$A810)</f>
        <v>671</v>
      </c>
      <c r="P810" s="3">
        <f>Call_Data!$H810/Call_Data!$G810</f>
        <v>884.28571428571433</v>
      </c>
      <c r="Q810" cm="1">
        <f t="array" ref="Q810">_xlfn.SWITCH(A810,201706,780,201707,783,201708,775)</f>
        <v>783</v>
      </c>
      <c r="R810" s="5" cm="1">
        <f t="array" ref="R810">_xlfn.SWITCH(A810,201706,0.08,201707,0.081,201708,0.075)</f>
        <v>8.1000000000000003E-2</v>
      </c>
      <c r="S810" s="2">
        <f>Call_Data!$M810/Call_Data!$G810*100</f>
        <v>10.714285714285714</v>
      </c>
      <c r="T810" s="2">
        <f>Call_Data!$S810/Call_Data!$R810</f>
        <v>132.27513227513225</v>
      </c>
      <c r="U810" s="7">
        <f t="shared" si="24"/>
        <v>250</v>
      </c>
      <c r="V810" s="6">
        <f t="shared" si="25"/>
        <v>0.8928571428571429</v>
      </c>
      <c r="W810" s="6">
        <f>Call_Data!$K810/Call_Data!$J810</f>
        <v>0.68</v>
      </c>
      <c r="X810" s="6">
        <f>Call_Data!$L810/Call_Data!$K810</f>
        <v>0.6470588235294118</v>
      </c>
      <c r="Y810" s="6" cm="1">
        <f t="array" ref="Y810">_xlfn.SWITCH(A810,201706,0.51,201707,0.509,201708,0.511)</f>
        <v>0.50900000000000001</v>
      </c>
      <c r="Z810" s="6">
        <f>Call_Data!$L810/Call_Data!$G810</f>
        <v>0.39285714285714285</v>
      </c>
      <c r="AA810" s="6" cm="1">
        <f t="array" ref="AA810">_xlfn.SWITCH(A810,201706,0.2,201707,0.199,201708,0.198)</f>
        <v>0.19900000000000001</v>
      </c>
      <c r="AB810" s="6">
        <f>Call_Data!$K810-Call_Data!$L810/Call_Data!$K810</f>
        <v>16.352941176470587</v>
      </c>
      <c r="AC810" s="6" cm="1">
        <f t="array" ref="AC810">_xlfn.SWITCH(A810,201706,0.17,201707,0.162,201708,0.159)</f>
        <v>0.16200000000000001</v>
      </c>
      <c r="AD810" s="6">
        <f>Call_Data!$I810/Call_Data!$G810</f>
        <v>0.21428571428571427</v>
      </c>
    </row>
    <row r="811" spans="1:30" x14ac:dyDescent="0.2">
      <c r="A811">
        <v>201707</v>
      </c>
      <c r="B811" s="1">
        <v>42936</v>
      </c>
      <c r="C811">
        <v>12490</v>
      </c>
      <c r="D811" t="str">
        <f>VLOOKUP(Call_Data!$C811,Hierarchy!$A$1:$H$27,5,TRUE)</f>
        <v>Pulaski, Peter</v>
      </c>
      <c r="E811" t="str">
        <f>VLOOKUP(Call_Data!$C811,Hierarchy!$A$2:$H$27,7,TRUE)</f>
        <v>Oferten, Quinton</v>
      </c>
      <c r="F811" t="str">
        <f>VLOOKUP(C811,Hierarchy!$A$2:$H$27,8,TRUE)</f>
        <v>Williamburg</v>
      </c>
      <c r="G811">
        <v>31</v>
      </c>
      <c r="H811">
        <v>24517</v>
      </c>
      <c r="I811">
        <v>9</v>
      </c>
      <c r="J811">
        <v>28</v>
      </c>
      <c r="K811">
        <v>20</v>
      </c>
      <c r="L811">
        <v>14</v>
      </c>
      <c r="M811">
        <v>4</v>
      </c>
      <c r="N811">
        <f>SUMIF(Call_Data!$D$2:$D$1526,Call_Data!$D811,Call_Data!$G$2:$G$1526)</f>
        <v>1507</v>
      </c>
      <c r="O811">
        <f>SUMIFS(Call_Data!$G$2:$G$1526,Call_Data!$D$2:$D$1526,Call_Data!$D811,Call_Data!$A$2:$A$1526,Call_Data!$A811)</f>
        <v>437</v>
      </c>
      <c r="P811" s="3">
        <f>Call_Data!$H811/Call_Data!$G811</f>
        <v>790.87096774193549</v>
      </c>
      <c r="Q811" cm="1">
        <f t="array" ref="Q811">_xlfn.SWITCH(A811,201706,780,201707,783,201708,775)</f>
        <v>783</v>
      </c>
      <c r="R811" s="5" cm="1">
        <f t="array" ref="R811">_xlfn.SWITCH(A811,201706,0.08,201707,0.081,201708,0.075)</f>
        <v>8.1000000000000003E-2</v>
      </c>
      <c r="S811" s="2">
        <f>Call_Data!$M811/Call_Data!$G811*100</f>
        <v>12.903225806451612</v>
      </c>
      <c r="T811" s="2">
        <f>Call_Data!$S811/Call_Data!$R811</f>
        <v>159.29908403026681</v>
      </c>
      <c r="U811" s="7">
        <f t="shared" si="24"/>
        <v>250</v>
      </c>
      <c r="V811" s="6">
        <f t="shared" si="25"/>
        <v>0.90322580645161288</v>
      </c>
      <c r="W811" s="6">
        <f>Call_Data!$K811/Call_Data!$J811</f>
        <v>0.7142857142857143</v>
      </c>
      <c r="X811" s="6">
        <f>Call_Data!$L811/Call_Data!$K811</f>
        <v>0.7</v>
      </c>
      <c r="Y811" s="6" cm="1">
        <f t="array" ref="Y811">_xlfn.SWITCH(A811,201706,0.51,201707,0.509,201708,0.511)</f>
        <v>0.50900000000000001</v>
      </c>
      <c r="Z811" s="6">
        <f>Call_Data!$L811/Call_Data!$G811</f>
        <v>0.45161290322580644</v>
      </c>
      <c r="AA811" s="6" cm="1">
        <f t="array" ref="AA811">_xlfn.SWITCH(A811,201706,0.2,201707,0.199,201708,0.198)</f>
        <v>0.19900000000000001</v>
      </c>
      <c r="AB811" s="6">
        <f>Call_Data!$K811-Call_Data!$L811/Call_Data!$K811</f>
        <v>19.3</v>
      </c>
      <c r="AC811" s="6" cm="1">
        <f t="array" ref="AC811">_xlfn.SWITCH(A811,201706,0.17,201707,0.162,201708,0.159)</f>
        <v>0.16200000000000001</v>
      </c>
      <c r="AD811" s="6">
        <f>Call_Data!$I811/Call_Data!$G811</f>
        <v>0.29032258064516131</v>
      </c>
    </row>
    <row r="812" spans="1:30" x14ac:dyDescent="0.2">
      <c r="A812">
        <v>201707</v>
      </c>
      <c r="B812" s="1">
        <v>42937</v>
      </c>
      <c r="C812">
        <v>12466</v>
      </c>
      <c r="D812" t="str">
        <f>VLOOKUP(Call_Data!$C812,Hierarchy!$A$1:$H$27,5,TRUE)</f>
        <v>Binning, Bart</v>
      </c>
      <c r="E812" t="str">
        <f>VLOOKUP(Call_Data!$C812,Hierarchy!$A$2:$H$27,7,TRUE)</f>
        <v>Winnerson, Aceona</v>
      </c>
      <c r="F812" t="str">
        <f>VLOOKUP(C812,Hierarchy!$A$2:$H$27,8,TRUE)</f>
        <v>Williamburg</v>
      </c>
      <c r="G812">
        <v>32</v>
      </c>
      <c r="H812">
        <v>24939</v>
      </c>
      <c r="I812">
        <v>5</v>
      </c>
      <c r="J812">
        <v>32</v>
      </c>
      <c r="K812">
        <v>26</v>
      </c>
      <c r="L812">
        <v>22</v>
      </c>
      <c r="M812">
        <v>1</v>
      </c>
      <c r="N812">
        <f>SUMIF(Call_Data!$D$2:$D$1526,Call_Data!$D812,Call_Data!$G$2:$G$1526)</f>
        <v>2347</v>
      </c>
      <c r="O812">
        <f>SUMIFS(Call_Data!$G$2:$G$1526,Call_Data!$D$2:$D$1526,Call_Data!$D812,Call_Data!$A$2:$A$1526,Call_Data!$A812)</f>
        <v>761</v>
      </c>
      <c r="P812" s="3">
        <f>Call_Data!$H812/Call_Data!$G812</f>
        <v>779.34375</v>
      </c>
      <c r="Q812" cm="1">
        <f t="array" ref="Q812">_xlfn.SWITCH(A812,201706,780,201707,783,201708,775)</f>
        <v>783</v>
      </c>
      <c r="R812" s="5" cm="1">
        <f t="array" ref="R812">_xlfn.SWITCH(A812,201706,0.08,201707,0.081,201708,0.075)</f>
        <v>8.1000000000000003E-2</v>
      </c>
      <c r="S812" s="2">
        <f>Call_Data!$M812/Call_Data!$G812*100</f>
        <v>3.125</v>
      </c>
      <c r="T812" s="2">
        <f>Call_Data!$S812/Call_Data!$R812</f>
        <v>38.580246913580247</v>
      </c>
      <c r="U812" s="7">
        <f t="shared" si="24"/>
        <v>0</v>
      </c>
      <c r="V812" s="6">
        <f t="shared" si="25"/>
        <v>1</v>
      </c>
      <c r="W812" s="6">
        <f>Call_Data!$K812/Call_Data!$J812</f>
        <v>0.8125</v>
      </c>
      <c r="X812" s="6">
        <f>Call_Data!$L812/Call_Data!$K812</f>
        <v>0.84615384615384615</v>
      </c>
      <c r="Y812" s="6" cm="1">
        <f t="array" ref="Y812">_xlfn.SWITCH(A812,201706,0.51,201707,0.509,201708,0.511)</f>
        <v>0.50900000000000001</v>
      </c>
      <c r="Z812" s="6">
        <f>Call_Data!$L812/Call_Data!$G812</f>
        <v>0.6875</v>
      </c>
      <c r="AA812" s="6" cm="1">
        <f t="array" ref="AA812">_xlfn.SWITCH(A812,201706,0.2,201707,0.199,201708,0.198)</f>
        <v>0.19900000000000001</v>
      </c>
      <c r="AB812" s="6">
        <f>Call_Data!$K812-Call_Data!$L812/Call_Data!$K812</f>
        <v>25.153846153846153</v>
      </c>
      <c r="AC812" s="6" cm="1">
        <f t="array" ref="AC812">_xlfn.SWITCH(A812,201706,0.17,201707,0.162,201708,0.159)</f>
        <v>0.16200000000000001</v>
      </c>
      <c r="AD812" s="6">
        <f>Call_Data!$I812/Call_Data!$G812</f>
        <v>0.15625</v>
      </c>
    </row>
    <row r="813" spans="1:30" x14ac:dyDescent="0.2">
      <c r="A813">
        <v>201707</v>
      </c>
      <c r="B813" s="1">
        <v>42937</v>
      </c>
      <c r="C813">
        <v>12467</v>
      </c>
      <c r="D813" t="str">
        <f>VLOOKUP(Call_Data!$C813,Hierarchy!$A$1:$H$27,5,TRUE)</f>
        <v>Centerville, Cece</v>
      </c>
      <c r="E813" t="str">
        <f>VLOOKUP(Call_Data!$C813,Hierarchy!$A$2:$H$27,7,TRUE)</f>
        <v>Winnerson, Aceona</v>
      </c>
      <c r="F813" t="str">
        <f>VLOOKUP(C813,Hierarchy!$A$2:$H$27,8,TRUE)</f>
        <v>Williamburg</v>
      </c>
      <c r="G813">
        <v>33</v>
      </c>
      <c r="H813">
        <v>25082</v>
      </c>
      <c r="I813">
        <v>7</v>
      </c>
      <c r="J813">
        <v>33</v>
      </c>
      <c r="K813">
        <v>25</v>
      </c>
      <c r="L813">
        <v>22</v>
      </c>
      <c r="M813">
        <v>2</v>
      </c>
      <c r="N813">
        <f>SUMIF(Call_Data!$D$2:$D$1526,Call_Data!$D813,Call_Data!$G$2:$G$1526)</f>
        <v>2319</v>
      </c>
      <c r="O813">
        <f>SUMIFS(Call_Data!$G$2:$G$1526,Call_Data!$D$2:$D$1526,Call_Data!$D813,Call_Data!$A$2:$A$1526,Call_Data!$A813)</f>
        <v>735</v>
      </c>
      <c r="P813" s="3">
        <f>Call_Data!$H813/Call_Data!$G813</f>
        <v>760.06060606060601</v>
      </c>
      <c r="Q813" cm="1">
        <f t="array" ref="Q813">_xlfn.SWITCH(A813,201706,780,201707,783,201708,775)</f>
        <v>783</v>
      </c>
      <c r="R813" s="5" cm="1">
        <f t="array" ref="R813">_xlfn.SWITCH(A813,201706,0.08,201707,0.081,201708,0.075)</f>
        <v>8.1000000000000003E-2</v>
      </c>
      <c r="S813" s="2">
        <f>Call_Data!$M813/Call_Data!$G813*100</f>
        <v>6.0606060606060606</v>
      </c>
      <c r="T813" s="2">
        <f>Call_Data!$S813/Call_Data!$R813</f>
        <v>74.82229704451926</v>
      </c>
      <c r="U813" s="7">
        <f t="shared" si="24"/>
        <v>0</v>
      </c>
      <c r="V813" s="6">
        <f t="shared" si="25"/>
        <v>1</v>
      </c>
      <c r="W813" s="6">
        <f>Call_Data!$K813/Call_Data!$J813</f>
        <v>0.75757575757575757</v>
      </c>
      <c r="X813" s="6">
        <f>Call_Data!$L813/Call_Data!$K813</f>
        <v>0.88</v>
      </c>
      <c r="Y813" s="6" cm="1">
        <f t="array" ref="Y813">_xlfn.SWITCH(A813,201706,0.51,201707,0.509,201708,0.511)</f>
        <v>0.50900000000000001</v>
      </c>
      <c r="Z813" s="6">
        <f>Call_Data!$L813/Call_Data!$G813</f>
        <v>0.66666666666666663</v>
      </c>
      <c r="AA813" s="6" cm="1">
        <f t="array" ref="AA813">_xlfn.SWITCH(A813,201706,0.2,201707,0.199,201708,0.198)</f>
        <v>0.19900000000000001</v>
      </c>
      <c r="AB813" s="6">
        <f>Call_Data!$K813-Call_Data!$L813/Call_Data!$K813</f>
        <v>24.12</v>
      </c>
      <c r="AC813" s="6" cm="1">
        <f t="array" ref="AC813">_xlfn.SWITCH(A813,201706,0.17,201707,0.162,201708,0.159)</f>
        <v>0.16200000000000001</v>
      </c>
      <c r="AD813" s="6">
        <f>Call_Data!$I813/Call_Data!$G813</f>
        <v>0.21212121212121213</v>
      </c>
    </row>
    <row r="814" spans="1:30" x14ac:dyDescent="0.2">
      <c r="A814">
        <v>201707</v>
      </c>
      <c r="B814" s="1">
        <v>42937</v>
      </c>
      <c r="C814">
        <v>12468</v>
      </c>
      <c r="D814" t="str">
        <f>VLOOKUP(Call_Data!$C814,Hierarchy!$A$1:$H$27,5,TRUE)</f>
        <v>Davenport, Davina</v>
      </c>
      <c r="E814" t="str">
        <f>VLOOKUP(Call_Data!$C814,Hierarchy!$A$2:$H$27,7,TRUE)</f>
        <v>Winnerson, Aceona</v>
      </c>
      <c r="F814" t="str">
        <f>VLOOKUP(C814,Hierarchy!$A$2:$H$27,8,TRUE)</f>
        <v>Williamburg</v>
      </c>
      <c r="G814">
        <v>34</v>
      </c>
      <c r="H814">
        <v>25927</v>
      </c>
      <c r="I814">
        <v>5</v>
      </c>
      <c r="J814">
        <v>31</v>
      </c>
      <c r="K814">
        <v>23</v>
      </c>
      <c r="L814">
        <v>21</v>
      </c>
      <c r="M814">
        <v>2</v>
      </c>
      <c r="N814">
        <f>SUMIF(Call_Data!$D$2:$D$1526,Call_Data!$D814,Call_Data!$G$2:$G$1526)</f>
        <v>2282</v>
      </c>
      <c r="O814">
        <f>SUMIFS(Call_Data!$G$2:$G$1526,Call_Data!$D$2:$D$1526,Call_Data!$D814,Call_Data!$A$2:$A$1526,Call_Data!$A814)</f>
        <v>762</v>
      </c>
      <c r="P814" s="3">
        <f>Call_Data!$H814/Call_Data!$G814</f>
        <v>762.55882352941171</v>
      </c>
      <c r="Q814" cm="1">
        <f t="array" ref="Q814">_xlfn.SWITCH(A814,201706,780,201707,783,201708,775)</f>
        <v>783</v>
      </c>
      <c r="R814" s="5" cm="1">
        <f t="array" ref="R814">_xlfn.SWITCH(A814,201706,0.08,201707,0.081,201708,0.075)</f>
        <v>8.1000000000000003E-2</v>
      </c>
      <c r="S814" s="2">
        <f>Call_Data!$M814/Call_Data!$G814*100</f>
        <v>5.8823529411764701</v>
      </c>
      <c r="T814" s="2">
        <f>Call_Data!$S814/Call_Data!$R814</f>
        <v>72.621641249092221</v>
      </c>
      <c r="U814" s="7">
        <f t="shared" si="24"/>
        <v>0</v>
      </c>
      <c r="V814" s="6">
        <f t="shared" si="25"/>
        <v>0.91176470588235292</v>
      </c>
      <c r="W814" s="6">
        <f>Call_Data!$K814/Call_Data!$J814</f>
        <v>0.74193548387096775</v>
      </c>
      <c r="X814" s="6">
        <f>Call_Data!$L814/Call_Data!$K814</f>
        <v>0.91304347826086951</v>
      </c>
      <c r="Y814" s="6" cm="1">
        <f t="array" ref="Y814">_xlfn.SWITCH(A814,201706,0.51,201707,0.509,201708,0.511)</f>
        <v>0.50900000000000001</v>
      </c>
      <c r="Z814" s="6">
        <f>Call_Data!$L814/Call_Data!$G814</f>
        <v>0.61764705882352944</v>
      </c>
      <c r="AA814" s="6" cm="1">
        <f t="array" ref="AA814">_xlfn.SWITCH(A814,201706,0.2,201707,0.199,201708,0.198)</f>
        <v>0.19900000000000001</v>
      </c>
      <c r="AB814" s="6">
        <f>Call_Data!$K814-Call_Data!$L814/Call_Data!$K814</f>
        <v>22.086956521739129</v>
      </c>
      <c r="AC814" s="6" cm="1">
        <f t="array" ref="AC814">_xlfn.SWITCH(A814,201706,0.17,201707,0.162,201708,0.159)</f>
        <v>0.16200000000000001</v>
      </c>
      <c r="AD814" s="6">
        <f>Call_Data!$I814/Call_Data!$G814</f>
        <v>0.14705882352941177</v>
      </c>
    </row>
    <row r="815" spans="1:30" x14ac:dyDescent="0.2">
      <c r="A815">
        <v>201707</v>
      </c>
      <c r="B815" s="1">
        <v>42937</v>
      </c>
      <c r="C815">
        <v>12469</v>
      </c>
      <c r="D815" t="str">
        <f>VLOOKUP(Call_Data!$C815,Hierarchy!$A$1:$H$27,5,TRUE)</f>
        <v>Edgerton, Ethan</v>
      </c>
      <c r="E815" t="str">
        <f>VLOOKUP(Call_Data!$C815,Hierarchy!$A$2:$H$27,7,TRUE)</f>
        <v>Winnerson, Aceona</v>
      </c>
      <c r="F815" t="str">
        <f>VLOOKUP(C815,Hierarchy!$A$2:$H$27,8,TRUE)</f>
        <v>Williamburg</v>
      </c>
      <c r="G815">
        <v>39</v>
      </c>
      <c r="H815">
        <v>25595</v>
      </c>
      <c r="I815">
        <v>7</v>
      </c>
      <c r="J815">
        <v>39</v>
      </c>
      <c r="K815">
        <v>32</v>
      </c>
      <c r="L815">
        <v>28</v>
      </c>
      <c r="M815">
        <v>1</v>
      </c>
      <c r="N815">
        <f>SUMIF(Call_Data!$D$2:$D$1526,Call_Data!$D815,Call_Data!$G$2:$G$1526)</f>
        <v>2288</v>
      </c>
      <c r="O815">
        <f>SUMIFS(Call_Data!$G$2:$G$1526,Call_Data!$D$2:$D$1526,Call_Data!$D815,Call_Data!$A$2:$A$1526,Call_Data!$A815)</f>
        <v>796</v>
      </c>
      <c r="P815" s="3">
        <f>Call_Data!$H815/Call_Data!$G815</f>
        <v>656.28205128205127</v>
      </c>
      <c r="Q815" cm="1">
        <f t="array" ref="Q815">_xlfn.SWITCH(A815,201706,780,201707,783,201708,775)</f>
        <v>783</v>
      </c>
      <c r="R815" s="5" cm="1">
        <f t="array" ref="R815">_xlfn.SWITCH(A815,201706,0.08,201707,0.081,201708,0.075)</f>
        <v>8.1000000000000003E-2</v>
      </c>
      <c r="S815" s="2">
        <f>Call_Data!$M815/Call_Data!$G815*100</f>
        <v>2.5641025641025639</v>
      </c>
      <c r="T815" s="2">
        <f>Call_Data!$S815/Call_Data!$R815</f>
        <v>31.655587211142763</v>
      </c>
      <c r="U815" s="7">
        <f t="shared" si="24"/>
        <v>0</v>
      </c>
      <c r="V815" s="6">
        <f t="shared" si="25"/>
        <v>1</v>
      </c>
      <c r="W815" s="6">
        <f>Call_Data!$K815/Call_Data!$J815</f>
        <v>0.82051282051282048</v>
      </c>
      <c r="X815" s="6">
        <f>Call_Data!$L815/Call_Data!$K815</f>
        <v>0.875</v>
      </c>
      <c r="Y815" s="6" cm="1">
        <f t="array" ref="Y815">_xlfn.SWITCH(A815,201706,0.51,201707,0.509,201708,0.511)</f>
        <v>0.50900000000000001</v>
      </c>
      <c r="Z815" s="6">
        <f>Call_Data!$L815/Call_Data!$G815</f>
        <v>0.71794871794871795</v>
      </c>
      <c r="AA815" s="6" cm="1">
        <f t="array" ref="AA815">_xlfn.SWITCH(A815,201706,0.2,201707,0.199,201708,0.198)</f>
        <v>0.19900000000000001</v>
      </c>
      <c r="AB815" s="6">
        <f>Call_Data!$K815-Call_Data!$L815/Call_Data!$K815</f>
        <v>31.125</v>
      </c>
      <c r="AC815" s="6" cm="1">
        <f t="array" ref="AC815">_xlfn.SWITCH(A815,201706,0.17,201707,0.162,201708,0.159)</f>
        <v>0.16200000000000001</v>
      </c>
      <c r="AD815" s="6">
        <f>Call_Data!$I815/Call_Data!$G815</f>
        <v>0.17948717948717949</v>
      </c>
    </row>
    <row r="816" spans="1:30" x14ac:dyDescent="0.2">
      <c r="A816">
        <v>201707</v>
      </c>
      <c r="B816" s="1">
        <v>42937</v>
      </c>
      <c r="C816">
        <v>12470</v>
      </c>
      <c r="D816" t="str">
        <f>VLOOKUP(Call_Data!$C816,Hierarchy!$A$1:$H$27,5,TRUE)</f>
        <v>Filipsano, Fiona</v>
      </c>
      <c r="E816" t="str">
        <f>VLOOKUP(Call_Data!$C816,Hierarchy!$A$2:$H$27,7,TRUE)</f>
        <v>Winnerson, Aceona</v>
      </c>
      <c r="F816" t="str">
        <f>VLOOKUP(C816,Hierarchy!$A$2:$H$27,8,TRUE)</f>
        <v>Williamburg</v>
      </c>
      <c r="G816">
        <v>35</v>
      </c>
      <c r="H816">
        <v>24372</v>
      </c>
      <c r="I816">
        <v>6</v>
      </c>
      <c r="J816">
        <v>32</v>
      </c>
      <c r="K816">
        <v>26</v>
      </c>
      <c r="L816">
        <v>20</v>
      </c>
      <c r="M816">
        <v>1</v>
      </c>
      <c r="N816">
        <f>SUMIF(Call_Data!$D$2:$D$1526,Call_Data!$D816,Call_Data!$G$2:$G$1526)</f>
        <v>2312</v>
      </c>
      <c r="O816">
        <f>SUMIFS(Call_Data!$G$2:$G$1526,Call_Data!$D$2:$D$1526,Call_Data!$D816,Call_Data!$A$2:$A$1526,Call_Data!$A816)</f>
        <v>780</v>
      </c>
      <c r="P816" s="3">
        <f>Call_Data!$H816/Call_Data!$G816</f>
        <v>696.34285714285716</v>
      </c>
      <c r="Q816" cm="1">
        <f t="array" ref="Q816">_xlfn.SWITCH(A816,201706,780,201707,783,201708,775)</f>
        <v>783</v>
      </c>
      <c r="R816" s="5" cm="1">
        <f t="array" ref="R816">_xlfn.SWITCH(A816,201706,0.08,201707,0.081,201708,0.075)</f>
        <v>8.1000000000000003E-2</v>
      </c>
      <c r="S816" s="2">
        <f>Call_Data!$M816/Call_Data!$G816*100</f>
        <v>2.8571428571428572</v>
      </c>
      <c r="T816" s="2">
        <f>Call_Data!$S816/Call_Data!$R816</f>
        <v>35.273368606701936</v>
      </c>
      <c r="U816" s="7">
        <f t="shared" si="24"/>
        <v>0</v>
      </c>
      <c r="V816" s="6">
        <f t="shared" si="25"/>
        <v>0.91428571428571426</v>
      </c>
      <c r="W816" s="6">
        <f>Call_Data!$K816/Call_Data!$J816</f>
        <v>0.8125</v>
      </c>
      <c r="X816" s="6">
        <f>Call_Data!$L816/Call_Data!$K816</f>
        <v>0.76923076923076927</v>
      </c>
      <c r="Y816" s="6" cm="1">
        <f t="array" ref="Y816">_xlfn.SWITCH(A816,201706,0.51,201707,0.509,201708,0.511)</f>
        <v>0.50900000000000001</v>
      </c>
      <c r="Z816" s="6">
        <f>Call_Data!$L816/Call_Data!$G816</f>
        <v>0.5714285714285714</v>
      </c>
      <c r="AA816" s="6" cm="1">
        <f t="array" ref="AA816">_xlfn.SWITCH(A816,201706,0.2,201707,0.199,201708,0.198)</f>
        <v>0.19900000000000001</v>
      </c>
      <c r="AB816" s="6">
        <f>Call_Data!$K816-Call_Data!$L816/Call_Data!$K816</f>
        <v>25.23076923076923</v>
      </c>
      <c r="AC816" s="6" cm="1">
        <f t="array" ref="AC816">_xlfn.SWITCH(A816,201706,0.17,201707,0.162,201708,0.159)</f>
        <v>0.16200000000000001</v>
      </c>
      <c r="AD816" s="6">
        <f>Call_Data!$I816/Call_Data!$G816</f>
        <v>0.17142857142857143</v>
      </c>
    </row>
    <row r="817" spans="1:30" x14ac:dyDescent="0.2">
      <c r="A817">
        <v>201707</v>
      </c>
      <c r="B817" s="1">
        <v>42937</v>
      </c>
      <c r="C817">
        <v>12471</v>
      </c>
      <c r="D817" t="str">
        <f>VLOOKUP(Call_Data!$C817,Hierarchy!$A$1:$H$27,5,TRUE)</f>
        <v>Gee, Garry</v>
      </c>
      <c r="E817" t="str">
        <f>VLOOKUP(Call_Data!$C817,Hierarchy!$A$2:$H$27,7,TRUE)</f>
        <v>Winnerson, Aceona</v>
      </c>
      <c r="F817" t="str">
        <f>VLOOKUP(C817,Hierarchy!$A$2:$H$27,8,TRUE)</f>
        <v>Williamburg</v>
      </c>
      <c r="G817">
        <v>33</v>
      </c>
      <c r="H817">
        <v>24162</v>
      </c>
      <c r="I817">
        <v>6</v>
      </c>
      <c r="J817">
        <v>32</v>
      </c>
      <c r="K817">
        <v>27</v>
      </c>
      <c r="L817">
        <v>22</v>
      </c>
      <c r="M817">
        <v>1</v>
      </c>
      <c r="N817">
        <f>SUMIF(Call_Data!$D$2:$D$1526,Call_Data!$D817,Call_Data!$G$2:$G$1526)</f>
        <v>2402</v>
      </c>
      <c r="O817">
        <f>SUMIFS(Call_Data!$G$2:$G$1526,Call_Data!$D$2:$D$1526,Call_Data!$D817,Call_Data!$A$2:$A$1526,Call_Data!$A817)</f>
        <v>811</v>
      </c>
      <c r="P817" s="3">
        <f>Call_Data!$H817/Call_Data!$G817</f>
        <v>732.18181818181813</v>
      </c>
      <c r="Q817" cm="1">
        <f t="array" ref="Q817">_xlfn.SWITCH(A817,201706,780,201707,783,201708,775)</f>
        <v>783</v>
      </c>
      <c r="R817" s="5" cm="1">
        <f t="array" ref="R817">_xlfn.SWITCH(A817,201706,0.08,201707,0.081,201708,0.075)</f>
        <v>8.1000000000000003E-2</v>
      </c>
      <c r="S817" s="2">
        <f>Call_Data!$M817/Call_Data!$G817*100</f>
        <v>3.0303030303030303</v>
      </c>
      <c r="T817" s="2">
        <f>Call_Data!$S817/Call_Data!$R817</f>
        <v>37.41114852225963</v>
      </c>
      <c r="U817" s="7">
        <f t="shared" si="24"/>
        <v>0</v>
      </c>
      <c r="V817" s="6">
        <f t="shared" si="25"/>
        <v>0.96969696969696972</v>
      </c>
      <c r="W817" s="6">
        <f>Call_Data!$K817/Call_Data!$J817</f>
        <v>0.84375</v>
      </c>
      <c r="X817" s="6">
        <f>Call_Data!$L817/Call_Data!$K817</f>
        <v>0.81481481481481477</v>
      </c>
      <c r="Y817" s="6" cm="1">
        <f t="array" ref="Y817">_xlfn.SWITCH(A817,201706,0.51,201707,0.509,201708,0.511)</f>
        <v>0.50900000000000001</v>
      </c>
      <c r="Z817" s="6">
        <f>Call_Data!$L817/Call_Data!$G817</f>
        <v>0.66666666666666663</v>
      </c>
      <c r="AA817" s="6" cm="1">
        <f t="array" ref="AA817">_xlfn.SWITCH(A817,201706,0.2,201707,0.199,201708,0.198)</f>
        <v>0.19900000000000001</v>
      </c>
      <c r="AB817" s="6">
        <f>Call_Data!$K817-Call_Data!$L817/Call_Data!$K817</f>
        <v>26.185185185185187</v>
      </c>
      <c r="AC817" s="6" cm="1">
        <f t="array" ref="AC817">_xlfn.SWITCH(A817,201706,0.17,201707,0.162,201708,0.159)</f>
        <v>0.16200000000000001</v>
      </c>
      <c r="AD817" s="6">
        <f>Call_Data!$I817/Call_Data!$G817</f>
        <v>0.18181818181818182</v>
      </c>
    </row>
    <row r="818" spans="1:30" x14ac:dyDescent="0.2">
      <c r="A818">
        <v>201707</v>
      </c>
      <c r="B818" s="1">
        <v>42937</v>
      </c>
      <c r="C818">
        <v>12472</v>
      </c>
      <c r="D818" t="str">
        <f>VLOOKUP(Call_Data!$C818,Hierarchy!$A$1:$H$27,5,TRUE)</f>
        <v>Harrison, Harold</v>
      </c>
      <c r="E818" t="str">
        <f>VLOOKUP(Call_Data!$C818,Hierarchy!$A$2:$H$27,7,TRUE)</f>
        <v>Winnerson, Aceona</v>
      </c>
      <c r="F818" t="str">
        <f>VLOOKUP(C818,Hierarchy!$A$2:$H$27,8,TRUE)</f>
        <v>Williamburg</v>
      </c>
      <c r="G818">
        <v>33</v>
      </c>
      <c r="H818">
        <v>25049</v>
      </c>
      <c r="I818">
        <v>4</v>
      </c>
      <c r="J818">
        <v>32</v>
      </c>
      <c r="K818">
        <v>26</v>
      </c>
      <c r="L818">
        <v>20</v>
      </c>
      <c r="M818">
        <v>2</v>
      </c>
      <c r="N818">
        <f>SUMIF(Call_Data!$D$2:$D$1526,Call_Data!$D818,Call_Data!$G$2:$G$1526)</f>
        <v>2134</v>
      </c>
      <c r="O818">
        <f>SUMIFS(Call_Data!$G$2:$G$1526,Call_Data!$D$2:$D$1526,Call_Data!$D818,Call_Data!$A$2:$A$1526,Call_Data!$A818)</f>
        <v>650</v>
      </c>
      <c r="P818" s="3">
        <f>Call_Data!$H818/Call_Data!$G818</f>
        <v>759.06060606060601</v>
      </c>
      <c r="Q818" cm="1">
        <f t="array" ref="Q818">_xlfn.SWITCH(A818,201706,780,201707,783,201708,775)</f>
        <v>783</v>
      </c>
      <c r="R818" s="5" cm="1">
        <f t="array" ref="R818">_xlfn.SWITCH(A818,201706,0.08,201707,0.081,201708,0.075)</f>
        <v>8.1000000000000003E-2</v>
      </c>
      <c r="S818" s="2">
        <f>Call_Data!$M818/Call_Data!$G818*100</f>
        <v>6.0606060606060606</v>
      </c>
      <c r="T818" s="2">
        <f>Call_Data!$S818/Call_Data!$R818</f>
        <v>74.82229704451926</v>
      </c>
      <c r="U818" s="7">
        <f t="shared" si="24"/>
        <v>0</v>
      </c>
      <c r="V818" s="6">
        <f t="shared" si="25"/>
        <v>0.96969696969696972</v>
      </c>
      <c r="W818" s="6">
        <f>Call_Data!$K818/Call_Data!$J818</f>
        <v>0.8125</v>
      </c>
      <c r="X818" s="6">
        <f>Call_Data!$L818/Call_Data!$K818</f>
        <v>0.76923076923076927</v>
      </c>
      <c r="Y818" s="6" cm="1">
        <f t="array" ref="Y818">_xlfn.SWITCH(A818,201706,0.51,201707,0.509,201708,0.511)</f>
        <v>0.50900000000000001</v>
      </c>
      <c r="Z818" s="6">
        <f>Call_Data!$L818/Call_Data!$G818</f>
        <v>0.60606060606060608</v>
      </c>
      <c r="AA818" s="6" cm="1">
        <f t="array" ref="AA818">_xlfn.SWITCH(A818,201706,0.2,201707,0.199,201708,0.198)</f>
        <v>0.19900000000000001</v>
      </c>
      <c r="AB818" s="6">
        <f>Call_Data!$K818-Call_Data!$L818/Call_Data!$K818</f>
        <v>25.23076923076923</v>
      </c>
      <c r="AC818" s="6" cm="1">
        <f t="array" ref="AC818">_xlfn.SWITCH(A818,201706,0.17,201707,0.162,201708,0.159)</f>
        <v>0.16200000000000001</v>
      </c>
      <c r="AD818" s="6">
        <f>Call_Data!$I818/Call_Data!$G818</f>
        <v>0.12121212121212122</v>
      </c>
    </row>
    <row r="819" spans="1:30" x14ac:dyDescent="0.2">
      <c r="A819">
        <v>201707</v>
      </c>
      <c r="B819" s="1">
        <v>42937</v>
      </c>
      <c r="C819">
        <v>12473</v>
      </c>
      <c r="D819" t="str">
        <f>VLOOKUP(Call_Data!$C819,Hierarchy!$A$1:$H$27,5,TRUE)</f>
        <v>Ivanski, Igor</v>
      </c>
      <c r="E819" t="str">
        <f>VLOOKUP(Call_Data!$C819,Hierarchy!$A$2:$H$27,7,TRUE)</f>
        <v>Jimson, Bill</v>
      </c>
      <c r="F819" t="str">
        <f>VLOOKUP(C819,Hierarchy!$A$2:$H$27,8,TRUE)</f>
        <v>Williamburg</v>
      </c>
      <c r="G819">
        <v>35</v>
      </c>
      <c r="H819">
        <v>24320</v>
      </c>
      <c r="I819">
        <v>6</v>
      </c>
      <c r="J819">
        <v>30</v>
      </c>
      <c r="K819">
        <v>23</v>
      </c>
      <c r="L819">
        <v>16</v>
      </c>
      <c r="M819">
        <v>2</v>
      </c>
      <c r="N819">
        <f>SUMIF(Call_Data!$D$2:$D$1526,Call_Data!$D819,Call_Data!$G$2:$G$1526)</f>
        <v>2093</v>
      </c>
      <c r="O819">
        <f>SUMIFS(Call_Data!$G$2:$G$1526,Call_Data!$D$2:$D$1526,Call_Data!$D819,Call_Data!$A$2:$A$1526,Call_Data!$A819)</f>
        <v>666</v>
      </c>
      <c r="P819" s="3">
        <f>Call_Data!$H819/Call_Data!$G819</f>
        <v>694.85714285714289</v>
      </c>
      <c r="Q819" cm="1">
        <f t="array" ref="Q819">_xlfn.SWITCH(A819,201706,780,201707,783,201708,775)</f>
        <v>783</v>
      </c>
      <c r="R819" s="5" cm="1">
        <f t="array" ref="R819">_xlfn.SWITCH(A819,201706,0.08,201707,0.081,201708,0.075)</f>
        <v>8.1000000000000003E-2</v>
      </c>
      <c r="S819" s="2">
        <f>Call_Data!$M819/Call_Data!$G819*100</f>
        <v>5.7142857142857144</v>
      </c>
      <c r="T819" s="2">
        <f>Call_Data!$S819/Call_Data!$R819</f>
        <v>70.546737213403873</v>
      </c>
      <c r="U819" s="7">
        <f t="shared" si="24"/>
        <v>0</v>
      </c>
      <c r="V819" s="6">
        <f t="shared" si="25"/>
        <v>0.8571428571428571</v>
      </c>
      <c r="W819" s="6">
        <f>Call_Data!$K819/Call_Data!$J819</f>
        <v>0.76666666666666672</v>
      </c>
      <c r="X819" s="6">
        <f>Call_Data!$L819/Call_Data!$K819</f>
        <v>0.69565217391304346</v>
      </c>
      <c r="Y819" s="6" cm="1">
        <f t="array" ref="Y819">_xlfn.SWITCH(A819,201706,0.51,201707,0.509,201708,0.511)</f>
        <v>0.50900000000000001</v>
      </c>
      <c r="Z819" s="6">
        <f>Call_Data!$L819/Call_Data!$G819</f>
        <v>0.45714285714285713</v>
      </c>
      <c r="AA819" s="6" cm="1">
        <f t="array" ref="AA819">_xlfn.SWITCH(A819,201706,0.2,201707,0.199,201708,0.198)</f>
        <v>0.19900000000000001</v>
      </c>
      <c r="AB819" s="6">
        <f>Call_Data!$K819-Call_Data!$L819/Call_Data!$K819</f>
        <v>22.304347826086957</v>
      </c>
      <c r="AC819" s="6" cm="1">
        <f t="array" ref="AC819">_xlfn.SWITCH(A819,201706,0.17,201707,0.162,201708,0.159)</f>
        <v>0.16200000000000001</v>
      </c>
      <c r="AD819" s="6">
        <f>Call_Data!$I819/Call_Data!$G819</f>
        <v>0.17142857142857143</v>
      </c>
    </row>
    <row r="820" spans="1:30" x14ac:dyDescent="0.2">
      <c r="A820">
        <v>201707</v>
      </c>
      <c r="B820" s="1">
        <v>42937</v>
      </c>
      <c r="C820">
        <v>12474</v>
      </c>
      <c r="D820" t="str">
        <f>VLOOKUP(Call_Data!$C820,Hierarchy!$A$1:$H$27,5,TRUE)</f>
        <v>Jeffries, Johnna</v>
      </c>
      <c r="E820" t="str">
        <f>VLOOKUP(Call_Data!$C820,Hierarchy!$A$2:$H$27,7,TRUE)</f>
        <v>Jimson, Bill</v>
      </c>
      <c r="F820" t="str">
        <f>VLOOKUP(C820,Hierarchy!$A$2:$H$27,8,TRUE)</f>
        <v>Williamburg</v>
      </c>
      <c r="G820">
        <v>35</v>
      </c>
      <c r="H820">
        <v>25844</v>
      </c>
      <c r="I820">
        <v>8</v>
      </c>
      <c r="J820">
        <v>32</v>
      </c>
      <c r="K820">
        <v>23</v>
      </c>
      <c r="L820">
        <v>17</v>
      </c>
      <c r="M820">
        <v>2</v>
      </c>
      <c r="N820">
        <f>SUMIF(Call_Data!$D$2:$D$1526,Call_Data!$D820,Call_Data!$G$2:$G$1526)</f>
        <v>2135</v>
      </c>
      <c r="O820">
        <f>SUMIFS(Call_Data!$G$2:$G$1526,Call_Data!$D$2:$D$1526,Call_Data!$D820,Call_Data!$A$2:$A$1526,Call_Data!$A820)</f>
        <v>708</v>
      </c>
      <c r="P820" s="3">
        <f>Call_Data!$H820/Call_Data!$G820</f>
        <v>738.4</v>
      </c>
      <c r="Q820" cm="1">
        <f t="array" ref="Q820">_xlfn.SWITCH(A820,201706,780,201707,783,201708,775)</f>
        <v>783</v>
      </c>
      <c r="R820" s="5" cm="1">
        <f t="array" ref="R820">_xlfn.SWITCH(A820,201706,0.08,201707,0.081,201708,0.075)</f>
        <v>8.1000000000000003E-2</v>
      </c>
      <c r="S820" s="2">
        <f>Call_Data!$M820/Call_Data!$G820*100</f>
        <v>5.7142857142857144</v>
      </c>
      <c r="T820" s="2">
        <f>Call_Data!$S820/Call_Data!$R820</f>
        <v>70.546737213403873</v>
      </c>
      <c r="U820" s="7">
        <f t="shared" si="24"/>
        <v>0</v>
      </c>
      <c r="V820" s="6">
        <f t="shared" si="25"/>
        <v>0.91428571428571426</v>
      </c>
      <c r="W820" s="6">
        <f>Call_Data!$K820/Call_Data!$J820</f>
        <v>0.71875</v>
      </c>
      <c r="X820" s="6">
        <f>Call_Data!$L820/Call_Data!$K820</f>
        <v>0.73913043478260865</v>
      </c>
      <c r="Y820" s="6" cm="1">
        <f t="array" ref="Y820">_xlfn.SWITCH(A820,201706,0.51,201707,0.509,201708,0.511)</f>
        <v>0.50900000000000001</v>
      </c>
      <c r="Z820" s="6">
        <f>Call_Data!$L820/Call_Data!$G820</f>
        <v>0.48571428571428571</v>
      </c>
      <c r="AA820" s="6" cm="1">
        <f t="array" ref="AA820">_xlfn.SWITCH(A820,201706,0.2,201707,0.199,201708,0.198)</f>
        <v>0.19900000000000001</v>
      </c>
      <c r="AB820" s="6">
        <f>Call_Data!$K820-Call_Data!$L820/Call_Data!$K820</f>
        <v>22.260869565217391</v>
      </c>
      <c r="AC820" s="6" cm="1">
        <f t="array" ref="AC820">_xlfn.SWITCH(A820,201706,0.17,201707,0.162,201708,0.159)</f>
        <v>0.16200000000000001</v>
      </c>
      <c r="AD820" s="6">
        <f>Call_Data!$I820/Call_Data!$G820</f>
        <v>0.22857142857142856</v>
      </c>
    </row>
    <row r="821" spans="1:30" x14ac:dyDescent="0.2">
      <c r="A821">
        <v>201707</v>
      </c>
      <c r="B821" s="1">
        <v>42937</v>
      </c>
      <c r="C821">
        <v>12475</v>
      </c>
      <c r="D821" t="str">
        <f>VLOOKUP(Call_Data!$C821,Hierarchy!$A$1:$H$27,5,TRUE)</f>
        <v>Kippers, Kat</v>
      </c>
      <c r="E821" t="str">
        <f>VLOOKUP(Call_Data!$C821,Hierarchy!$A$2:$H$27,7,TRUE)</f>
        <v>Jimson, Bill</v>
      </c>
      <c r="F821" t="str">
        <f>VLOOKUP(C821,Hierarchy!$A$2:$H$27,8,TRUE)</f>
        <v>Williamburg</v>
      </c>
      <c r="G821">
        <v>33</v>
      </c>
      <c r="H821">
        <v>24783</v>
      </c>
      <c r="I821">
        <v>7</v>
      </c>
      <c r="J821">
        <v>29</v>
      </c>
      <c r="K821">
        <v>24</v>
      </c>
      <c r="L821">
        <v>18</v>
      </c>
      <c r="M821">
        <v>2</v>
      </c>
      <c r="N821">
        <f>SUMIF(Call_Data!$D$2:$D$1526,Call_Data!$D821,Call_Data!$G$2:$G$1526)</f>
        <v>2135</v>
      </c>
      <c r="O821">
        <f>SUMIFS(Call_Data!$G$2:$G$1526,Call_Data!$D$2:$D$1526,Call_Data!$D821,Call_Data!$A$2:$A$1526,Call_Data!$A821)</f>
        <v>724</v>
      </c>
      <c r="P821" s="3">
        <f>Call_Data!$H821/Call_Data!$G821</f>
        <v>751</v>
      </c>
      <c r="Q821" cm="1">
        <f t="array" ref="Q821">_xlfn.SWITCH(A821,201706,780,201707,783,201708,775)</f>
        <v>783</v>
      </c>
      <c r="R821" s="5" cm="1">
        <f t="array" ref="R821">_xlfn.SWITCH(A821,201706,0.08,201707,0.081,201708,0.075)</f>
        <v>8.1000000000000003E-2</v>
      </c>
      <c r="S821" s="2">
        <f>Call_Data!$M821/Call_Data!$G821*100</f>
        <v>6.0606060606060606</v>
      </c>
      <c r="T821" s="2">
        <f>Call_Data!$S821/Call_Data!$R821</f>
        <v>74.82229704451926</v>
      </c>
      <c r="U821" s="7">
        <f t="shared" si="24"/>
        <v>0</v>
      </c>
      <c r="V821" s="6">
        <f t="shared" si="25"/>
        <v>0.87878787878787878</v>
      </c>
      <c r="W821" s="6">
        <f>Call_Data!$K821/Call_Data!$J821</f>
        <v>0.82758620689655171</v>
      </c>
      <c r="X821" s="6">
        <f>Call_Data!$L821/Call_Data!$K821</f>
        <v>0.75</v>
      </c>
      <c r="Y821" s="6" cm="1">
        <f t="array" ref="Y821">_xlfn.SWITCH(A821,201706,0.51,201707,0.509,201708,0.511)</f>
        <v>0.50900000000000001</v>
      </c>
      <c r="Z821" s="6">
        <f>Call_Data!$L821/Call_Data!$G821</f>
        <v>0.54545454545454541</v>
      </c>
      <c r="AA821" s="6" cm="1">
        <f t="array" ref="AA821">_xlfn.SWITCH(A821,201706,0.2,201707,0.199,201708,0.198)</f>
        <v>0.19900000000000001</v>
      </c>
      <c r="AB821" s="6">
        <f>Call_Data!$K821-Call_Data!$L821/Call_Data!$K821</f>
        <v>23.25</v>
      </c>
      <c r="AC821" s="6" cm="1">
        <f t="array" ref="AC821">_xlfn.SWITCH(A821,201706,0.17,201707,0.162,201708,0.159)</f>
        <v>0.16200000000000001</v>
      </c>
      <c r="AD821" s="6">
        <f>Call_Data!$I821/Call_Data!$G821</f>
        <v>0.21212121212121213</v>
      </c>
    </row>
    <row r="822" spans="1:30" x14ac:dyDescent="0.2">
      <c r="A822">
        <v>201707</v>
      </c>
      <c r="B822" s="1">
        <v>42937</v>
      </c>
      <c r="C822">
        <v>12476</v>
      </c>
      <c r="D822" t="str">
        <f>VLOOKUP(Call_Data!$C822,Hierarchy!$A$1:$H$27,5,TRUE)</f>
        <v>Lipp, Larry</v>
      </c>
      <c r="E822" t="str">
        <f>VLOOKUP(Call_Data!$C822,Hierarchy!$A$2:$H$27,7,TRUE)</f>
        <v>Jimson, Bill</v>
      </c>
      <c r="F822" t="str">
        <f>VLOOKUP(C822,Hierarchy!$A$2:$H$27,8,TRUE)</f>
        <v>Williamburg</v>
      </c>
      <c r="G822">
        <v>36</v>
      </c>
      <c r="H822">
        <v>24642</v>
      </c>
      <c r="I822">
        <v>6</v>
      </c>
      <c r="J822">
        <v>35</v>
      </c>
      <c r="K822">
        <v>28</v>
      </c>
      <c r="L822">
        <v>17</v>
      </c>
      <c r="M822">
        <v>2</v>
      </c>
      <c r="N822">
        <f>SUMIF(Call_Data!$D$2:$D$1526,Call_Data!$D822,Call_Data!$G$2:$G$1526)</f>
        <v>2065</v>
      </c>
      <c r="O822">
        <f>SUMIFS(Call_Data!$G$2:$G$1526,Call_Data!$D$2:$D$1526,Call_Data!$D822,Call_Data!$A$2:$A$1526,Call_Data!$A822)</f>
        <v>651</v>
      </c>
      <c r="P822" s="3">
        <f>Call_Data!$H822/Call_Data!$G822</f>
        <v>684.5</v>
      </c>
      <c r="Q822" cm="1">
        <f t="array" ref="Q822">_xlfn.SWITCH(A822,201706,780,201707,783,201708,775)</f>
        <v>783</v>
      </c>
      <c r="R822" s="5" cm="1">
        <f t="array" ref="R822">_xlfn.SWITCH(A822,201706,0.08,201707,0.081,201708,0.075)</f>
        <v>8.1000000000000003E-2</v>
      </c>
      <c r="S822" s="2">
        <f>Call_Data!$M822/Call_Data!$G822*100</f>
        <v>5.5555555555555554</v>
      </c>
      <c r="T822" s="2">
        <f>Call_Data!$S822/Call_Data!$R822</f>
        <v>68.587105624142652</v>
      </c>
      <c r="U822" s="7">
        <f t="shared" si="24"/>
        <v>0</v>
      </c>
      <c r="V822" s="6">
        <f t="shared" si="25"/>
        <v>0.97222222222222221</v>
      </c>
      <c r="W822" s="6">
        <f>Call_Data!$K822/Call_Data!$J822</f>
        <v>0.8</v>
      </c>
      <c r="X822" s="6">
        <f>Call_Data!$L822/Call_Data!$K822</f>
        <v>0.6071428571428571</v>
      </c>
      <c r="Y822" s="6" cm="1">
        <f t="array" ref="Y822">_xlfn.SWITCH(A822,201706,0.51,201707,0.509,201708,0.511)</f>
        <v>0.50900000000000001</v>
      </c>
      <c r="Z822" s="6">
        <f>Call_Data!$L822/Call_Data!$G822</f>
        <v>0.47222222222222221</v>
      </c>
      <c r="AA822" s="6" cm="1">
        <f t="array" ref="AA822">_xlfn.SWITCH(A822,201706,0.2,201707,0.199,201708,0.198)</f>
        <v>0.19900000000000001</v>
      </c>
      <c r="AB822" s="6">
        <f>Call_Data!$K822-Call_Data!$L822/Call_Data!$K822</f>
        <v>27.392857142857142</v>
      </c>
      <c r="AC822" s="6" cm="1">
        <f t="array" ref="AC822">_xlfn.SWITCH(A822,201706,0.17,201707,0.162,201708,0.159)</f>
        <v>0.16200000000000001</v>
      </c>
      <c r="AD822" s="6">
        <f>Call_Data!$I822/Call_Data!$G822</f>
        <v>0.16666666666666666</v>
      </c>
    </row>
    <row r="823" spans="1:30" x14ac:dyDescent="0.2">
      <c r="A823">
        <v>201707</v>
      </c>
      <c r="B823" s="1">
        <v>42937</v>
      </c>
      <c r="C823">
        <v>12477</v>
      </c>
      <c r="D823" t="str">
        <f>VLOOKUP(Call_Data!$C823,Hierarchy!$A$1:$H$27,5,TRUE)</f>
        <v>Myers, Matt</v>
      </c>
      <c r="E823" t="str">
        <f>VLOOKUP(Call_Data!$C823,Hierarchy!$A$2:$H$27,7,TRUE)</f>
        <v>Jimson, Bill</v>
      </c>
      <c r="F823" t="str">
        <f>VLOOKUP(C823,Hierarchy!$A$2:$H$27,8,TRUE)</f>
        <v>Williamburg</v>
      </c>
      <c r="G823">
        <v>33</v>
      </c>
      <c r="H823">
        <v>25917</v>
      </c>
      <c r="I823">
        <v>6</v>
      </c>
      <c r="J823">
        <v>30</v>
      </c>
      <c r="K823">
        <v>20</v>
      </c>
      <c r="L823">
        <v>13</v>
      </c>
      <c r="M823">
        <v>2</v>
      </c>
      <c r="N823">
        <f>SUMIF(Call_Data!$D$2:$D$1526,Call_Data!$D823,Call_Data!$G$2:$G$1526)</f>
        <v>1978</v>
      </c>
      <c r="O823">
        <f>SUMIFS(Call_Data!$G$2:$G$1526,Call_Data!$D$2:$D$1526,Call_Data!$D823,Call_Data!$A$2:$A$1526,Call_Data!$A823)</f>
        <v>656</v>
      </c>
      <c r="P823" s="3">
        <f>Call_Data!$H823/Call_Data!$G823</f>
        <v>785.36363636363637</v>
      </c>
      <c r="Q823" cm="1">
        <f t="array" ref="Q823">_xlfn.SWITCH(A823,201706,780,201707,783,201708,775)</f>
        <v>783</v>
      </c>
      <c r="R823" s="5" cm="1">
        <f t="array" ref="R823">_xlfn.SWITCH(A823,201706,0.08,201707,0.081,201708,0.075)</f>
        <v>8.1000000000000003E-2</v>
      </c>
      <c r="S823" s="2">
        <f>Call_Data!$M823/Call_Data!$G823*100</f>
        <v>6.0606060606060606</v>
      </c>
      <c r="T823" s="2">
        <f>Call_Data!$S823/Call_Data!$R823</f>
        <v>74.82229704451926</v>
      </c>
      <c r="U823" s="7">
        <f t="shared" si="24"/>
        <v>0</v>
      </c>
      <c r="V823" s="6">
        <f t="shared" si="25"/>
        <v>0.90909090909090906</v>
      </c>
      <c r="W823" s="6">
        <f>Call_Data!$K823/Call_Data!$J823</f>
        <v>0.66666666666666663</v>
      </c>
      <c r="X823" s="6">
        <f>Call_Data!$L823/Call_Data!$K823</f>
        <v>0.65</v>
      </c>
      <c r="Y823" s="6" cm="1">
        <f t="array" ref="Y823">_xlfn.SWITCH(A823,201706,0.51,201707,0.509,201708,0.511)</f>
        <v>0.50900000000000001</v>
      </c>
      <c r="Z823" s="6">
        <f>Call_Data!$L823/Call_Data!$G823</f>
        <v>0.39393939393939392</v>
      </c>
      <c r="AA823" s="6" cm="1">
        <f t="array" ref="AA823">_xlfn.SWITCH(A823,201706,0.2,201707,0.199,201708,0.198)</f>
        <v>0.19900000000000001</v>
      </c>
      <c r="AB823" s="6">
        <f>Call_Data!$K823-Call_Data!$L823/Call_Data!$K823</f>
        <v>19.350000000000001</v>
      </c>
      <c r="AC823" s="6" cm="1">
        <f t="array" ref="AC823">_xlfn.SWITCH(A823,201706,0.17,201707,0.162,201708,0.159)</f>
        <v>0.16200000000000001</v>
      </c>
      <c r="AD823" s="6">
        <f>Call_Data!$I823/Call_Data!$G823</f>
        <v>0.18181818181818182</v>
      </c>
    </row>
    <row r="824" spans="1:30" x14ac:dyDescent="0.2">
      <c r="A824">
        <v>201707</v>
      </c>
      <c r="B824" s="1">
        <v>42937</v>
      </c>
      <c r="C824">
        <v>12478</v>
      </c>
      <c r="D824" t="str">
        <f>VLOOKUP(Call_Data!$C824,Hierarchy!$A$1:$H$27,5,TRUE)</f>
        <v>Nichols, Nana</v>
      </c>
      <c r="E824" t="str">
        <f>VLOOKUP(Call_Data!$C824,Hierarchy!$A$2:$H$27,7,TRUE)</f>
        <v>Jimson, Bill</v>
      </c>
      <c r="F824" t="str">
        <f>VLOOKUP(C824,Hierarchy!$A$2:$H$27,8,TRUE)</f>
        <v>Williamburg</v>
      </c>
      <c r="G824">
        <v>33</v>
      </c>
      <c r="H824">
        <v>24271</v>
      </c>
      <c r="I824">
        <v>8</v>
      </c>
      <c r="J824">
        <v>31</v>
      </c>
      <c r="K824">
        <v>21</v>
      </c>
      <c r="L824">
        <v>16</v>
      </c>
      <c r="M824">
        <v>2</v>
      </c>
      <c r="N824">
        <f>SUMIF(Call_Data!$D$2:$D$1526,Call_Data!$D824,Call_Data!$G$2:$G$1526)</f>
        <v>1999</v>
      </c>
      <c r="O824">
        <f>SUMIFS(Call_Data!$G$2:$G$1526,Call_Data!$D$2:$D$1526,Call_Data!$D824,Call_Data!$A$2:$A$1526,Call_Data!$A824)</f>
        <v>674</v>
      </c>
      <c r="P824" s="3">
        <f>Call_Data!$H824/Call_Data!$G824</f>
        <v>735.4848484848485</v>
      </c>
      <c r="Q824" cm="1">
        <f t="array" ref="Q824">_xlfn.SWITCH(A824,201706,780,201707,783,201708,775)</f>
        <v>783</v>
      </c>
      <c r="R824" s="5" cm="1">
        <f t="array" ref="R824">_xlfn.SWITCH(A824,201706,0.08,201707,0.081,201708,0.075)</f>
        <v>8.1000000000000003E-2</v>
      </c>
      <c r="S824" s="2">
        <f>Call_Data!$M824/Call_Data!$G824*100</f>
        <v>6.0606060606060606</v>
      </c>
      <c r="T824" s="2">
        <f>Call_Data!$S824/Call_Data!$R824</f>
        <v>74.82229704451926</v>
      </c>
      <c r="U824" s="7">
        <f t="shared" si="24"/>
        <v>0</v>
      </c>
      <c r="V824" s="6">
        <f t="shared" si="25"/>
        <v>0.93939393939393945</v>
      </c>
      <c r="W824" s="6">
        <f>Call_Data!$K824/Call_Data!$J824</f>
        <v>0.67741935483870963</v>
      </c>
      <c r="X824" s="6">
        <f>Call_Data!$L824/Call_Data!$K824</f>
        <v>0.76190476190476186</v>
      </c>
      <c r="Y824" s="6" cm="1">
        <f t="array" ref="Y824">_xlfn.SWITCH(A824,201706,0.51,201707,0.509,201708,0.511)</f>
        <v>0.50900000000000001</v>
      </c>
      <c r="Z824" s="6">
        <f>Call_Data!$L824/Call_Data!$G824</f>
        <v>0.48484848484848486</v>
      </c>
      <c r="AA824" s="6" cm="1">
        <f t="array" ref="AA824">_xlfn.SWITCH(A824,201706,0.2,201707,0.199,201708,0.198)</f>
        <v>0.19900000000000001</v>
      </c>
      <c r="AB824" s="6">
        <f>Call_Data!$K824-Call_Data!$L824/Call_Data!$K824</f>
        <v>20.238095238095237</v>
      </c>
      <c r="AC824" s="6" cm="1">
        <f t="array" ref="AC824">_xlfn.SWITCH(A824,201706,0.17,201707,0.162,201708,0.159)</f>
        <v>0.16200000000000001</v>
      </c>
      <c r="AD824" s="6">
        <f>Call_Data!$I824/Call_Data!$G824</f>
        <v>0.24242424242424243</v>
      </c>
    </row>
    <row r="825" spans="1:30" x14ac:dyDescent="0.2">
      <c r="A825">
        <v>201707</v>
      </c>
      <c r="B825" s="1">
        <v>42937</v>
      </c>
      <c r="C825">
        <v>12479</v>
      </c>
      <c r="D825" t="str">
        <f>VLOOKUP(Call_Data!$C825,Hierarchy!$A$1:$H$27,5,TRUE)</f>
        <v>Ohlson, Octavius</v>
      </c>
      <c r="E825" t="str">
        <f>VLOOKUP(Call_Data!$C825,Hierarchy!$A$2:$H$27,7,TRUE)</f>
        <v>Jimson, Bill</v>
      </c>
      <c r="F825" t="str">
        <f>VLOOKUP(C825,Hierarchy!$A$2:$H$27,8,TRUE)</f>
        <v>Williamburg</v>
      </c>
      <c r="G825">
        <v>32</v>
      </c>
      <c r="H825">
        <v>24825</v>
      </c>
      <c r="I825">
        <v>5</v>
      </c>
      <c r="J825">
        <v>32</v>
      </c>
      <c r="K825">
        <v>21</v>
      </c>
      <c r="L825">
        <v>14</v>
      </c>
      <c r="M825">
        <v>2</v>
      </c>
      <c r="N825">
        <f>SUMIF(Call_Data!$D$2:$D$1526,Call_Data!$D825,Call_Data!$G$2:$G$1526)</f>
        <v>1969</v>
      </c>
      <c r="O825">
        <f>SUMIFS(Call_Data!$G$2:$G$1526,Call_Data!$D$2:$D$1526,Call_Data!$D825,Call_Data!$A$2:$A$1526,Call_Data!$A825)</f>
        <v>562</v>
      </c>
      <c r="P825" s="3">
        <f>Call_Data!$H825/Call_Data!$G825</f>
        <v>775.78125</v>
      </c>
      <c r="Q825" cm="1">
        <f t="array" ref="Q825">_xlfn.SWITCH(A825,201706,780,201707,783,201708,775)</f>
        <v>783</v>
      </c>
      <c r="R825" s="5" cm="1">
        <f t="array" ref="R825">_xlfn.SWITCH(A825,201706,0.08,201707,0.081,201708,0.075)</f>
        <v>8.1000000000000003E-2</v>
      </c>
      <c r="S825" s="2">
        <f>Call_Data!$M825/Call_Data!$G825*100</f>
        <v>6.25</v>
      </c>
      <c r="T825" s="2">
        <f>Call_Data!$S825/Call_Data!$R825</f>
        <v>77.160493827160494</v>
      </c>
      <c r="U825" s="7">
        <f t="shared" si="24"/>
        <v>0</v>
      </c>
      <c r="V825" s="6">
        <f t="shared" si="25"/>
        <v>1</v>
      </c>
      <c r="W825" s="6">
        <f>Call_Data!$K825/Call_Data!$J825</f>
        <v>0.65625</v>
      </c>
      <c r="X825" s="6">
        <f>Call_Data!$L825/Call_Data!$K825</f>
        <v>0.66666666666666663</v>
      </c>
      <c r="Y825" s="6" cm="1">
        <f t="array" ref="Y825">_xlfn.SWITCH(A825,201706,0.51,201707,0.509,201708,0.511)</f>
        <v>0.50900000000000001</v>
      </c>
      <c r="Z825" s="6">
        <f>Call_Data!$L825/Call_Data!$G825</f>
        <v>0.4375</v>
      </c>
      <c r="AA825" s="6" cm="1">
        <f t="array" ref="AA825">_xlfn.SWITCH(A825,201706,0.2,201707,0.199,201708,0.198)</f>
        <v>0.19900000000000001</v>
      </c>
      <c r="AB825" s="6">
        <f>Call_Data!$K825-Call_Data!$L825/Call_Data!$K825</f>
        <v>20.333333333333332</v>
      </c>
      <c r="AC825" s="6" cm="1">
        <f t="array" ref="AC825">_xlfn.SWITCH(A825,201706,0.17,201707,0.162,201708,0.159)</f>
        <v>0.16200000000000001</v>
      </c>
      <c r="AD825" s="6">
        <f>Call_Data!$I825/Call_Data!$G825</f>
        <v>0.15625</v>
      </c>
    </row>
    <row r="826" spans="1:30" x14ac:dyDescent="0.2">
      <c r="A826">
        <v>201707</v>
      </c>
      <c r="B826" s="1">
        <v>42937</v>
      </c>
      <c r="C826">
        <v>12481</v>
      </c>
      <c r="D826" t="str">
        <f>VLOOKUP(Call_Data!$C826,Hierarchy!$A$1:$H$27,5,TRUE)</f>
        <v>Rank, Richelle</v>
      </c>
      <c r="E826" t="str">
        <f>VLOOKUP(Call_Data!$C826,Hierarchy!$A$2:$H$27,7,TRUE)</f>
        <v>Jimson, Bill</v>
      </c>
      <c r="F826" t="str">
        <f>VLOOKUP(C826,Hierarchy!$A$2:$H$27,8,TRUE)</f>
        <v>Williamburg</v>
      </c>
      <c r="G826">
        <v>31</v>
      </c>
      <c r="H826">
        <v>25915</v>
      </c>
      <c r="I826">
        <v>7</v>
      </c>
      <c r="J826">
        <v>26</v>
      </c>
      <c r="K826">
        <v>19</v>
      </c>
      <c r="L826">
        <v>15</v>
      </c>
      <c r="M826">
        <v>2</v>
      </c>
      <c r="N826">
        <f>SUMIF(Call_Data!$D$2:$D$1526,Call_Data!$D826,Call_Data!$G$2:$G$1526)</f>
        <v>1090</v>
      </c>
      <c r="O826">
        <f>SUMIFS(Call_Data!$G$2:$G$1526,Call_Data!$D$2:$D$1526,Call_Data!$D826,Call_Data!$A$2:$A$1526,Call_Data!$A826)</f>
        <v>393</v>
      </c>
      <c r="P826" s="3">
        <f>Call_Data!$H826/Call_Data!$G826</f>
        <v>835.9677419354839</v>
      </c>
      <c r="Q826" cm="1">
        <f t="array" ref="Q826">_xlfn.SWITCH(A826,201706,780,201707,783,201708,775)</f>
        <v>783</v>
      </c>
      <c r="R826" s="5" cm="1">
        <f t="array" ref="R826">_xlfn.SWITCH(A826,201706,0.08,201707,0.081,201708,0.075)</f>
        <v>8.1000000000000003E-2</v>
      </c>
      <c r="S826" s="2">
        <f>Call_Data!$M826/Call_Data!$G826*100</f>
        <v>6.4516129032258061</v>
      </c>
      <c r="T826" s="2">
        <f>Call_Data!$S826/Call_Data!$R826</f>
        <v>79.649542015133406</v>
      </c>
      <c r="U826" s="7">
        <f t="shared" si="24"/>
        <v>0</v>
      </c>
      <c r="V826" s="6">
        <f t="shared" si="25"/>
        <v>0.83870967741935487</v>
      </c>
      <c r="W826" s="6">
        <f>Call_Data!$K826/Call_Data!$J826</f>
        <v>0.73076923076923073</v>
      </c>
      <c r="X826" s="6">
        <f>Call_Data!$L826/Call_Data!$K826</f>
        <v>0.78947368421052633</v>
      </c>
      <c r="Y826" s="6" cm="1">
        <f t="array" ref="Y826">_xlfn.SWITCH(A826,201706,0.51,201707,0.509,201708,0.511)</f>
        <v>0.50900000000000001</v>
      </c>
      <c r="Z826" s="6">
        <f>Call_Data!$L826/Call_Data!$G826</f>
        <v>0.4838709677419355</v>
      </c>
      <c r="AA826" s="6" cm="1">
        <f t="array" ref="AA826">_xlfn.SWITCH(A826,201706,0.2,201707,0.199,201708,0.198)</f>
        <v>0.19900000000000001</v>
      </c>
      <c r="AB826" s="6">
        <f>Call_Data!$K826-Call_Data!$L826/Call_Data!$K826</f>
        <v>18.210526315789473</v>
      </c>
      <c r="AC826" s="6" cm="1">
        <f t="array" ref="AC826">_xlfn.SWITCH(A826,201706,0.17,201707,0.162,201708,0.159)</f>
        <v>0.16200000000000001</v>
      </c>
      <c r="AD826" s="6">
        <f>Call_Data!$I826/Call_Data!$G826</f>
        <v>0.22580645161290322</v>
      </c>
    </row>
    <row r="827" spans="1:30" x14ac:dyDescent="0.2">
      <c r="A827">
        <v>201707</v>
      </c>
      <c r="B827" s="1">
        <v>42938</v>
      </c>
      <c r="C827">
        <v>12473</v>
      </c>
      <c r="D827" t="str">
        <f>VLOOKUP(Call_Data!$C827,Hierarchy!$A$1:$H$27,5,TRUE)</f>
        <v>Ivanski, Igor</v>
      </c>
      <c r="E827" t="str">
        <f>VLOOKUP(Call_Data!$C827,Hierarchy!$A$2:$H$27,7,TRUE)</f>
        <v>Jimson, Bill</v>
      </c>
      <c r="F827" t="str">
        <f>VLOOKUP(C827,Hierarchy!$A$2:$H$27,8,TRUE)</f>
        <v>Williamburg</v>
      </c>
      <c r="G827">
        <v>31</v>
      </c>
      <c r="H827">
        <v>24486</v>
      </c>
      <c r="I827">
        <v>7</v>
      </c>
      <c r="J827">
        <v>28</v>
      </c>
      <c r="K827">
        <v>20</v>
      </c>
      <c r="L827">
        <v>16</v>
      </c>
      <c r="M827">
        <v>2</v>
      </c>
      <c r="N827">
        <f>SUMIF(Call_Data!$D$2:$D$1526,Call_Data!$D827,Call_Data!$G$2:$G$1526)</f>
        <v>2093</v>
      </c>
      <c r="O827">
        <f>SUMIFS(Call_Data!$G$2:$G$1526,Call_Data!$D$2:$D$1526,Call_Data!$D827,Call_Data!$A$2:$A$1526,Call_Data!$A827)</f>
        <v>666</v>
      </c>
      <c r="P827" s="3">
        <f>Call_Data!$H827/Call_Data!$G827</f>
        <v>789.87096774193549</v>
      </c>
      <c r="Q827" cm="1">
        <f t="array" ref="Q827">_xlfn.SWITCH(A827,201706,780,201707,783,201708,775)</f>
        <v>783</v>
      </c>
      <c r="R827" s="5" cm="1">
        <f t="array" ref="R827">_xlfn.SWITCH(A827,201706,0.08,201707,0.081,201708,0.075)</f>
        <v>8.1000000000000003E-2</v>
      </c>
      <c r="S827" s="2">
        <f>Call_Data!$M827/Call_Data!$G827*100</f>
        <v>6.4516129032258061</v>
      </c>
      <c r="T827" s="2">
        <f>Call_Data!$S827/Call_Data!$R827</f>
        <v>79.649542015133406</v>
      </c>
      <c r="U827" s="7">
        <f t="shared" si="24"/>
        <v>0</v>
      </c>
      <c r="V827" s="6">
        <f t="shared" si="25"/>
        <v>0.90322580645161288</v>
      </c>
      <c r="W827" s="6">
        <f>Call_Data!$K827/Call_Data!$J827</f>
        <v>0.7142857142857143</v>
      </c>
      <c r="X827" s="6">
        <f>Call_Data!$L827/Call_Data!$K827</f>
        <v>0.8</v>
      </c>
      <c r="Y827" s="6" cm="1">
        <f t="array" ref="Y827">_xlfn.SWITCH(A827,201706,0.51,201707,0.509,201708,0.511)</f>
        <v>0.50900000000000001</v>
      </c>
      <c r="Z827" s="6">
        <f>Call_Data!$L827/Call_Data!$G827</f>
        <v>0.5161290322580645</v>
      </c>
      <c r="AA827" s="6" cm="1">
        <f t="array" ref="AA827">_xlfn.SWITCH(A827,201706,0.2,201707,0.199,201708,0.198)</f>
        <v>0.19900000000000001</v>
      </c>
      <c r="AB827" s="6">
        <f>Call_Data!$K827-Call_Data!$L827/Call_Data!$K827</f>
        <v>19.2</v>
      </c>
      <c r="AC827" s="6" cm="1">
        <f t="array" ref="AC827">_xlfn.SWITCH(A827,201706,0.17,201707,0.162,201708,0.159)</f>
        <v>0.16200000000000001</v>
      </c>
      <c r="AD827" s="6">
        <f>Call_Data!$I827/Call_Data!$G827</f>
        <v>0.22580645161290322</v>
      </c>
    </row>
    <row r="828" spans="1:30" x14ac:dyDescent="0.2">
      <c r="A828">
        <v>201707</v>
      </c>
      <c r="B828" s="1">
        <v>42938</v>
      </c>
      <c r="C828">
        <v>12474</v>
      </c>
      <c r="D828" t="str">
        <f>VLOOKUP(Call_Data!$C828,Hierarchy!$A$1:$H$27,5,TRUE)</f>
        <v>Jeffries, Johnna</v>
      </c>
      <c r="E828" t="str">
        <f>VLOOKUP(Call_Data!$C828,Hierarchy!$A$2:$H$27,7,TRUE)</f>
        <v>Jimson, Bill</v>
      </c>
      <c r="F828" t="str">
        <f>VLOOKUP(C828,Hierarchy!$A$2:$H$27,8,TRUE)</f>
        <v>Williamburg</v>
      </c>
      <c r="G828">
        <v>30</v>
      </c>
      <c r="H828">
        <v>25456</v>
      </c>
      <c r="I828">
        <v>5</v>
      </c>
      <c r="J828">
        <v>28</v>
      </c>
      <c r="K828">
        <v>20</v>
      </c>
      <c r="L828">
        <v>14</v>
      </c>
      <c r="M828">
        <v>2</v>
      </c>
      <c r="N828">
        <f>SUMIF(Call_Data!$D$2:$D$1526,Call_Data!$D828,Call_Data!$G$2:$G$1526)</f>
        <v>2135</v>
      </c>
      <c r="O828">
        <f>SUMIFS(Call_Data!$G$2:$G$1526,Call_Data!$D$2:$D$1526,Call_Data!$D828,Call_Data!$A$2:$A$1526,Call_Data!$A828)</f>
        <v>708</v>
      </c>
      <c r="P828" s="3">
        <f>Call_Data!$H828/Call_Data!$G828</f>
        <v>848.5333333333333</v>
      </c>
      <c r="Q828" cm="1">
        <f t="array" ref="Q828">_xlfn.SWITCH(A828,201706,780,201707,783,201708,775)</f>
        <v>783</v>
      </c>
      <c r="R828" s="5" cm="1">
        <f t="array" ref="R828">_xlfn.SWITCH(A828,201706,0.08,201707,0.081,201708,0.075)</f>
        <v>8.1000000000000003E-2</v>
      </c>
      <c r="S828" s="2">
        <f>Call_Data!$M828/Call_Data!$G828*100</f>
        <v>6.666666666666667</v>
      </c>
      <c r="T828" s="2">
        <f>Call_Data!$S828/Call_Data!$R828</f>
        <v>82.304526748971199</v>
      </c>
      <c r="U828" s="7">
        <f t="shared" si="24"/>
        <v>0</v>
      </c>
      <c r="V828" s="6">
        <f t="shared" si="25"/>
        <v>0.93333333333333335</v>
      </c>
      <c r="W828" s="6">
        <f>Call_Data!$K828/Call_Data!$J828</f>
        <v>0.7142857142857143</v>
      </c>
      <c r="X828" s="6">
        <f>Call_Data!$L828/Call_Data!$K828</f>
        <v>0.7</v>
      </c>
      <c r="Y828" s="6" cm="1">
        <f t="array" ref="Y828">_xlfn.SWITCH(A828,201706,0.51,201707,0.509,201708,0.511)</f>
        <v>0.50900000000000001</v>
      </c>
      <c r="Z828" s="6">
        <f>Call_Data!$L828/Call_Data!$G828</f>
        <v>0.46666666666666667</v>
      </c>
      <c r="AA828" s="6" cm="1">
        <f t="array" ref="AA828">_xlfn.SWITCH(A828,201706,0.2,201707,0.199,201708,0.198)</f>
        <v>0.19900000000000001</v>
      </c>
      <c r="AB828" s="6">
        <f>Call_Data!$K828-Call_Data!$L828/Call_Data!$K828</f>
        <v>19.3</v>
      </c>
      <c r="AC828" s="6" cm="1">
        <f t="array" ref="AC828">_xlfn.SWITCH(A828,201706,0.17,201707,0.162,201708,0.159)</f>
        <v>0.16200000000000001</v>
      </c>
      <c r="AD828" s="6">
        <f>Call_Data!$I828/Call_Data!$G828</f>
        <v>0.16666666666666666</v>
      </c>
    </row>
    <row r="829" spans="1:30" x14ac:dyDescent="0.2">
      <c r="A829">
        <v>201707</v>
      </c>
      <c r="B829" s="1">
        <v>42938</v>
      </c>
      <c r="C829">
        <v>12475</v>
      </c>
      <c r="D829" t="str">
        <f>VLOOKUP(Call_Data!$C829,Hierarchy!$A$1:$H$27,5,TRUE)</f>
        <v>Kippers, Kat</v>
      </c>
      <c r="E829" t="str">
        <f>VLOOKUP(Call_Data!$C829,Hierarchy!$A$2:$H$27,7,TRUE)</f>
        <v>Jimson, Bill</v>
      </c>
      <c r="F829" t="str">
        <f>VLOOKUP(C829,Hierarchy!$A$2:$H$27,8,TRUE)</f>
        <v>Williamburg</v>
      </c>
      <c r="G829">
        <v>32</v>
      </c>
      <c r="H829">
        <v>25815</v>
      </c>
      <c r="I829">
        <v>7</v>
      </c>
      <c r="J829">
        <v>30</v>
      </c>
      <c r="K829">
        <v>23</v>
      </c>
      <c r="L829">
        <v>18</v>
      </c>
      <c r="M829">
        <v>2</v>
      </c>
      <c r="N829">
        <f>SUMIF(Call_Data!$D$2:$D$1526,Call_Data!$D829,Call_Data!$G$2:$G$1526)</f>
        <v>2135</v>
      </c>
      <c r="O829">
        <f>SUMIFS(Call_Data!$G$2:$G$1526,Call_Data!$D$2:$D$1526,Call_Data!$D829,Call_Data!$A$2:$A$1526,Call_Data!$A829)</f>
        <v>724</v>
      </c>
      <c r="P829" s="3">
        <f>Call_Data!$H829/Call_Data!$G829</f>
        <v>806.71875</v>
      </c>
      <c r="Q829" cm="1">
        <f t="array" ref="Q829">_xlfn.SWITCH(A829,201706,780,201707,783,201708,775)</f>
        <v>783</v>
      </c>
      <c r="R829" s="5" cm="1">
        <f t="array" ref="R829">_xlfn.SWITCH(A829,201706,0.08,201707,0.081,201708,0.075)</f>
        <v>8.1000000000000003E-2</v>
      </c>
      <c r="S829" s="2">
        <f>Call_Data!$M829/Call_Data!$G829*100</f>
        <v>6.25</v>
      </c>
      <c r="T829" s="2">
        <f>Call_Data!$S829/Call_Data!$R829</f>
        <v>77.160493827160494</v>
      </c>
      <c r="U829" s="7">
        <f t="shared" si="24"/>
        <v>0</v>
      </c>
      <c r="V829" s="6">
        <f t="shared" si="25"/>
        <v>0.9375</v>
      </c>
      <c r="W829" s="6">
        <f>Call_Data!$K829/Call_Data!$J829</f>
        <v>0.76666666666666672</v>
      </c>
      <c r="X829" s="6">
        <f>Call_Data!$L829/Call_Data!$K829</f>
        <v>0.78260869565217395</v>
      </c>
      <c r="Y829" s="6" cm="1">
        <f t="array" ref="Y829">_xlfn.SWITCH(A829,201706,0.51,201707,0.509,201708,0.511)</f>
        <v>0.50900000000000001</v>
      </c>
      <c r="Z829" s="6">
        <f>Call_Data!$L829/Call_Data!$G829</f>
        <v>0.5625</v>
      </c>
      <c r="AA829" s="6" cm="1">
        <f t="array" ref="AA829">_xlfn.SWITCH(A829,201706,0.2,201707,0.199,201708,0.198)</f>
        <v>0.19900000000000001</v>
      </c>
      <c r="AB829" s="6">
        <f>Call_Data!$K829-Call_Data!$L829/Call_Data!$K829</f>
        <v>22.217391304347824</v>
      </c>
      <c r="AC829" s="6" cm="1">
        <f t="array" ref="AC829">_xlfn.SWITCH(A829,201706,0.17,201707,0.162,201708,0.159)</f>
        <v>0.16200000000000001</v>
      </c>
      <c r="AD829" s="6">
        <f>Call_Data!$I829/Call_Data!$G829</f>
        <v>0.21875</v>
      </c>
    </row>
    <row r="830" spans="1:30" x14ac:dyDescent="0.2">
      <c r="A830">
        <v>201707</v>
      </c>
      <c r="B830" s="1">
        <v>42938</v>
      </c>
      <c r="C830">
        <v>12476</v>
      </c>
      <c r="D830" t="str">
        <f>VLOOKUP(Call_Data!$C830,Hierarchy!$A$1:$H$27,5,TRUE)</f>
        <v>Lipp, Larry</v>
      </c>
      <c r="E830" t="str">
        <f>VLOOKUP(Call_Data!$C830,Hierarchy!$A$2:$H$27,7,TRUE)</f>
        <v>Jimson, Bill</v>
      </c>
      <c r="F830" t="str">
        <f>VLOOKUP(C830,Hierarchy!$A$2:$H$27,8,TRUE)</f>
        <v>Williamburg</v>
      </c>
      <c r="G830">
        <v>36</v>
      </c>
      <c r="H830">
        <v>25949</v>
      </c>
      <c r="I830">
        <v>8</v>
      </c>
      <c r="J830">
        <v>35</v>
      </c>
      <c r="K830">
        <v>27</v>
      </c>
      <c r="L830">
        <v>19</v>
      </c>
      <c r="M830">
        <v>2</v>
      </c>
      <c r="N830">
        <f>SUMIF(Call_Data!$D$2:$D$1526,Call_Data!$D830,Call_Data!$G$2:$G$1526)</f>
        <v>2065</v>
      </c>
      <c r="O830">
        <f>SUMIFS(Call_Data!$G$2:$G$1526,Call_Data!$D$2:$D$1526,Call_Data!$D830,Call_Data!$A$2:$A$1526,Call_Data!$A830)</f>
        <v>651</v>
      </c>
      <c r="P830" s="3">
        <f>Call_Data!$H830/Call_Data!$G830</f>
        <v>720.80555555555554</v>
      </c>
      <c r="Q830" cm="1">
        <f t="array" ref="Q830">_xlfn.SWITCH(A830,201706,780,201707,783,201708,775)</f>
        <v>783</v>
      </c>
      <c r="R830" s="5" cm="1">
        <f t="array" ref="R830">_xlfn.SWITCH(A830,201706,0.08,201707,0.081,201708,0.075)</f>
        <v>8.1000000000000003E-2</v>
      </c>
      <c r="S830" s="2">
        <f>Call_Data!$M830/Call_Data!$G830*100</f>
        <v>5.5555555555555554</v>
      </c>
      <c r="T830" s="2">
        <f>Call_Data!$S830/Call_Data!$R830</f>
        <v>68.587105624142652</v>
      </c>
      <c r="U830" s="7">
        <f t="shared" si="24"/>
        <v>0</v>
      </c>
      <c r="V830" s="6">
        <f t="shared" si="25"/>
        <v>0.97222222222222221</v>
      </c>
      <c r="W830" s="6">
        <f>Call_Data!$K830/Call_Data!$J830</f>
        <v>0.77142857142857146</v>
      </c>
      <c r="X830" s="6">
        <f>Call_Data!$L830/Call_Data!$K830</f>
        <v>0.70370370370370372</v>
      </c>
      <c r="Y830" s="6" cm="1">
        <f t="array" ref="Y830">_xlfn.SWITCH(A830,201706,0.51,201707,0.509,201708,0.511)</f>
        <v>0.50900000000000001</v>
      </c>
      <c r="Z830" s="6">
        <f>Call_Data!$L830/Call_Data!$G830</f>
        <v>0.52777777777777779</v>
      </c>
      <c r="AA830" s="6" cm="1">
        <f t="array" ref="AA830">_xlfn.SWITCH(A830,201706,0.2,201707,0.199,201708,0.198)</f>
        <v>0.19900000000000001</v>
      </c>
      <c r="AB830" s="6">
        <f>Call_Data!$K830-Call_Data!$L830/Call_Data!$K830</f>
        <v>26.296296296296298</v>
      </c>
      <c r="AC830" s="6" cm="1">
        <f t="array" ref="AC830">_xlfn.SWITCH(A830,201706,0.17,201707,0.162,201708,0.159)</f>
        <v>0.16200000000000001</v>
      </c>
      <c r="AD830" s="6">
        <f>Call_Data!$I830/Call_Data!$G830</f>
        <v>0.22222222222222221</v>
      </c>
    </row>
    <row r="831" spans="1:30" x14ac:dyDescent="0.2">
      <c r="A831">
        <v>201707</v>
      </c>
      <c r="B831" s="1">
        <v>42938</v>
      </c>
      <c r="C831">
        <v>12477</v>
      </c>
      <c r="D831" t="str">
        <f>VLOOKUP(Call_Data!$C831,Hierarchy!$A$1:$H$27,5,TRUE)</f>
        <v>Myers, Matt</v>
      </c>
      <c r="E831" t="str">
        <f>VLOOKUP(Call_Data!$C831,Hierarchy!$A$2:$H$27,7,TRUE)</f>
        <v>Jimson, Bill</v>
      </c>
      <c r="F831" t="str">
        <f>VLOOKUP(C831,Hierarchy!$A$2:$H$27,8,TRUE)</f>
        <v>Williamburg</v>
      </c>
      <c r="G831">
        <v>33</v>
      </c>
      <c r="H831">
        <v>25817</v>
      </c>
      <c r="I831">
        <v>6</v>
      </c>
      <c r="J831">
        <v>30</v>
      </c>
      <c r="K831">
        <v>22</v>
      </c>
      <c r="L831">
        <v>17</v>
      </c>
      <c r="M831">
        <v>2</v>
      </c>
      <c r="N831">
        <f>SUMIF(Call_Data!$D$2:$D$1526,Call_Data!$D831,Call_Data!$G$2:$G$1526)</f>
        <v>1978</v>
      </c>
      <c r="O831">
        <f>SUMIFS(Call_Data!$G$2:$G$1526,Call_Data!$D$2:$D$1526,Call_Data!$D831,Call_Data!$A$2:$A$1526,Call_Data!$A831)</f>
        <v>656</v>
      </c>
      <c r="P831" s="3">
        <f>Call_Data!$H831/Call_Data!$G831</f>
        <v>782.33333333333337</v>
      </c>
      <c r="Q831" cm="1">
        <f t="array" ref="Q831">_xlfn.SWITCH(A831,201706,780,201707,783,201708,775)</f>
        <v>783</v>
      </c>
      <c r="R831" s="5" cm="1">
        <f t="array" ref="R831">_xlfn.SWITCH(A831,201706,0.08,201707,0.081,201708,0.075)</f>
        <v>8.1000000000000003E-2</v>
      </c>
      <c r="S831" s="2">
        <f>Call_Data!$M831/Call_Data!$G831*100</f>
        <v>6.0606060606060606</v>
      </c>
      <c r="T831" s="2">
        <f>Call_Data!$S831/Call_Data!$R831</f>
        <v>74.82229704451926</v>
      </c>
      <c r="U831" s="7">
        <f t="shared" si="24"/>
        <v>0</v>
      </c>
      <c r="V831" s="6">
        <f t="shared" si="25"/>
        <v>0.90909090909090906</v>
      </c>
      <c r="W831" s="6">
        <f>Call_Data!$K831/Call_Data!$J831</f>
        <v>0.73333333333333328</v>
      </c>
      <c r="X831" s="6">
        <f>Call_Data!$L831/Call_Data!$K831</f>
        <v>0.77272727272727271</v>
      </c>
      <c r="Y831" s="6" cm="1">
        <f t="array" ref="Y831">_xlfn.SWITCH(A831,201706,0.51,201707,0.509,201708,0.511)</f>
        <v>0.50900000000000001</v>
      </c>
      <c r="Z831" s="6">
        <f>Call_Data!$L831/Call_Data!$G831</f>
        <v>0.51515151515151514</v>
      </c>
      <c r="AA831" s="6" cm="1">
        <f t="array" ref="AA831">_xlfn.SWITCH(A831,201706,0.2,201707,0.199,201708,0.198)</f>
        <v>0.19900000000000001</v>
      </c>
      <c r="AB831" s="6">
        <f>Call_Data!$K831-Call_Data!$L831/Call_Data!$K831</f>
        <v>21.227272727272727</v>
      </c>
      <c r="AC831" s="6" cm="1">
        <f t="array" ref="AC831">_xlfn.SWITCH(A831,201706,0.17,201707,0.162,201708,0.159)</f>
        <v>0.16200000000000001</v>
      </c>
      <c r="AD831" s="6">
        <f>Call_Data!$I831/Call_Data!$G831</f>
        <v>0.18181818181818182</v>
      </c>
    </row>
    <row r="832" spans="1:30" x14ac:dyDescent="0.2">
      <c r="A832">
        <v>201707</v>
      </c>
      <c r="B832" s="1">
        <v>42938</v>
      </c>
      <c r="C832">
        <v>12478</v>
      </c>
      <c r="D832" t="str">
        <f>VLOOKUP(Call_Data!$C832,Hierarchy!$A$1:$H$27,5,TRUE)</f>
        <v>Nichols, Nana</v>
      </c>
      <c r="E832" t="str">
        <f>VLOOKUP(Call_Data!$C832,Hierarchy!$A$2:$H$27,7,TRUE)</f>
        <v>Jimson, Bill</v>
      </c>
      <c r="F832" t="str">
        <f>VLOOKUP(C832,Hierarchy!$A$2:$H$27,8,TRUE)</f>
        <v>Williamburg</v>
      </c>
      <c r="G832">
        <v>33</v>
      </c>
      <c r="H832">
        <v>24039</v>
      </c>
      <c r="I832">
        <v>8</v>
      </c>
      <c r="J832">
        <v>31</v>
      </c>
      <c r="K832">
        <v>24</v>
      </c>
      <c r="L832">
        <v>16</v>
      </c>
      <c r="M832">
        <v>2</v>
      </c>
      <c r="N832">
        <f>SUMIF(Call_Data!$D$2:$D$1526,Call_Data!$D832,Call_Data!$G$2:$G$1526)</f>
        <v>1999</v>
      </c>
      <c r="O832">
        <f>SUMIFS(Call_Data!$G$2:$G$1526,Call_Data!$D$2:$D$1526,Call_Data!$D832,Call_Data!$A$2:$A$1526,Call_Data!$A832)</f>
        <v>674</v>
      </c>
      <c r="P832" s="3">
        <f>Call_Data!$H832/Call_Data!$G832</f>
        <v>728.4545454545455</v>
      </c>
      <c r="Q832" cm="1">
        <f t="array" ref="Q832">_xlfn.SWITCH(A832,201706,780,201707,783,201708,775)</f>
        <v>783</v>
      </c>
      <c r="R832" s="5" cm="1">
        <f t="array" ref="R832">_xlfn.SWITCH(A832,201706,0.08,201707,0.081,201708,0.075)</f>
        <v>8.1000000000000003E-2</v>
      </c>
      <c r="S832" s="2">
        <f>Call_Data!$M832/Call_Data!$G832*100</f>
        <v>6.0606060606060606</v>
      </c>
      <c r="T832" s="2">
        <f>Call_Data!$S832/Call_Data!$R832</f>
        <v>74.82229704451926</v>
      </c>
      <c r="U832" s="7">
        <f t="shared" si="24"/>
        <v>0</v>
      </c>
      <c r="V832" s="6">
        <f t="shared" si="25"/>
        <v>0.93939393939393945</v>
      </c>
      <c r="W832" s="6">
        <f>Call_Data!$K832/Call_Data!$J832</f>
        <v>0.77419354838709675</v>
      </c>
      <c r="X832" s="6">
        <f>Call_Data!$L832/Call_Data!$K832</f>
        <v>0.66666666666666663</v>
      </c>
      <c r="Y832" s="6" cm="1">
        <f t="array" ref="Y832">_xlfn.SWITCH(A832,201706,0.51,201707,0.509,201708,0.511)</f>
        <v>0.50900000000000001</v>
      </c>
      <c r="Z832" s="6">
        <f>Call_Data!$L832/Call_Data!$G832</f>
        <v>0.48484848484848486</v>
      </c>
      <c r="AA832" s="6" cm="1">
        <f t="array" ref="AA832">_xlfn.SWITCH(A832,201706,0.2,201707,0.199,201708,0.198)</f>
        <v>0.19900000000000001</v>
      </c>
      <c r="AB832" s="6">
        <f>Call_Data!$K832-Call_Data!$L832/Call_Data!$K832</f>
        <v>23.333333333333332</v>
      </c>
      <c r="AC832" s="6" cm="1">
        <f t="array" ref="AC832">_xlfn.SWITCH(A832,201706,0.17,201707,0.162,201708,0.159)</f>
        <v>0.16200000000000001</v>
      </c>
      <c r="AD832" s="6">
        <f>Call_Data!$I832/Call_Data!$G832</f>
        <v>0.24242424242424243</v>
      </c>
    </row>
    <row r="833" spans="1:30" x14ac:dyDescent="0.2">
      <c r="A833">
        <v>201707</v>
      </c>
      <c r="B833" s="1">
        <v>42938</v>
      </c>
      <c r="C833">
        <v>12479</v>
      </c>
      <c r="D833" t="str">
        <f>VLOOKUP(Call_Data!$C833,Hierarchy!$A$1:$H$27,5,TRUE)</f>
        <v>Ohlson, Octavius</v>
      </c>
      <c r="E833" t="str">
        <f>VLOOKUP(Call_Data!$C833,Hierarchy!$A$2:$H$27,7,TRUE)</f>
        <v>Jimson, Bill</v>
      </c>
      <c r="F833" t="str">
        <f>VLOOKUP(C833,Hierarchy!$A$2:$H$27,8,TRUE)</f>
        <v>Williamburg</v>
      </c>
      <c r="G833">
        <v>30</v>
      </c>
      <c r="H833">
        <v>25434</v>
      </c>
      <c r="I833">
        <v>7</v>
      </c>
      <c r="J833">
        <v>28</v>
      </c>
      <c r="K833">
        <v>21</v>
      </c>
      <c r="L833">
        <v>16</v>
      </c>
      <c r="M833">
        <v>2</v>
      </c>
      <c r="N833">
        <f>SUMIF(Call_Data!$D$2:$D$1526,Call_Data!$D833,Call_Data!$G$2:$G$1526)</f>
        <v>1969</v>
      </c>
      <c r="O833">
        <f>SUMIFS(Call_Data!$G$2:$G$1526,Call_Data!$D$2:$D$1526,Call_Data!$D833,Call_Data!$A$2:$A$1526,Call_Data!$A833)</f>
        <v>562</v>
      </c>
      <c r="P833" s="3">
        <f>Call_Data!$H833/Call_Data!$G833</f>
        <v>847.8</v>
      </c>
      <c r="Q833" cm="1">
        <f t="array" ref="Q833">_xlfn.SWITCH(A833,201706,780,201707,783,201708,775)</f>
        <v>783</v>
      </c>
      <c r="R833" s="5" cm="1">
        <f t="array" ref="R833">_xlfn.SWITCH(A833,201706,0.08,201707,0.081,201708,0.075)</f>
        <v>8.1000000000000003E-2</v>
      </c>
      <c r="S833" s="2">
        <f>Call_Data!$M833/Call_Data!$G833*100</f>
        <v>6.666666666666667</v>
      </c>
      <c r="T833" s="2">
        <f>Call_Data!$S833/Call_Data!$R833</f>
        <v>82.304526748971199</v>
      </c>
      <c r="U833" s="7">
        <f t="shared" si="24"/>
        <v>0</v>
      </c>
      <c r="V833" s="6">
        <f t="shared" si="25"/>
        <v>0.93333333333333335</v>
      </c>
      <c r="W833" s="6">
        <f>Call_Data!$K833/Call_Data!$J833</f>
        <v>0.75</v>
      </c>
      <c r="X833" s="6">
        <f>Call_Data!$L833/Call_Data!$K833</f>
        <v>0.76190476190476186</v>
      </c>
      <c r="Y833" s="6" cm="1">
        <f t="array" ref="Y833">_xlfn.SWITCH(A833,201706,0.51,201707,0.509,201708,0.511)</f>
        <v>0.50900000000000001</v>
      </c>
      <c r="Z833" s="6">
        <f>Call_Data!$L833/Call_Data!$G833</f>
        <v>0.53333333333333333</v>
      </c>
      <c r="AA833" s="6" cm="1">
        <f t="array" ref="AA833">_xlfn.SWITCH(A833,201706,0.2,201707,0.199,201708,0.198)</f>
        <v>0.19900000000000001</v>
      </c>
      <c r="AB833" s="6">
        <f>Call_Data!$K833-Call_Data!$L833/Call_Data!$K833</f>
        <v>20.238095238095237</v>
      </c>
      <c r="AC833" s="6" cm="1">
        <f t="array" ref="AC833">_xlfn.SWITCH(A833,201706,0.17,201707,0.162,201708,0.159)</f>
        <v>0.16200000000000001</v>
      </c>
      <c r="AD833" s="6">
        <f>Call_Data!$I833/Call_Data!$G833</f>
        <v>0.23333333333333334</v>
      </c>
    </row>
    <row r="834" spans="1:30" x14ac:dyDescent="0.2">
      <c r="A834">
        <v>201707</v>
      </c>
      <c r="B834" s="1">
        <v>42938</v>
      </c>
      <c r="C834">
        <v>12481</v>
      </c>
      <c r="D834" t="str">
        <f>VLOOKUP(Call_Data!$C834,Hierarchy!$A$1:$H$27,5,TRUE)</f>
        <v>Rank, Richelle</v>
      </c>
      <c r="E834" t="str">
        <f>VLOOKUP(Call_Data!$C834,Hierarchy!$A$2:$H$27,7,TRUE)</f>
        <v>Jimson, Bill</v>
      </c>
      <c r="F834" t="str">
        <f>VLOOKUP(C834,Hierarchy!$A$2:$H$27,8,TRUE)</f>
        <v>Williamburg</v>
      </c>
      <c r="G834">
        <v>31</v>
      </c>
      <c r="H834">
        <v>24453</v>
      </c>
      <c r="I834">
        <v>8</v>
      </c>
      <c r="J834">
        <v>27</v>
      </c>
      <c r="K834">
        <v>23</v>
      </c>
      <c r="L834">
        <v>18</v>
      </c>
      <c r="M834">
        <v>2</v>
      </c>
      <c r="N834">
        <f>SUMIF(Call_Data!$D$2:$D$1526,Call_Data!$D834,Call_Data!$G$2:$G$1526)</f>
        <v>1090</v>
      </c>
      <c r="O834">
        <f>SUMIFS(Call_Data!$G$2:$G$1526,Call_Data!$D$2:$D$1526,Call_Data!$D834,Call_Data!$A$2:$A$1526,Call_Data!$A834)</f>
        <v>393</v>
      </c>
      <c r="P834" s="3">
        <f>Call_Data!$H834/Call_Data!$G834</f>
        <v>788.80645161290317</v>
      </c>
      <c r="Q834" cm="1">
        <f t="array" ref="Q834">_xlfn.SWITCH(A834,201706,780,201707,783,201708,775)</f>
        <v>783</v>
      </c>
      <c r="R834" s="5" cm="1">
        <f t="array" ref="R834">_xlfn.SWITCH(A834,201706,0.08,201707,0.081,201708,0.075)</f>
        <v>8.1000000000000003E-2</v>
      </c>
      <c r="S834" s="2">
        <f>Call_Data!$M834/Call_Data!$G834*100</f>
        <v>6.4516129032258061</v>
      </c>
      <c r="T834" s="2">
        <f>Call_Data!$S834/Call_Data!$R834</f>
        <v>79.649542015133406</v>
      </c>
      <c r="U834" s="7">
        <f t="shared" ref="U834:U897" si="26">IF(T834&gt;120,250,IF(T834&gt;110,150,IF(T834&gt;100,100,IF(T834&gt;90,50,0))))</f>
        <v>0</v>
      </c>
      <c r="V834" s="6">
        <f t="shared" ref="V834:V897" si="27">J834/G834</f>
        <v>0.87096774193548387</v>
      </c>
      <c r="W834" s="6">
        <f>Call_Data!$K834/Call_Data!$J834</f>
        <v>0.85185185185185186</v>
      </c>
      <c r="X834" s="6">
        <f>Call_Data!$L834/Call_Data!$K834</f>
        <v>0.78260869565217395</v>
      </c>
      <c r="Y834" s="6" cm="1">
        <f t="array" ref="Y834">_xlfn.SWITCH(A834,201706,0.51,201707,0.509,201708,0.511)</f>
        <v>0.50900000000000001</v>
      </c>
      <c r="Z834" s="6">
        <f>Call_Data!$L834/Call_Data!$G834</f>
        <v>0.58064516129032262</v>
      </c>
      <c r="AA834" s="6" cm="1">
        <f t="array" ref="AA834">_xlfn.SWITCH(A834,201706,0.2,201707,0.199,201708,0.198)</f>
        <v>0.19900000000000001</v>
      </c>
      <c r="AB834" s="6">
        <f>Call_Data!$K834-Call_Data!$L834/Call_Data!$K834</f>
        <v>22.217391304347824</v>
      </c>
      <c r="AC834" s="6" cm="1">
        <f t="array" ref="AC834">_xlfn.SWITCH(A834,201706,0.17,201707,0.162,201708,0.159)</f>
        <v>0.16200000000000001</v>
      </c>
      <c r="AD834" s="6">
        <f>Call_Data!$I834/Call_Data!$G834</f>
        <v>0.25806451612903225</v>
      </c>
    </row>
    <row r="835" spans="1:30" x14ac:dyDescent="0.2">
      <c r="A835">
        <v>201707</v>
      </c>
      <c r="B835" s="1">
        <v>42938</v>
      </c>
      <c r="C835">
        <v>12483</v>
      </c>
      <c r="D835" t="str">
        <f>VLOOKUP(Call_Data!$C835,Hierarchy!$A$1:$H$27,5,TRUE)</f>
        <v>Thomas, Ted</v>
      </c>
      <c r="E835" t="str">
        <f>VLOOKUP(Call_Data!$C835,Hierarchy!$A$2:$H$27,7,TRUE)</f>
        <v>Oferten, Quinton</v>
      </c>
      <c r="F835" t="str">
        <f>VLOOKUP(C835,Hierarchy!$A$2:$H$27,8,TRUE)</f>
        <v>Williamburg</v>
      </c>
      <c r="G835">
        <v>32</v>
      </c>
      <c r="H835">
        <v>24673</v>
      </c>
      <c r="I835">
        <v>9</v>
      </c>
      <c r="J835">
        <v>28</v>
      </c>
      <c r="K835">
        <v>17</v>
      </c>
      <c r="L835">
        <v>12</v>
      </c>
      <c r="M835">
        <v>4</v>
      </c>
      <c r="N835">
        <f>SUMIF(Call_Data!$D$2:$D$1526,Call_Data!$D835,Call_Data!$G$2:$G$1526)</f>
        <v>1918</v>
      </c>
      <c r="O835">
        <f>SUMIFS(Call_Data!$G$2:$G$1526,Call_Data!$D$2:$D$1526,Call_Data!$D835,Call_Data!$A$2:$A$1526,Call_Data!$A835)</f>
        <v>606</v>
      </c>
      <c r="P835" s="3">
        <f>Call_Data!$H835/Call_Data!$G835</f>
        <v>771.03125</v>
      </c>
      <c r="Q835" cm="1">
        <f t="array" ref="Q835">_xlfn.SWITCH(A835,201706,780,201707,783,201708,775)</f>
        <v>783</v>
      </c>
      <c r="R835" s="5" cm="1">
        <f t="array" ref="R835">_xlfn.SWITCH(A835,201706,0.08,201707,0.081,201708,0.075)</f>
        <v>8.1000000000000003E-2</v>
      </c>
      <c r="S835" s="2">
        <f>Call_Data!$M835/Call_Data!$G835*100</f>
        <v>12.5</v>
      </c>
      <c r="T835" s="2">
        <f>Call_Data!$S835/Call_Data!$R835</f>
        <v>154.32098765432099</v>
      </c>
      <c r="U835" s="7">
        <f t="shared" si="26"/>
        <v>250</v>
      </c>
      <c r="V835" s="6">
        <f t="shared" si="27"/>
        <v>0.875</v>
      </c>
      <c r="W835" s="6">
        <f>Call_Data!$K835/Call_Data!$J835</f>
        <v>0.6071428571428571</v>
      </c>
      <c r="X835" s="6">
        <f>Call_Data!$L835/Call_Data!$K835</f>
        <v>0.70588235294117652</v>
      </c>
      <c r="Y835" s="6" cm="1">
        <f t="array" ref="Y835">_xlfn.SWITCH(A835,201706,0.51,201707,0.509,201708,0.511)</f>
        <v>0.50900000000000001</v>
      </c>
      <c r="Z835" s="6">
        <f>Call_Data!$L835/Call_Data!$G835</f>
        <v>0.375</v>
      </c>
      <c r="AA835" s="6" cm="1">
        <f t="array" ref="AA835">_xlfn.SWITCH(A835,201706,0.2,201707,0.199,201708,0.198)</f>
        <v>0.19900000000000001</v>
      </c>
      <c r="AB835" s="6">
        <f>Call_Data!$K835-Call_Data!$L835/Call_Data!$K835</f>
        <v>16.294117647058822</v>
      </c>
      <c r="AC835" s="6" cm="1">
        <f t="array" ref="AC835">_xlfn.SWITCH(A835,201706,0.17,201707,0.162,201708,0.159)</f>
        <v>0.16200000000000001</v>
      </c>
      <c r="AD835" s="6">
        <f>Call_Data!$I835/Call_Data!$G835</f>
        <v>0.28125</v>
      </c>
    </row>
    <row r="836" spans="1:30" x14ac:dyDescent="0.2">
      <c r="A836">
        <v>201707</v>
      </c>
      <c r="B836" s="1">
        <v>42938</v>
      </c>
      <c r="C836">
        <v>12484</v>
      </c>
      <c r="D836" t="str">
        <f>VLOOKUP(Call_Data!$C836,Hierarchy!$A$1:$H$27,5,TRUE)</f>
        <v>Uvaldon, Ursala</v>
      </c>
      <c r="E836" t="str">
        <f>VLOOKUP(Call_Data!$C836,Hierarchy!$A$2:$H$27,7,TRUE)</f>
        <v>Oferten, Quinton</v>
      </c>
      <c r="F836" t="str">
        <f>VLOOKUP(C836,Hierarchy!$A$2:$H$27,8,TRUE)</f>
        <v>Williamburg</v>
      </c>
      <c r="G836">
        <v>32</v>
      </c>
      <c r="H836">
        <v>24454</v>
      </c>
      <c r="I836">
        <v>9</v>
      </c>
      <c r="J836">
        <v>29</v>
      </c>
      <c r="K836">
        <v>21</v>
      </c>
      <c r="L836">
        <v>15</v>
      </c>
      <c r="M836">
        <v>4</v>
      </c>
      <c r="N836">
        <f>SUMIF(Call_Data!$D$2:$D$1526,Call_Data!$D836,Call_Data!$G$2:$G$1526)</f>
        <v>1913</v>
      </c>
      <c r="O836">
        <f>SUMIFS(Call_Data!$G$2:$G$1526,Call_Data!$D$2:$D$1526,Call_Data!$D836,Call_Data!$A$2:$A$1526,Call_Data!$A836)</f>
        <v>618</v>
      </c>
      <c r="P836" s="3">
        <f>Call_Data!$H836/Call_Data!$G836</f>
        <v>764.1875</v>
      </c>
      <c r="Q836" cm="1">
        <f t="array" ref="Q836">_xlfn.SWITCH(A836,201706,780,201707,783,201708,775)</f>
        <v>783</v>
      </c>
      <c r="R836" s="5" cm="1">
        <f t="array" ref="R836">_xlfn.SWITCH(A836,201706,0.08,201707,0.081,201708,0.075)</f>
        <v>8.1000000000000003E-2</v>
      </c>
      <c r="S836" s="2">
        <f>Call_Data!$M836/Call_Data!$G836*100</f>
        <v>12.5</v>
      </c>
      <c r="T836" s="2">
        <f>Call_Data!$S836/Call_Data!$R836</f>
        <v>154.32098765432099</v>
      </c>
      <c r="U836" s="7">
        <f t="shared" si="26"/>
        <v>250</v>
      </c>
      <c r="V836" s="6">
        <f t="shared" si="27"/>
        <v>0.90625</v>
      </c>
      <c r="W836" s="6">
        <f>Call_Data!$K836/Call_Data!$J836</f>
        <v>0.72413793103448276</v>
      </c>
      <c r="X836" s="6">
        <f>Call_Data!$L836/Call_Data!$K836</f>
        <v>0.7142857142857143</v>
      </c>
      <c r="Y836" s="6" cm="1">
        <f t="array" ref="Y836">_xlfn.SWITCH(A836,201706,0.51,201707,0.509,201708,0.511)</f>
        <v>0.50900000000000001</v>
      </c>
      <c r="Z836" s="6">
        <f>Call_Data!$L836/Call_Data!$G836</f>
        <v>0.46875</v>
      </c>
      <c r="AA836" s="6" cm="1">
        <f t="array" ref="AA836">_xlfn.SWITCH(A836,201706,0.2,201707,0.199,201708,0.198)</f>
        <v>0.19900000000000001</v>
      </c>
      <c r="AB836" s="6">
        <f>Call_Data!$K836-Call_Data!$L836/Call_Data!$K836</f>
        <v>20.285714285714285</v>
      </c>
      <c r="AC836" s="6" cm="1">
        <f t="array" ref="AC836">_xlfn.SWITCH(A836,201706,0.17,201707,0.162,201708,0.159)</f>
        <v>0.16200000000000001</v>
      </c>
      <c r="AD836" s="6">
        <f>Call_Data!$I836/Call_Data!$G836</f>
        <v>0.28125</v>
      </c>
    </row>
    <row r="837" spans="1:30" x14ac:dyDescent="0.2">
      <c r="A837">
        <v>201707</v>
      </c>
      <c r="B837" s="1">
        <v>42938</v>
      </c>
      <c r="C837">
        <v>12485</v>
      </c>
      <c r="D837" t="str">
        <f>VLOOKUP(Call_Data!$C837,Hierarchy!$A$1:$H$27,5,TRUE)</f>
        <v>Vindictive, Vinny</v>
      </c>
      <c r="E837" t="str">
        <f>VLOOKUP(Call_Data!$C837,Hierarchy!$A$2:$H$27,7,TRUE)</f>
        <v>Oferten, Quinton</v>
      </c>
      <c r="F837" t="str">
        <f>VLOOKUP(C837,Hierarchy!$A$2:$H$27,8,TRUE)</f>
        <v>Williamburg</v>
      </c>
      <c r="G837">
        <v>31</v>
      </c>
      <c r="H837">
        <v>25410</v>
      </c>
      <c r="I837">
        <v>7</v>
      </c>
      <c r="J837">
        <v>28</v>
      </c>
      <c r="K837">
        <v>17</v>
      </c>
      <c r="L837">
        <v>10</v>
      </c>
      <c r="M837">
        <v>3</v>
      </c>
      <c r="N837">
        <f>SUMIF(Call_Data!$D$2:$D$1526,Call_Data!$D837,Call_Data!$G$2:$G$1526)</f>
        <v>1894</v>
      </c>
      <c r="O837">
        <f>SUMIFS(Call_Data!$G$2:$G$1526,Call_Data!$D$2:$D$1526,Call_Data!$D837,Call_Data!$A$2:$A$1526,Call_Data!$A837)</f>
        <v>610</v>
      </c>
      <c r="P837" s="3">
        <f>Call_Data!$H837/Call_Data!$G837</f>
        <v>819.67741935483866</v>
      </c>
      <c r="Q837" cm="1">
        <f t="array" ref="Q837">_xlfn.SWITCH(A837,201706,780,201707,783,201708,775)</f>
        <v>783</v>
      </c>
      <c r="R837" s="5" cm="1">
        <f t="array" ref="R837">_xlfn.SWITCH(A837,201706,0.08,201707,0.081,201708,0.075)</f>
        <v>8.1000000000000003E-2</v>
      </c>
      <c r="S837" s="2">
        <f>Call_Data!$M837/Call_Data!$G837*100</f>
        <v>9.67741935483871</v>
      </c>
      <c r="T837" s="2">
        <f>Call_Data!$S837/Call_Data!$R837</f>
        <v>119.47431302270012</v>
      </c>
      <c r="U837" s="7">
        <f t="shared" si="26"/>
        <v>150</v>
      </c>
      <c r="V837" s="6">
        <f t="shared" si="27"/>
        <v>0.90322580645161288</v>
      </c>
      <c r="W837" s="6">
        <f>Call_Data!$K837/Call_Data!$J837</f>
        <v>0.6071428571428571</v>
      </c>
      <c r="X837" s="6">
        <f>Call_Data!$L837/Call_Data!$K837</f>
        <v>0.58823529411764708</v>
      </c>
      <c r="Y837" s="6" cm="1">
        <f t="array" ref="Y837">_xlfn.SWITCH(A837,201706,0.51,201707,0.509,201708,0.511)</f>
        <v>0.50900000000000001</v>
      </c>
      <c r="Z837" s="6">
        <f>Call_Data!$L837/Call_Data!$G837</f>
        <v>0.32258064516129031</v>
      </c>
      <c r="AA837" s="6" cm="1">
        <f t="array" ref="AA837">_xlfn.SWITCH(A837,201706,0.2,201707,0.199,201708,0.198)</f>
        <v>0.19900000000000001</v>
      </c>
      <c r="AB837" s="6">
        <f>Call_Data!$K837-Call_Data!$L837/Call_Data!$K837</f>
        <v>16.411764705882351</v>
      </c>
      <c r="AC837" s="6" cm="1">
        <f t="array" ref="AC837">_xlfn.SWITCH(A837,201706,0.17,201707,0.162,201708,0.159)</f>
        <v>0.16200000000000001</v>
      </c>
      <c r="AD837" s="6">
        <f>Call_Data!$I837/Call_Data!$G837</f>
        <v>0.22580645161290322</v>
      </c>
    </row>
    <row r="838" spans="1:30" x14ac:dyDescent="0.2">
      <c r="A838">
        <v>201707</v>
      </c>
      <c r="B838" s="1">
        <v>42938</v>
      </c>
      <c r="C838">
        <v>12486</v>
      </c>
      <c r="D838" t="str">
        <f>VLOOKUP(Call_Data!$C838,Hierarchy!$A$1:$H$27,5,TRUE)</f>
        <v>Williamson, Wilma</v>
      </c>
      <c r="E838" t="str">
        <f>VLOOKUP(Call_Data!$C838,Hierarchy!$A$2:$H$27,7,TRUE)</f>
        <v>Oferten, Quinton</v>
      </c>
      <c r="F838" t="str">
        <f>VLOOKUP(C838,Hierarchy!$A$2:$H$27,8,TRUE)</f>
        <v>Williamburg</v>
      </c>
      <c r="G838">
        <v>30</v>
      </c>
      <c r="H838">
        <v>24504</v>
      </c>
      <c r="I838">
        <v>8</v>
      </c>
      <c r="J838">
        <v>26</v>
      </c>
      <c r="K838">
        <v>16</v>
      </c>
      <c r="L838">
        <v>11</v>
      </c>
      <c r="M838">
        <v>3</v>
      </c>
      <c r="N838">
        <f>SUMIF(Call_Data!$D$2:$D$1526,Call_Data!$D838,Call_Data!$G$2:$G$1526)</f>
        <v>1992</v>
      </c>
      <c r="O838">
        <f>SUMIFS(Call_Data!$G$2:$G$1526,Call_Data!$D$2:$D$1526,Call_Data!$D838,Call_Data!$A$2:$A$1526,Call_Data!$A838)</f>
        <v>678</v>
      </c>
      <c r="P838" s="3">
        <f>Call_Data!$H838/Call_Data!$G838</f>
        <v>816.8</v>
      </c>
      <c r="Q838" cm="1">
        <f t="array" ref="Q838">_xlfn.SWITCH(A838,201706,780,201707,783,201708,775)</f>
        <v>783</v>
      </c>
      <c r="R838" s="5" cm="1">
        <f t="array" ref="R838">_xlfn.SWITCH(A838,201706,0.08,201707,0.081,201708,0.075)</f>
        <v>8.1000000000000003E-2</v>
      </c>
      <c r="S838" s="2">
        <f>Call_Data!$M838/Call_Data!$G838*100</f>
        <v>10</v>
      </c>
      <c r="T838" s="2">
        <f>Call_Data!$S838/Call_Data!$R838</f>
        <v>123.45679012345678</v>
      </c>
      <c r="U838" s="7">
        <f t="shared" si="26"/>
        <v>250</v>
      </c>
      <c r="V838" s="6">
        <f t="shared" si="27"/>
        <v>0.8666666666666667</v>
      </c>
      <c r="W838" s="6">
        <f>Call_Data!$K838/Call_Data!$J838</f>
        <v>0.61538461538461542</v>
      </c>
      <c r="X838" s="6">
        <f>Call_Data!$L838/Call_Data!$K838</f>
        <v>0.6875</v>
      </c>
      <c r="Y838" s="6" cm="1">
        <f t="array" ref="Y838">_xlfn.SWITCH(A838,201706,0.51,201707,0.509,201708,0.511)</f>
        <v>0.50900000000000001</v>
      </c>
      <c r="Z838" s="6">
        <f>Call_Data!$L838/Call_Data!$G838</f>
        <v>0.36666666666666664</v>
      </c>
      <c r="AA838" s="6" cm="1">
        <f t="array" ref="AA838">_xlfn.SWITCH(A838,201706,0.2,201707,0.199,201708,0.198)</f>
        <v>0.19900000000000001</v>
      </c>
      <c r="AB838" s="6">
        <f>Call_Data!$K838-Call_Data!$L838/Call_Data!$K838</f>
        <v>15.3125</v>
      </c>
      <c r="AC838" s="6" cm="1">
        <f t="array" ref="AC838">_xlfn.SWITCH(A838,201706,0.17,201707,0.162,201708,0.159)</f>
        <v>0.16200000000000001</v>
      </c>
      <c r="AD838" s="6">
        <f>Call_Data!$I838/Call_Data!$G838</f>
        <v>0.26666666666666666</v>
      </c>
    </row>
    <row r="839" spans="1:30" x14ac:dyDescent="0.2">
      <c r="A839">
        <v>201707</v>
      </c>
      <c r="B839" s="1">
        <v>42938</v>
      </c>
      <c r="C839">
        <v>12487</v>
      </c>
      <c r="D839" t="str">
        <f>VLOOKUP(Call_Data!$C839,Hierarchy!$A$1:$H$27,5,TRUE)</f>
        <v>Younger, Yeti</v>
      </c>
      <c r="E839" t="str">
        <f>VLOOKUP(Call_Data!$C839,Hierarchy!$A$2:$H$27,7,TRUE)</f>
        <v>Oferten, Quinton</v>
      </c>
      <c r="F839" t="str">
        <f>VLOOKUP(C839,Hierarchy!$A$2:$H$27,8,TRUE)</f>
        <v>Williamburg</v>
      </c>
      <c r="G839">
        <v>28</v>
      </c>
      <c r="H839">
        <v>24432</v>
      </c>
      <c r="I839">
        <v>8</v>
      </c>
      <c r="J839">
        <v>25</v>
      </c>
      <c r="K839">
        <v>17</v>
      </c>
      <c r="L839">
        <v>10</v>
      </c>
      <c r="M839">
        <v>4</v>
      </c>
      <c r="N839">
        <f>SUMIF(Call_Data!$D$2:$D$1526,Call_Data!$D839,Call_Data!$G$2:$G$1526)</f>
        <v>1939</v>
      </c>
      <c r="O839">
        <f>SUMIFS(Call_Data!$G$2:$G$1526,Call_Data!$D$2:$D$1526,Call_Data!$D839,Call_Data!$A$2:$A$1526,Call_Data!$A839)</f>
        <v>662</v>
      </c>
      <c r="P839" s="3">
        <f>Call_Data!$H839/Call_Data!$G839</f>
        <v>872.57142857142856</v>
      </c>
      <c r="Q839" cm="1">
        <f t="array" ref="Q839">_xlfn.SWITCH(A839,201706,780,201707,783,201708,775)</f>
        <v>783</v>
      </c>
      <c r="R839" s="5" cm="1">
        <f t="array" ref="R839">_xlfn.SWITCH(A839,201706,0.08,201707,0.081,201708,0.075)</f>
        <v>8.1000000000000003E-2</v>
      </c>
      <c r="S839" s="2">
        <f>Call_Data!$M839/Call_Data!$G839*100</f>
        <v>14.285714285714285</v>
      </c>
      <c r="T839" s="2">
        <f>Call_Data!$S839/Call_Data!$R839</f>
        <v>176.3668430335097</v>
      </c>
      <c r="U839" s="7">
        <f t="shared" si="26"/>
        <v>250</v>
      </c>
      <c r="V839" s="6">
        <f t="shared" si="27"/>
        <v>0.8928571428571429</v>
      </c>
      <c r="W839" s="6">
        <f>Call_Data!$K839/Call_Data!$J839</f>
        <v>0.68</v>
      </c>
      <c r="X839" s="6">
        <f>Call_Data!$L839/Call_Data!$K839</f>
        <v>0.58823529411764708</v>
      </c>
      <c r="Y839" s="6" cm="1">
        <f t="array" ref="Y839">_xlfn.SWITCH(A839,201706,0.51,201707,0.509,201708,0.511)</f>
        <v>0.50900000000000001</v>
      </c>
      <c r="Z839" s="6">
        <f>Call_Data!$L839/Call_Data!$G839</f>
        <v>0.35714285714285715</v>
      </c>
      <c r="AA839" s="6" cm="1">
        <f t="array" ref="AA839">_xlfn.SWITCH(A839,201706,0.2,201707,0.199,201708,0.198)</f>
        <v>0.19900000000000001</v>
      </c>
      <c r="AB839" s="6">
        <f>Call_Data!$K839-Call_Data!$L839/Call_Data!$K839</f>
        <v>16.411764705882351</v>
      </c>
      <c r="AC839" s="6" cm="1">
        <f t="array" ref="AC839">_xlfn.SWITCH(A839,201706,0.17,201707,0.162,201708,0.159)</f>
        <v>0.16200000000000001</v>
      </c>
      <c r="AD839" s="6">
        <f>Call_Data!$I839/Call_Data!$G839</f>
        <v>0.2857142857142857</v>
      </c>
    </row>
    <row r="840" spans="1:30" x14ac:dyDescent="0.2">
      <c r="A840">
        <v>201707</v>
      </c>
      <c r="B840" s="1">
        <v>42938</v>
      </c>
      <c r="C840">
        <v>12488</v>
      </c>
      <c r="D840" t="str">
        <f>VLOOKUP(Call_Data!$C840,Hierarchy!$A$1:$H$27,5,TRUE)</f>
        <v>Zwilowski, Zane</v>
      </c>
      <c r="E840" t="str">
        <f>VLOOKUP(Call_Data!$C840,Hierarchy!$A$2:$H$27,7,TRUE)</f>
        <v>Oferten, Quinton</v>
      </c>
      <c r="F840" t="str">
        <f>VLOOKUP(C840,Hierarchy!$A$2:$H$27,8,TRUE)</f>
        <v>Williamburg</v>
      </c>
      <c r="G840">
        <v>33</v>
      </c>
      <c r="H840">
        <v>24658</v>
      </c>
      <c r="I840">
        <v>8</v>
      </c>
      <c r="J840">
        <v>28</v>
      </c>
      <c r="K840">
        <v>20</v>
      </c>
      <c r="L840">
        <v>14</v>
      </c>
      <c r="M840">
        <v>3</v>
      </c>
      <c r="N840">
        <f>SUMIF(Call_Data!$D$2:$D$1526,Call_Data!$D840,Call_Data!$G$2:$G$1526)</f>
        <v>2000</v>
      </c>
      <c r="O840">
        <f>SUMIFS(Call_Data!$G$2:$G$1526,Call_Data!$D$2:$D$1526,Call_Data!$D840,Call_Data!$A$2:$A$1526,Call_Data!$A840)</f>
        <v>682</v>
      </c>
      <c r="P840" s="3">
        <f>Call_Data!$H840/Call_Data!$G840</f>
        <v>747.21212121212125</v>
      </c>
      <c r="Q840" cm="1">
        <f t="array" ref="Q840">_xlfn.SWITCH(A840,201706,780,201707,783,201708,775)</f>
        <v>783</v>
      </c>
      <c r="R840" s="5" cm="1">
        <f t="array" ref="R840">_xlfn.SWITCH(A840,201706,0.08,201707,0.081,201708,0.075)</f>
        <v>8.1000000000000003E-2</v>
      </c>
      <c r="S840" s="2">
        <f>Call_Data!$M840/Call_Data!$G840*100</f>
        <v>9.0909090909090917</v>
      </c>
      <c r="T840" s="2">
        <f>Call_Data!$S840/Call_Data!$R840</f>
        <v>112.23344556677891</v>
      </c>
      <c r="U840" s="7">
        <f t="shared" si="26"/>
        <v>150</v>
      </c>
      <c r="V840" s="6">
        <f t="shared" si="27"/>
        <v>0.84848484848484851</v>
      </c>
      <c r="W840" s="6">
        <f>Call_Data!$K840/Call_Data!$J840</f>
        <v>0.7142857142857143</v>
      </c>
      <c r="X840" s="6">
        <f>Call_Data!$L840/Call_Data!$K840</f>
        <v>0.7</v>
      </c>
      <c r="Y840" s="6" cm="1">
        <f t="array" ref="Y840">_xlfn.SWITCH(A840,201706,0.51,201707,0.509,201708,0.511)</f>
        <v>0.50900000000000001</v>
      </c>
      <c r="Z840" s="6">
        <f>Call_Data!$L840/Call_Data!$G840</f>
        <v>0.42424242424242425</v>
      </c>
      <c r="AA840" s="6" cm="1">
        <f t="array" ref="AA840">_xlfn.SWITCH(A840,201706,0.2,201707,0.199,201708,0.198)</f>
        <v>0.19900000000000001</v>
      </c>
      <c r="AB840" s="6">
        <f>Call_Data!$K840-Call_Data!$L840/Call_Data!$K840</f>
        <v>19.3</v>
      </c>
      <c r="AC840" s="6" cm="1">
        <f t="array" ref="AC840">_xlfn.SWITCH(A840,201706,0.17,201707,0.162,201708,0.159)</f>
        <v>0.16200000000000001</v>
      </c>
      <c r="AD840" s="6">
        <f>Call_Data!$I840/Call_Data!$G840</f>
        <v>0.24242424242424243</v>
      </c>
    </row>
    <row r="841" spans="1:30" x14ac:dyDescent="0.2">
      <c r="A841">
        <v>201707</v>
      </c>
      <c r="B841" s="1">
        <v>42938</v>
      </c>
      <c r="C841">
        <v>12489</v>
      </c>
      <c r="D841" t="str">
        <f>VLOOKUP(Call_Data!$C841,Hierarchy!$A$1:$H$27,5,TRUE)</f>
        <v>Abacus, Aaron</v>
      </c>
      <c r="E841" t="str">
        <f>VLOOKUP(Call_Data!$C841,Hierarchy!$A$2:$H$27,7,TRUE)</f>
        <v>Oferten, Quinton</v>
      </c>
      <c r="F841" t="str">
        <f>VLOOKUP(C841,Hierarchy!$A$2:$H$27,8,TRUE)</f>
        <v>Williamburg</v>
      </c>
      <c r="G841">
        <v>32</v>
      </c>
      <c r="H841">
        <v>24730</v>
      </c>
      <c r="I841">
        <v>9</v>
      </c>
      <c r="J841">
        <v>29</v>
      </c>
      <c r="K841">
        <v>19</v>
      </c>
      <c r="L841">
        <v>10</v>
      </c>
      <c r="M841">
        <v>4</v>
      </c>
      <c r="N841">
        <f>SUMIF(Call_Data!$D$2:$D$1526,Call_Data!$D841,Call_Data!$G$2:$G$1526)</f>
        <v>1858</v>
      </c>
      <c r="O841">
        <f>SUMIFS(Call_Data!$G$2:$G$1526,Call_Data!$D$2:$D$1526,Call_Data!$D841,Call_Data!$A$2:$A$1526,Call_Data!$A841)</f>
        <v>671</v>
      </c>
      <c r="P841" s="3">
        <f>Call_Data!$H841/Call_Data!$G841</f>
        <v>772.8125</v>
      </c>
      <c r="Q841" cm="1">
        <f t="array" ref="Q841">_xlfn.SWITCH(A841,201706,780,201707,783,201708,775)</f>
        <v>783</v>
      </c>
      <c r="R841" s="5" cm="1">
        <f t="array" ref="R841">_xlfn.SWITCH(A841,201706,0.08,201707,0.081,201708,0.075)</f>
        <v>8.1000000000000003E-2</v>
      </c>
      <c r="S841" s="2">
        <f>Call_Data!$M841/Call_Data!$G841*100</f>
        <v>12.5</v>
      </c>
      <c r="T841" s="2">
        <f>Call_Data!$S841/Call_Data!$R841</f>
        <v>154.32098765432099</v>
      </c>
      <c r="U841" s="7">
        <f t="shared" si="26"/>
        <v>250</v>
      </c>
      <c r="V841" s="6">
        <f t="shared" si="27"/>
        <v>0.90625</v>
      </c>
      <c r="W841" s="6">
        <f>Call_Data!$K841/Call_Data!$J841</f>
        <v>0.65517241379310343</v>
      </c>
      <c r="X841" s="6">
        <f>Call_Data!$L841/Call_Data!$K841</f>
        <v>0.52631578947368418</v>
      </c>
      <c r="Y841" s="6" cm="1">
        <f t="array" ref="Y841">_xlfn.SWITCH(A841,201706,0.51,201707,0.509,201708,0.511)</f>
        <v>0.50900000000000001</v>
      </c>
      <c r="Z841" s="6">
        <f>Call_Data!$L841/Call_Data!$G841</f>
        <v>0.3125</v>
      </c>
      <c r="AA841" s="6" cm="1">
        <f t="array" ref="AA841">_xlfn.SWITCH(A841,201706,0.2,201707,0.199,201708,0.198)</f>
        <v>0.19900000000000001</v>
      </c>
      <c r="AB841" s="6">
        <f>Call_Data!$K841-Call_Data!$L841/Call_Data!$K841</f>
        <v>18.473684210526315</v>
      </c>
      <c r="AC841" s="6" cm="1">
        <f t="array" ref="AC841">_xlfn.SWITCH(A841,201706,0.17,201707,0.162,201708,0.159)</f>
        <v>0.16200000000000001</v>
      </c>
      <c r="AD841" s="6">
        <f>Call_Data!$I841/Call_Data!$G841</f>
        <v>0.28125</v>
      </c>
    </row>
    <row r="842" spans="1:30" x14ac:dyDescent="0.2">
      <c r="A842">
        <v>201707</v>
      </c>
      <c r="B842" s="1">
        <v>42938</v>
      </c>
      <c r="C842">
        <v>12490</v>
      </c>
      <c r="D842" t="str">
        <f>VLOOKUP(Call_Data!$C842,Hierarchy!$A$1:$H$27,5,TRUE)</f>
        <v>Pulaski, Peter</v>
      </c>
      <c r="E842" t="str">
        <f>VLOOKUP(Call_Data!$C842,Hierarchy!$A$2:$H$27,7,TRUE)</f>
        <v>Oferten, Quinton</v>
      </c>
      <c r="F842" t="str">
        <f>VLOOKUP(C842,Hierarchy!$A$2:$H$27,8,TRUE)</f>
        <v>Williamburg</v>
      </c>
      <c r="G842">
        <v>29</v>
      </c>
      <c r="H842">
        <v>25575</v>
      </c>
      <c r="I842">
        <v>6</v>
      </c>
      <c r="J842">
        <v>25</v>
      </c>
      <c r="K842">
        <v>18</v>
      </c>
      <c r="L842">
        <v>12</v>
      </c>
      <c r="M842">
        <v>4</v>
      </c>
      <c r="N842">
        <f>SUMIF(Call_Data!$D$2:$D$1526,Call_Data!$D842,Call_Data!$G$2:$G$1526)</f>
        <v>1507</v>
      </c>
      <c r="O842">
        <f>SUMIFS(Call_Data!$G$2:$G$1526,Call_Data!$D$2:$D$1526,Call_Data!$D842,Call_Data!$A$2:$A$1526,Call_Data!$A842)</f>
        <v>437</v>
      </c>
      <c r="P842" s="3">
        <f>Call_Data!$H842/Call_Data!$G842</f>
        <v>881.89655172413791</v>
      </c>
      <c r="Q842" cm="1">
        <f t="array" ref="Q842">_xlfn.SWITCH(A842,201706,780,201707,783,201708,775)</f>
        <v>783</v>
      </c>
      <c r="R842" s="5" cm="1">
        <f t="array" ref="R842">_xlfn.SWITCH(A842,201706,0.08,201707,0.081,201708,0.075)</f>
        <v>8.1000000000000003E-2</v>
      </c>
      <c r="S842" s="2">
        <f>Call_Data!$M842/Call_Data!$G842*100</f>
        <v>13.793103448275861</v>
      </c>
      <c r="T842" s="2">
        <f>Call_Data!$S842/Call_Data!$R842</f>
        <v>170.28522775649211</v>
      </c>
      <c r="U842" s="7">
        <f t="shared" si="26"/>
        <v>250</v>
      </c>
      <c r="V842" s="6">
        <f t="shared" si="27"/>
        <v>0.86206896551724133</v>
      </c>
      <c r="W842" s="6">
        <f>Call_Data!$K842/Call_Data!$J842</f>
        <v>0.72</v>
      </c>
      <c r="X842" s="6">
        <f>Call_Data!$L842/Call_Data!$K842</f>
        <v>0.66666666666666663</v>
      </c>
      <c r="Y842" s="6" cm="1">
        <f t="array" ref="Y842">_xlfn.SWITCH(A842,201706,0.51,201707,0.509,201708,0.511)</f>
        <v>0.50900000000000001</v>
      </c>
      <c r="Z842" s="6">
        <f>Call_Data!$L842/Call_Data!$G842</f>
        <v>0.41379310344827586</v>
      </c>
      <c r="AA842" s="6" cm="1">
        <f t="array" ref="AA842">_xlfn.SWITCH(A842,201706,0.2,201707,0.199,201708,0.198)</f>
        <v>0.19900000000000001</v>
      </c>
      <c r="AB842" s="6">
        <f>Call_Data!$K842-Call_Data!$L842/Call_Data!$K842</f>
        <v>17.333333333333332</v>
      </c>
      <c r="AC842" s="6" cm="1">
        <f t="array" ref="AC842">_xlfn.SWITCH(A842,201706,0.17,201707,0.162,201708,0.159)</f>
        <v>0.16200000000000001</v>
      </c>
      <c r="AD842" s="6">
        <f>Call_Data!$I842/Call_Data!$G842</f>
        <v>0.20689655172413793</v>
      </c>
    </row>
    <row r="843" spans="1:30" x14ac:dyDescent="0.2">
      <c r="A843">
        <v>201707</v>
      </c>
      <c r="B843" s="1">
        <v>42939</v>
      </c>
      <c r="C843">
        <v>12466</v>
      </c>
      <c r="D843" t="str">
        <f>VLOOKUP(Call_Data!$C843,Hierarchy!$A$1:$H$27,5,TRUE)</f>
        <v>Binning, Bart</v>
      </c>
      <c r="E843" t="str">
        <f>VLOOKUP(Call_Data!$C843,Hierarchy!$A$2:$H$27,7,TRUE)</f>
        <v>Winnerson, Aceona</v>
      </c>
      <c r="F843" t="str">
        <f>VLOOKUP(C843,Hierarchy!$A$2:$H$27,8,TRUE)</f>
        <v>Williamburg</v>
      </c>
      <c r="G843">
        <v>40</v>
      </c>
      <c r="H843">
        <v>24999</v>
      </c>
      <c r="I843">
        <v>7</v>
      </c>
      <c r="J843">
        <v>38</v>
      </c>
      <c r="K843">
        <v>34</v>
      </c>
      <c r="L843">
        <v>27</v>
      </c>
      <c r="M843">
        <v>1</v>
      </c>
      <c r="N843">
        <f>SUMIF(Call_Data!$D$2:$D$1526,Call_Data!$D843,Call_Data!$G$2:$G$1526)</f>
        <v>2347</v>
      </c>
      <c r="O843">
        <f>SUMIFS(Call_Data!$G$2:$G$1526,Call_Data!$D$2:$D$1526,Call_Data!$D843,Call_Data!$A$2:$A$1526,Call_Data!$A843)</f>
        <v>761</v>
      </c>
      <c r="P843" s="3">
        <f>Call_Data!$H843/Call_Data!$G843</f>
        <v>624.97500000000002</v>
      </c>
      <c r="Q843" cm="1">
        <f t="array" ref="Q843">_xlfn.SWITCH(A843,201706,780,201707,783,201708,775)</f>
        <v>783</v>
      </c>
      <c r="R843" s="5" cm="1">
        <f t="array" ref="R843">_xlfn.SWITCH(A843,201706,0.08,201707,0.081,201708,0.075)</f>
        <v>8.1000000000000003E-2</v>
      </c>
      <c r="S843" s="2">
        <f>Call_Data!$M843/Call_Data!$G843*100</f>
        <v>2.5</v>
      </c>
      <c r="T843" s="2">
        <f>Call_Data!$S843/Call_Data!$R843</f>
        <v>30.864197530864196</v>
      </c>
      <c r="U843" s="7">
        <f t="shared" si="26"/>
        <v>0</v>
      </c>
      <c r="V843" s="6">
        <f t="shared" si="27"/>
        <v>0.95</v>
      </c>
      <c r="W843" s="6">
        <f>Call_Data!$K843/Call_Data!$J843</f>
        <v>0.89473684210526316</v>
      </c>
      <c r="X843" s="6">
        <f>Call_Data!$L843/Call_Data!$K843</f>
        <v>0.79411764705882348</v>
      </c>
      <c r="Y843" s="6" cm="1">
        <f t="array" ref="Y843">_xlfn.SWITCH(A843,201706,0.51,201707,0.509,201708,0.511)</f>
        <v>0.50900000000000001</v>
      </c>
      <c r="Z843" s="6">
        <f>Call_Data!$L843/Call_Data!$G843</f>
        <v>0.67500000000000004</v>
      </c>
      <c r="AA843" s="6" cm="1">
        <f t="array" ref="AA843">_xlfn.SWITCH(A843,201706,0.2,201707,0.199,201708,0.198)</f>
        <v>0.19900000000000001</v>
      </c>
      <c r="AB843" s="6">
        <f>Call_Data!$K843-Call_Data!$L843/Call_Data!$K843</f>
        <v>33.205882352941174</v>
      </c>
      <c r="AC843" s="6" cm="1">
        <f t="array" ref="AC843">_xlfn.SWITCH(A843,201706,0.17,201707,0.162,201708,0.159)</f>
        <v>0.16200000000000001</v>
      </c>
      <c r="AD843" s="6">
        <f>Call_Data!$I843/Call_Data!$G843</f>
        <v>0.17499999999999999</v>
      </c>
    </row>
    <row r="844" spans="1:30" x14ac:dyDescent="0.2">
      <c r="A844">
        <v>201707</v>
      </c>
      <c r="B844" s="1">
        <v>42939</v>
      </c>
      <c r="C844">
        <v>12467</v>
      </c>
      <c r="D844" t="str">
        <f>VLOOKUP(Call_Data!$C844,Hierarchy!$A$1:$H$27,5,TRUE)</f>
        <v>Centerville, Cece</v>
      </c>
      <c r="E844" t="str">
        <f>VLOOKUP(Call_Data!$C844,Hierarchy!$A$2:$H$27,7,TRUE)</f>
        <v>Winnerson, Aceona</v>
      </c>
      <c r="F844" t="str">
        <f>VLOOKUP(C844,Hierarchy!$A$2:$H$27,8,TRUE)</f>
        <v>Williamburg</v>
      </c>
      <c r="G844">
        <v>34</v>
      </c>
      <c r="H844">
        <v>25337</v>
      </c>
      <c r="I844">
        <v>6</v>
      </c>
      <c r="J844">
        <v>31</v>
      </c>
      <c r="K844">
        <v>26</v>
      </c>
      <c r="L844">
        <v>21</v>
      </c>
      <c r="M844">
        <v>1</v>
      </c>
      <c r="N844">
        <f>SUMIF(Call_Data!$D$2:$D$1526,Call_Data!$D844,Call_Data!$G$2:$G$1526)</f>
        <v>2319</v>
      </c>
      <c r="O844">
        <f>SUMIFS(Call_Data!$G$2:$G$1526,Call_Data!$D$2:$D$1526,Call_Data!$D844,Call_Data!$A$2:$A$1526,Call_Data!$A844)</f>
        <v>735</v>
      </c>
      <c r="P844" s="3">
        <f>Call_Data!$H844/Call_Data!$G844</f>
        <v>745.20588235294122</v>
      </c>
      <c r="Q844" cm="1">
        <f t="array" ref="Q844">_xlfn.SWITCH(A844,201706,780,201707,783,201708,775)</f>
        <v>783</v>
      </c>
      <c r="R844" s="5" cm="1">
        <f t="array" ref="R844">_xlfn.SWITCH(A844,201706,0.08,201707,0.081,201708,0.075)</f>
        <v>8.1000000000000003E-2</v>
      </c>
      <c r="S844" s="2">
        <f>Call_Data!$M844/Call_Data!$G844*100</f>
        <v>2.9411764705882351</v>
      </c>
      <c r="T844" s="2">
        <f>Call_Data!$S844/Call_Data!$R844</f>
        <v>36.31082062454611</v>
      </c>
      <c r="U844" s="7">
        <f t="shared" si="26"/>
        <v>0</v>
      </c>
      <c r="V844" s="6">
        <f t="shared" si="27"/>
        <v>0.91176470588235292</v>
      </c>
      <c r="W844" s="6">
        <f>Call_Data!$K844/Call_Data!$J844</f>
        <v>0.83870967741935487</v>
      </c>
      <c r="X844" s="6">
        <f>Call_Data!$L844/Call_Data!$K844</f>
        <v>0.80769230769230771</v>
      </c>
      <c r="Y844" s="6" cm="1">
        <f t="array" ref="Y844">_xlfn.SWITCH(A844,201706,0.51,201707,0.509,201708,0.511)</f>
        <v>0.50900000000000001</v>
      </c>
      <c r="Z844" s="6">
        <f>Call_Data!$L844/Call_Data!$G844</f>
        <v>0.61764705882352944</v>
      </c>
      <c r="AA844" s="6" cm="1">
        <f t="array" ref="AA844">_xlfn.SWITCH(A844,201706,0.2,201707,0.199,201708,0.198)</f>
        <v>0.19900000000000001</v>
      </c>
      <c r="AB844" s="6">
        <f>Call_Data!$K844-Call_Data!$L844/Call_Data!$K844</f>
        <v>25.192307692307693</v>
      </c>
      <c r="AC844" s="6" cm="1">
        <f t="array" ref="AC844">_xlfn.SWITCH(A844,201706,0.17,201707,0.162,201708,0.159)</f>
        <v>0.16200000000000001</v>
      </c>
      <c r="AD844" s="6">
        <f>Call_Data!$I844/Call_Data!$G844</f>
        <v>0.17647058823529413</v>
      </c>
    </row>
    <row r="845" spans="1:30" x14ac:dyDescent="0.2">
      <c r="A845">
        <v>201707</v>
      </c>
      <c r="B845" s="1">
        <v>42939</v>
      </c>
      <c r="C845">
        <v>12468</v>
      </c>
      <c r="D845" t="str">
        <f>VLOOKUP(Call_Data!$C845,Hierarchy!$A$1:$H$27,5,TRUE)</f>
        <v>Davenport, Davina</v>
      </c>
      <c r="E845" t="str">
        <f>VLOOKUP(Call_Data!$C845,Hierarchy!$A$2:$H$27,7,TRUE)</f>
        <v>Winnerson, Aceona</v>
      </c>
      <c r="F845" t="str">
        <f>VLOOKUP(C845,Hierarchy!$A$2:$H$27,8,TRUE)</f>
        <v>Williamburg</v>
      </c>
      <c r="G845">
        <v>36</v>
      </c>
      <c r="H845">
        <v>24924</v>
      </c>
      <c r="I845">
        <v>7</v>
      </c>
      <c r="J845">
        <v>32</v>
      </c>
      <c r="K845">
        <v>29</v>
      </c>
      <c r="L845">
        <v>21</v>
      </c>
      <c r="M845">
        <v>2</v>
      </c>
      <c r="N845">
        <f>SUMIF(Call_Data!$D$2:$D$1526,Call_Data!$D845,Call_Data!$G$2:$G$1526)</f>
        <v>2282</v>
      </c>
      <c r="O845">
        <f>SUMIFS(Call_Data!$G$2:$G$1526,Call_Data!$D$2:$D$1526,Call_Data!$D845,Call_Data!$A$2:$A$1526,Call_Data!$A845)</f>
        <v>762</v>
      </c>
      <c r="P845" s="3">
        <f>Call_Data!$H845/Call_Data!$G845</f>
        <v>692.33333333333337</v>
      </c>
      <c r="Q845" cm="1">
        <f t="array" ref="Q845">_xlfn.SWITCH(A845,201706,780,201707,783,201708,775)</f>
        <v>783</v>
      </c>
      <c r="R845" s="5" cm="1">
        <f t="array" ref="R845">_xlfn.SWITCH(A845,201706,0.08,201707,0.081,201708,0.075)</f>
        <v>8.1000000000000003E-2</v>
      </c>
      <c r="S845" s="2">
        <f>Call_Data!$M845/Call_Data!$G845*100</f>
        <v>5.5555555555555554</v>
      </c>
      <c r="T845" s="2">
        <f>Call_Data!$S845/Call_Data!$R845</f>
        <v>68.587105624142652</v>
      </c>
      <c r="U845" s="7">
        <f t="shared" si="26"/>
        <v>0</v>
      </c>
      <c r="V845" s="6">
        <f t="shared" si="27"/>
        <v>0.88888888888888884</v>
      </c>
      <c r="W845" s="6">
        <f>Call_Data!$K845/Call_Data!$J845</f>
        <v>0.90625</v>
      </c>
      <c r="X845" s="6">
        <f>Call_Data!$L845/Call_Data!$K845</f>
        <v>0.72413793103448276</v>
      </c>
      <c r="Y845" s="6" cm="1">
        <f t="array" ref="Y845">_xlfn.SWITCH(A845,201706,0.51,201707,0.509,201708,0.511)</f>
        <v>0.50900000000000001</v>
      </c>
      <c r="Z845" s="6">
        <f>Call_Data!$L845/Call_Data!$G845</f>
        <v>0.58333333333333337</v>
      </c>
      <c r="AA845" s="6" cm="1">
        <f t="array" ref="AA845">_xlfn.SWITCH(A845,201706,0.2,201707,0.199,201708,0.198)</f>
        <v>0.19900000000000001</v>
      </c>
      <c r="AB845" s="6">
        <f>Call_Data!$K845-Call_Data!$L845/Call_Data!$K845</f>
        <v>28.275862068965516</v>
      </c>
      <c r="AC845" s="6" cm="1">
        <f t="array" ref="AC845">_xlfn.SWITCH(A845,201706,0.17,201707,0.162,201708,0.159)</f>
        <v>0.16200000000000001</v>
      </c>
      <c r="AD845" s="6">
        <f>Call_Data!$I845/Call_Data!$G845</f>
        <v>0.19444444444444445</v>
      </c>
    </row>
    <row r="846" spans="1:30" x14ac:dyDescent="0.2">
      <c r="A846">
        <v>201707</v>
      </c>
      <c r="B846" s="1">
        <v>42939</v>
      </c>
      <c r="C846">
        <v>12469</v>
      </c>
      <c r="D846" t="str">
        <f>VLOOKUP(Call_Data!$C846,Hierarchy!$A$1:$H$27,5,TRUE)</f>
        <v>Edgerton, Ethan</v>
      </c>
      <c r="E846" t="str">
        <f>VLOOKUP(Call_Data!$C846,Hierarchy!$A$2:$H$27,7,TRUE)</f>
        <v>Winnerson, Aceona</v>
      </c>
      <c r="F846" t="str">
        <f>VLOOKUP(C846,Hierarchy!$A$2:$H$27,8,TRUE)</f>
        <v>Williamburg</v>
      </c>
      <c r="G846">
        <v>38</v>
      </c>
      <c r="H846">
        <v>25801</v>
      </c>
      <c r="I846">
        <v>4</v>
      </c>
      <c r="J846">
        <v>35</v>
      </c>
      <c r="K846">
        <v>25</v>
      </c>
      <c r="L846">
        <v>18</v>
      </c>
      <c r="M846">
        <v>2</v>
      </c>
      <c r="N846">
        <f>SUMIF(Call_Data!$D$2:$D$1526,Call_Data!$D846,Call_Data!$G$2:$G$1526)</f>
        <v>2288</v>
      </c>
      <c r="O846">
        <f>SUMIFS(Call_Data!$G$2:$G$1526,Call_Data!$D$2:$D$1526,Call_Data!$D846,Call_Data!$A$2:$A$1526,Call_Data!$A846)</f>
        <v>796</v>
      </c>
      <c r="P846" s="3">
        <f>Call_Data!$H846/Call_Data!$G846</f>
        <v>678.97368421052636</v>
      </c>
      <c r="Q846" cm="1">
        <f t="array" ref="Q846">_xlfn.SWITCH(A846,201706,780,201707,783,201708,775)</f>
        <v>783</v>
      </c>
      <c r="R846" s="5" cm="1">
        <f t="array" ref="R846">_xlfn.SWITCH(A846,201706,0.08,201707,0.081,201708,0.075)</f>
        <v>8.1000000000000003E-2</v>
      </c>
      <c r="S846" s="2">
        <f>Call_Data!$M846/Call_Data!$G846*100</f>
        <v>5.2631578947368416</v>
      </c>
      <c r="T846" s="2">
        <f>Call_Data!$S846/Call_Data!$R846</f>
        <v>64.977257959714095</v>
      </c>
      <c r="U846" s="7">
        <f t="shared" si="26"/>
        <v>0</v>
      </c>
      <c r="V846" s="6">
        <f t="shared" si="27"/>
        <v>0.92105263157894735</v>
      </c>
      <c r="W846" s="6">
        <f>Call_Data!$K846/Call_Data!$J846</f>
        <v>0.7142857142857143</v>
      </c>
      <c r="X846" s="6">
        <f>Call_Data!$L846/Call_Data!$K846</f>
        <v>0.72</v>
      </c>
      <c r="Y846" s="6" cm="1">
        <f t="array" ref="Y846">_xlfn.SWITCH(A846,201706,0.51,201707,0.509,201708,0.511)</f>
        <v>0.50900000000000001</v>
      </c>
      <c r="Z846" s="6">
        <f>Call_Data!$L846/Call_Data!$G846</f>
        <v>0.47368421052631576</v>
      </c>
      <c r="AA846" s="6" cm="1">
        <f t="array" ref="AA846">_xlfn.SWITCH(A846,201706,0.2,201707,0.199,201708,0.198)</f>
        <v>0.19900000000000001</v>
      </c>
      <c r="AB846" s="6">
        <f>Call_Data!$K846-Call_Data!$L846/Call_Data!$K846</f>
        <v>24.28</v>
      </c>
      <c r="AC846" s="6" cm="1">
        <f t="array" ref="AC846">_xlfn.SWITCH(A846,201706,0.17,201707,0.162,201708,0.159)</f>
        <v>0.16200000000000001</v>
      </c>
      <c r="AD846" s="6">
        <f>Call_Data!$I846/Call_Data!$G846</f>
        <v>0.10526315789473684</v>
      </c>
    </row>
    <row r="847" spans="1:30" x14ac:dyDescent="0.2">
      <c r="A847">
        <v>201707</v>
      </c>
      <c r="B847" s="1">
        <v>42939</v>
      </c>
      <c r="C847">
        <v>12470</v>
      </c>
      <c r="D847" t="str">
        <f>VLOOKUP(Call_Data!$C847,Hierarchy!$A$1:$H$27,5,TRUE)</f>
        <v>Filipsano, Fiona</v>
      </c>
      <c r="E847" t="str">
        <f>VLOOKUP(Call_Data!$C847,Hierarchy!$A$2:$H$27,7,TRUE)</f>
        <v>Winnerson, Aceona</v>
      </c>
      <c r="F847" t="str">
        <f>VLOOKUP(C847,Hierarchy!$A$2:$H$27,8,TRUE)</f>
        <v>Williamburg</v>
      </c>
      <c r="G847">
        <v>32</v>
      </c>
      <c r="H847">
        <v>25545</v>
      </c>
      <c r="I847">
        <v>5</v>
      </c>
      <c r="J847">
        <v>29</v>
      </c>
      <c r="K847">
        <v>21</v>
      </c>
      <c r="L847">
        <v>16</v>
      </c>
      <c r="M847">
        <v>1</v>
      </c>
      <c r="N847">
        <f>SUMIF(Call_Data!$D$2:$D$1526,Call_Data!$D847,Call_Data!$G$2:$G$1526)</f>
        <v>2312</v>
      </c>
      <c r="O847">
        <f>SUMIFS(Call_Data!$G$2:$G$1526,Call_Data!$D$2:$D$1526,Call_Data!$D847,Call_Data!$A$2:$A$1526,Call_Data!$A847)</f>
        <v>780</v>
      </c>
      <c r="P847" s="3">
        <f>Call_Data!$H847/Call_Data!$G847</f>
        <v>798.28125</v>
      </c>
      <c r="Q847" cm="1">
        <f t="array" ref="Q847">_xlfn.SWITCH(A847,201706,780,201707,783,201708,775)</f>
        <v>783</v>
      </c>
      <c r="R847" s="5" cm="1">
        <f t="array" ref="R847">_xlfn.SWITCH(A847,201706,0.08,201707,0.081,201708,0.075)</f>
        <v>8.1000000000000003E-2</v>
      </c>
      <c r="S847" s="2">
        <f>Call_Data!$M847/Call_Data!$G847*100</f>
        <v>3.125</v>
      </c>
      <c r="T847" s="2">
        <f>Call_Data!$S847/Call_Data!$R847</f>
        <v>38.580246913580247</v>
      </c>
      <c r="U847" s="7">
        <f t="shared" si="26"/>
        <v>0</v>
      </c>
      <c r="V847" s="6">
        <f t="shared" si="27"/>
        <v>0.90625</v>
      </c>
      <c r="W847" s="6">
        <f>Call_Data!$K847/Call_Data!$J847</f>
        <v>0.72413793103448276</v>
      </c>
      <c r="X847" s="6">
        <f>Call_Data!$L847/Call_Data!$K847</f>
        <v>0.76190476190476186</v>
      </c>
      <c r="Y847" s="6" cm="1">
        <f t="array" ref="Y847">_xlfn.SWITCH(A847,201706,0.51,201707,0.509,201708,0.511)</f>
        <v>0.50900000000000001</v>
      </c>
      <c r="Z847" s="6">
        <f>Call_Data!$L847/Call_Data!$G847</f>
        <v>0.5</v>
      </c>
      <c r="AA847" s="6" cm="1">
        <f t="array" ref="AA847">_xlfn.SWITCH(A847,201706,0.2,201707,0.199,201708,0.198)</f>
        <v>0.19900000000000001</v>
      </c>
      <c r="AB847" s="6">
        <f>Call_Data!$K847-Call_Data!$L847/Call_Data!$K847</f>
        <v>20.238095238095237</v>
      </c>
      <c r="AC847" s="6" cm="1">
        <f t="array" ref="AC847">_xlfn.SWITCH(A847,201706,0.17,201707,0.162,201708,0.159)</f>
        <v>0.16200000000000001</v>
      </c>
      <c r="AD847" s="6">
        <f>Call_Data!$I847/Call_Data!$G847</f>
        <v>0.15625</v>
      </c>
    </row>
    <row r="848" spans="1:30" x14ac:dyDescent="0.2">
      <c r="A848">
        <v>201707</v>
      </c>
      <c r="B848" s="1">
        <v>42939</v>
      </c>
      <c r="C848">
        <v>12471</v>
      </c>
      <c r="D848" t="str">
        <f>VLOOKUP(Call_Data!$C848,Hierarchy!$A$1:$H$27,5,TRUE)</f>
        <v>Gee, Garry</v>
      </c>
      <c r="E848" t="str">
        <f>VLOOKUP(Call_Data!$C848,Hierarchy!$A$2:$H$27,7,TRUE)</f>
        <v>Winnerson, Aceona</v>
      </c>
      <c r="F848" t="str">
        <f>VLOOKUP(C848,Hierarchy!$A$2:$H$27,8,TRUE)</f>
        <v>Williamburg</v>
      </c>
      <c r="G848">
        <v>39</v>
      </c>
      <c r="H848">
        <v>24498</v>
      </c>
      <c r="I848">
        <v>8</v>
      </c>
      <c r="J848">
        <v>35</v>
      </c>
      <c r="K848">
        <v>28</v>
      </c>
      <c r="L848">
        <v>21</v>
      </c>
      <c r="M848">
        <v>2</v>
      </c>
      <c r="N848">
        <f>SUMIF(Call_Data!$D$2:$D$1526,Call_Data!$D848,Call_Data!$G$2:$G$1526)</f>
        <v>2402</v>
      </c>
      <c r="O848">
        <f>SUMIFS(Call_Data!$G$2:$G$1526,Call_Data!$D$2:$D$1526,Call_Data!$D848,Call_Data!$A$2:$A$1526,Call_Data!$A848)</f>
        <v>811</v>
      </c>
      <c r="P848" s="3">
        <f>Call_Data!$H848/Call_Data!$G848</f>
        <v>628.15384615384619</v>
      </c>
      <c r="Q848" cm="1">
        <f t="array" ref="Q848">_xlfn.SWITCH(A848,201706,780,201707,783,201708,775)</f>
        <v>783</v>
      </c>
      <c r="R848" s="5" cm="1">
        <f t="array" ref="R848">_xlfn.SWITCH(A848,201706,0.08,201707,0.081,201708,0.075)</f>
        <v>8.1000000000000003E-2</v>
      </c>
      <c r="S848" s="2">
        <f>Call_Data!$M848/Call_Data!$G848*100</f>
        <v>5.1282051282051277</v>
      </c>
      <c r="T848" s="2">
        <f>Call_Data!$S848/Call_Data!$R848</f>
        <v>63.311174422285525</v>
      </c>
      <c r="U848" s="7">
        <f t="shared" si="26"/>
        <v>0</v>
      </c>
      <c r="V848" s="6">
        <f t="shared" si="27"/>
        <v>0.89743589743589747</v>
      </c>
      <c r="W848" s="6">
        <f>Call_Data!$K848/Call_Data!$J848</f>
        <v>0.8</v>
      </c>
      <c r="X848" s="6">
        <f>Call_Data!$L848/Call_Data!$K848</f>
        <v>0.75</v>
      </c>
      <c r="Y848" s="6" cm="1">
        <f t="array" ref="Y848">_xlfn.SWITCH(A848,201706,0.51,201707,0.509,201708,0.511)</f>
        <v>0.50900000000000001</v>
      </c>
      <c r="Z848" s="6">
        <f>Call_Data!$L848/Call_Data!$G848</f>
        <v>0.53846153846153844</v>
      </c>
      <c r="AA848" s="6" cm="1">
        <f t="array" ref="AA848">_xlfn.SWITCH(A848,201706,0.2,201707,0.199,201708,0.198)</f>
        <v>0.19900000000000001</v>
      </c>
      <c r="AB848" s="6">
        <f>Call_Data!$K848-Call_Data!$L848/Call_Data!$K848</f>
        <v>27.25</v>
      </c>
      <c r="AC848" s="6" cm="1">
        <f t="array" ref="AC848">_xlfn.SWITCH(A848,201706,0.17,201707,0.162,201708,0.159)</f>
        <v>0.16200000000000001</v>
      </c>
      <c r="AD848" s="6">
        <f>Call_Data!$I848/Call_Data!$G848</f>
        <v>0.20512820512820512</v>
      </c>
    </row>
    <row r="849" spans="1:30" x14ac:dyDescent="0.2">
      <c r="A849">
        <v>201707</v>
      </c>
      <c r="B849" s="1">
        <v>42939</v>
      </c>
      <c r="C849">
        <v>12472</v>
      </c>
      <c r="D849" t="str">
        <f>VLOOKUP(Call_Data!$C849,Hierarchy!$A$1:$H$27,5,TRUE)</f>
        <v>Harrison, Harold</v>
      </c>
      <c r="E849" t="str">
        <f>VLOOKUP(Call_Data!$C849,Hierarchy!$A$2:$H$27,7,TRUE)</f>
        <v>Winnerson, Aceona</v>
      </c>
      <c r="F849" t="str">
        <f>VLOOKUP(C849,Hierarchy!$A$2:$H$27,8,TRUE)</f>
        <v>Williamburg</v>
      </c>
      <c r="G849">
        <v>39</v>
      </c>
      <c r="H849">
        <v>25952</v>
      </c>
      <c r="I849">
        <v>4</v>
      </c>
      <c r="J849">
        <v>38</v>
      </c>
      <c r="K849">
        <v>33</v>
      </c>
      <c r="L849">
        <v>23</v>
      </c>
      <c r="M849">
        <v>1</v>
      </c>
      <c r="N849">
        <f>SUMIF(Call_Data!$D$2:$D$1526,Call_Data!$D849,Call_Data!$G$2:$G$1526)</f>
        <v>2134</v>
      </c>
      <c r="O849">
        <f>SUMIFS(Call_Data!$G$2:$G$1526,Call_Data!$D$2:$D$1526,Call_Data!$D849,Call_Data!$A$2:$A$1526,Call_Data!$A849)</f>
        <v>650</v>
      </c>
      <c r="P849" s="3">
        <f>Call_Data!$H849/Call_Data!$G849</f>
        <v>665.43589743589746</v>
      </c>
      <c r="Q849" cm="1">
        <f t="array" ref="Q849">_xlfn.SWITCH(A849,201706,780,201707,783,201708,775)</f>
        <v>783</v>
      </c>
      <c r="R849" s="5" cm="1">
        <f t="array" ref="R849">_xlfn.SWITCH(A849,201706,0.08,201707,0.081,201708,0.075)</f>
        <v>8.1000000000000003E-2</v>
      </c>
      <c r="S849" s="2">
        <f>Call_Data!$M849/Call_Data!$G849*100</f>
        <v>2.5641025641025639</v>
      </c>
      <c r="T849" s="2">
        <f>Call_Data!$S849/Call_Data!$R849</f>
        <v>31.655587211142763</v>
      </c>
      <c r="U849" s="7">
        <f t="shared" si="26"/>
        <v>0</v>
      </c>
      <c r="V849" s="6">
        <f t="shared" si="27"/>
        <v>0.97435897435897434</v>
      </c>
      <c r="W849" s="6">
        <f>Call_Data!$K849/Call_Data!$J849</f>
        <v>0.86842105263157898</v>
      </c>
      <c r="X849" s="6">
        <f>Call_Data!$L849/Call_Data!$K849</f>
        <v>0.69696969696969702</v>
      </c>
      <c r="Y849" s="6" cm="1">
        <f t="array" ref="Y849">_xlfn.SWITCH(A849,201706,0.51,201707,0.509,201708,0.511)</f>
        <v>0.50900000000000001</v>
      </c>
      <c r="Z849" s="6">
        <f>Call_Data!$L849/Call_Data!$G849</f>
        <v>0.58974358974358976</v>
      </c>
      <c r="AA849" s="6" cm="1">
        <f t="array" ref="AA849">_xlfn.SWITCH(A849,201706,0.2,201707,0.199,201708,0.198)</f>
        <v>0.19900000000000001</v>
      </c>
      <c r="AB849" s="6">
        <f>Call_Data!$K849-Call_Data!$L849/Call_Data!$K849</f>
        <v>32.303030303030305</v>
      </c>
      <c r="AC849" s="6" cm="1">
        <f t="array" ref="AC849">_xlfn.SWITCH(A849,201706,0.17,201707,0.162,201708,0.159)</f>
        <v>0.16200000000000001</v>
      </c>
      <c r="AD849" s="6">
        <f>Call_Data!$I849/Call_Data!$G849</f>
        <v>0.10256410256410256</v>
      </c>
    </row>
    <row r="850" spans="1:30" x14ac:dyDescent="0.2">
      <c r="A850">
        <v>201707</v>
      </c>
      <c r="B850" s="1">
        <v>42940</v>
      </c>
      <c r="C850">
        <v>12465</v>
      </c>
      <c r="D850" t="str">
        <f>VLOOKUP(Call_Data!$C850,Hierarchy!$A$1:$H$27,5,TRUE)</f>
        <v>Anderson, Albert</v>
      </c>
      <c r="E850" t="str">
        <f>VLOOKUP(Call_Data!$C850,Hierarchy!$A$2:$H$27,7,TRUE)</f>
        <v>Winnerson, Aceona</v>
      </c>
      <c r="F850" t="str">
        <f>VLOOKUP(C850,Hierarchy!$A$2:$H$27,8,TRUE)</f>
        <v>Williamburg</v>
      </c>
      <c r="G850">
        <v>33</v>
      </c>
      <c r="H850">
        <v>25504</v>
      </c>
      <c r="I850">
        <v>6</v>
      </c>
      <c r="J850">
        <v>30</v>
      </c>
      <c r="K850">
        <v>23</v>
      </c>
      <c r="L850">
        <v>16</v>
      </c>
      <c r="M850">
        <v>2</v>
      </c>
      <c r="N850">
        <f>SUMIF(Call_Data!$D$2:$D$1526,Call_Data!$D850,Call_Data!$G$2:$G$1526)</f>
        <v>2149</v>
      </c>
      <c r="O850">
        <f>SUMIFS(Call_Data!$G$2:$G$1526,Call_Data!$D$2:$D$1526,Call_Data!$D850,Call_Data!$A$2:$A$1526,Call_Data!$A850)</f>
        <v>601</v>
      </c>
      <c r="P850" s="3">
        <f>Call_Data!$H850/Call_Data!$G850</f>
        <v>772.84848484848487</v>
      </c>
      <c r="Q850" cm="1">
        <f t="array" ref="Q850">_xlfn.SWITCH(A850,201706,780,201707,783,201708,775)</f>
        <v>783</v>
      </c>
      <c r="R850" s="5" cm="1">
        <f t="array" ref="R850">_xlfn.SWITCH(A850,201706,0.08,201707,0.081,201708,0.075)</f>
        <v>8.1000000000000003E-2</v>
      </c>
      <c r="S850" s="2">
        <f>Call_Data!$M850/Call_Data!$G850*100</f>
        <v>6.0606060606060606</v>
      </c>
      <c r="T850" s="2">
        <f>Call_Data!$S850/Call_Data!$R850</f>
        <v>74.82229704451926</v>
      </c>
      <c r="U850" s="7">
        <f t="shared" si="26"/>
        <v>0</v>
      </c>
      <c r="V850" s="6">
        <f t="shared" si="27"/>
        <v>0.90909090909090906</v>
      </c>
      <c r="W850" s="6">
        <f>Call_Data!$K850/Call_Data!$J850</f>
        <v>0.76666666666666672</v>
      </c>
      <c r="X850" s="6">
        <f>Call_Data!$L850/Call_Data!$K850</f>
        <v>0.69565217391304346</v>
      </c>
      <c r="Y850" s="6" cm="1">
        <f t="array" ref="Y850">_xlfn.SWITCH(A850,201706,0.51,201707,0.509,201708,0.511)</f>
        <v>0.50900000000000001</v>
      </c>
      <c r="Z850" s="6">
        <f>Call_Data!$L850/Call_Data!$G850</f>
        <v>0.48484848484848486</v>
      </c>
      <c r="AA850" s="6" cm="1">
        <f t="array" ref="AA850">_xlfn.SWITCH(A850,201706,0.2,201707,0.199,201708,0.198)</f>
        <v>0.19900000000000001</v>
      </c>
      <c r="AB850" s="6">
        <f>Call_Data!$K850-Call_Data!$L850/Call_Data!$K850</f>
        <v>22.304347826086957</v>
      </c>
      <c r="AC850" s="6" cm="1">
        <f t="array" ref="AC850">_xlfn.SWITCH(A850,201706,0.17,201707,0.162,201708,0.159)</f>
        <v>0.16200000000000001</v>
      </c>
      <c r="AD850" s="6">
        <f>Call_Data!$I850/Call_Data!$G850</f>
        <v>0.18181818181818182</v>
      </c>
    </row>
    <row r="851" spans="1:30" x14ac:dyDescent="0.2">
      <c r="A851">
        <v>201707</v>
      </c>
      <c r="B851" s="1">
        <v>42940</v>
      </c>
      <c r="C851">
        <v>12466</v>
      </c>
      <c r="D851" t="str">
        <f>VLOOKUP(Call_Data!$C851,Hierarchy!$A$1:$H$27,5,TRUE)</f>
        <v>Binning, Bart</v>
      </c>
      <c r="E851" t="str">
        <f>VLOOKUP(Call_Data!$C851,Hierarchy!$A$2:$H$27,7,TRUE)</f>
        <v>Winnerson, Aceona</v>
      </c>
      <c r="F851" t="str">
        <f>VLOOKUP(C851,Hierarchy!$A$2:$H$27,8,TRUE)</f>
        <v>Williamburg</v>
      </c>
      <c r="G851">
        <v>33</v>
      </c>
      <c r="H851">
        <v>24625</v>
      </c>
      <c r="I851">
        <v>4</v>
      </c>
      <c r="J851">
        <v>30</v>
      </c>
      <c r="K851">
        <v>25</v>
      </c>
      <c r="L851">
        <v>19</v>
      </c>
      <c r="M851">
        <v>1</v>
      </c>
      <c r="N851">
        <f>SUMIF(Call_Data!$D$2:$D$1526,Call_Data!$D851,Call_Data!$G$2:$G$1526)</f>
        <v>2347</v>
      </c>
      <c r="O851">
        <f>SUMIFS(Call_Data!$G$2:$G$1526,Call_Data!$D$2:$D$1526,Call_Data!$D851,Call_Data!$A$2:$A$1526,Call_Data!$A851)</f>
        <v>761</v>
      </c>
      <c r="P851" s="3">
        <f>Call_Data!$H851/Call_Data!$G851</f>
        <v>746.21212121212125</v>
      </c>
      <c r="Q851" cm="1">
        <f t="array" ref="Q851">_xlfn.SWITCH(A851,201706,780,201707,783,201708,775)</f>
        <v>783</v>
      </c>
      <c r="R851" s="5" cm="1">
        <f t="array" ref="R851">_xlfn.SWITCH(A851,201706,0.08,201707,0.081,201708,0.075)</f>
        <v>8.1000000000000003E-2</v>
      </c>
      <c r="S851" s="2">
        <f>Call_Data!$M851/Call_Data!$G851*100</f>
        <v>3.0303030303030303</v>
      </c>
      <c r="T851" s="2">
        <f>Call_Data!$S851/Call_Data!$R851</f>
        <v>37.41114852225963</v>
      </c>
      <c r="U851" s="7">
        <f t="shared" si="26"/>
        <v>0</v>
      </c>
      <c r="V851" s="6">
        <f t="shared" si="27"/>
        <v>0.90909090909090906</v>
      </c>
      <c r="W851" s="6">
        <f>Call_Data!$K851/Call_Data!$J851</f>
        <v>0.83333333333333337</v>
      </c>
      <c r="X851" s="6">
        <f>Call_Data!$L851/Call_Data!$K851</f>
        <v>0.76</v>
      </c>
      <c r="Y851" s="6" cm="1">
        <f t="array" ref="Y851">_xlfn.SWITCH(A851,201706,0.51,201707,0.509,201708,0.511)</f>
        <v>0.50900000000000001</v>
      </c>
      <c r="Z851" s="6">
        <f>Call_Data!$L851/Call_Data!$G851</f>
        <v>0.5757575757575758</v>
      </c>
      <c r="AA851" s="6" cm="1">
        <f t="array" ref="AA851">_xlfn.SWITCH(A851,201706,0.2,201707,0.199,201708,0.198)</f>
        <v>0.19900000000000001</v>
      </c>
      <c r="AB851" s="6">
        <f>Call_Data!$K851-Call_Data!$L851/Call_Data!$K851</f>
        <v>24.24</v>
      </c>
      <c r="AC851" s="6" cm="1">
        <f t="array" ref="AC851">_xlfn.SWITCH(A851,201706,0.17,201707,0.162,201708,0.159)</f>
        <v>0.16200000000000001</v>
      </c>
      <c r="AD851" s="6">
        <f>Call_Data!$I851/Call_Data!$G851</f>
        <v>0.12121212121212122</v>
      </c>
    </row>
    <row r="852" spans="1:30" x14ac:dyDescent="0.2">
      <c r="A852">
        <v>201707</v>
      </c>
      <c r="B852" s="1">
        <v>42940</v>
      </c>
      <c r="C852">
        <v>12467</v>
      </c>
      <c r="D852" t="str">
        <f>VLOOKUP(Call_Data!$C852,Hierarchy!$A$1:$H$27,5,TRUE)</f>
        <v>Centerville, Cece</v>
      </c>
      <c r="E852" t="str">
        <f>VLOOKUP(Call_Data!$C852,Hierarchy!$A$2:$H$27,7,TRUE)</f>
        <v>Winnerson, Aceona</v>
      </c>
      <c r="F852" t="str">
        <f>VLOOKUP(C852,Hierarchy!$A$2:$H$27,8,TRUE)</f>
        <v>Williamburg</v>
      </c>
      <c r="G852">
        <v>40</v>
      </c>
      <c r="H852">
        <v>25648</v>
      </c>
      <c r="I852">
        <v>5</v>
      </c>
      <c r="J852">
        <v>40</v>
      </c>
      <c r="K852">
        <v>35</v>
      </c>
      <c r="L852">
        <v>25</v>
      </c>
      <c r="M852">
        <v>2</v>
      </c>
      <c r="N852">
        <f>SUMIF(Call_Data!$D$2:$D$1526,Call_Data!$D852,Call_Data!$G$2:$G$1526)</f>
        <v>2319</v>
      </c>
      <c r="O852">
        <f>SUMIFS(Call_Data!$G$2:$G$1526,Call_Data!$D$2:$D$1526,Call_Data!$D852,Call_Data!$A$2:$A$1526,Call_Data!$A852)</f>
        <v>735</v>
      </c>
      <c r="P852" s="3">
        <f>Call_Data!$H852/Call_Data!$G852</f>
        <v>641.20000000000005</v>
      </c>
      <c r="Q852" cm="1">
        <f t="array" ref="Q852">_xlfn.SWITCH(A852,201706,780,201707,783,201708,775)</f>
        <v>783</v>
      </c>
      <c r="R852" s="5" cm="1">
        <f t="array" ref="R852">_xlfn.SWITCH(A852,201706,0.08,201707,0.081,201708,0.075)</f>
        <v>8.1000000000000003E-2</v>
      </c>
      <c r="S852" s="2">
        <f>Call_Data!$M852/Call_Data!$G852*100</f>
        <v>5</v>
      </c>
      <c r="T852" s="2">
        <f>Call_Data!$S852/Call_Data!$R852</f>
        <v>61.728395061728392</v>
      </c>
      <c r="U852" s="7">
        <f t="shared" si="26"/>
        <v>0</v>
      </c>
      <c r="V852" s="6">
        <f t="shared" si="27"/>
        <v>1</v>
      </c>
      <c r="W852" s="6">
        <f>Call_Data!$K852/Call_Data!$J852</f>
        <v>0.875</v>
      </c>
      <c r="X852" s="6">
        <f>Call_Data!$L852/Call_Data!$K852</f>
        <v>0.7142857142857143</v>
      </c>
      <c r="Y852" s="6" cm="1">
        <f t="array" ref="Y852">_xlfn.SWITCH(A852,201706,0.51,201707,0.509,201708,0.511)</f>
        <v>0.50900000000000001</v>
      </c>
      <c r="Z852" s="6">
        <f>Call_Data!$L852/Call_Data!$G852</f>
        <v>0.625</v>
      </c>
      <c r="AA852" s="6" cm="1">
        <f t="array" ref="AA852">_xlfn.SWITCH(A852,201706,0.2,201707,0.199,201708,0.198)</f>
        <v>0.19900000000000001</v>
      </c>
      <c r="AB852" s="6">
        <f>Call_Data!$K852-Call_Data!$L852/Call_Data!$K852</f>
        <v>34.285714285714285</v>
      </c>
      <c r="AC852" s="6" cm="1">
        <f t="array" ref="AC852">_xlfn.SWITCH(A852,201706,0.17,201707,0.162,201708,0.159)</f>
        <v>0.16200000000000001</v>
      </c>
      <c r="AD852" s="6">
        <f>Call_Data!$I852/Call_Data!$G852</f>
        <v>0.125</v>
      </c>
    </row>
    <row r="853" spans="1:30" x14ac:dyDescent="0.2">
      <c r="A853">
        <v>201707</v>
      </c>
      <c r="B853" s="1">
        <v>42940</v>
      </c>
      <c r="C853">
        <v>12468</v>
      </c>
      <c r="D853" t="str">
        <f>VLOOKUP(Call_Data!$C853,Hierarchy!$A$1:$H$27,5,TRUE)</f>
        <v>Davenport, Davina</v>
      </c>
      <c r="E853" t="str">
        <f>VLOOKUP(Call_Data!$C853,Hierarchy!$A$2:$H$27,7,TRUE)</f>
        <v>Winnerson, Aceona</v>
      </c>
      <c r="F853" t="str">
        <f>VLOOKUP(C853,Hierarchy!$A$2:$H$27,8,TRUE)</f>
        <v>Williamburg</v>
      </c>
      <c r="G853">
        <v>35</v>
      </c>
      <c r="H853">
        <v>24908</v>
      </c>
      <c r="I853">
        <v>6</v>
      </c>
      <c r="J853">
        <v>33</v>
      </c>
      <c r="K853">
        <v>25</v>
      </c>
      <c r="L853">
        <v>18</v>
      </c>
      <c r="M853">
        <v>2</v>
      </c>
      <c r="N853">
        <f>SUMIF(Call_Data!$D$2:$D$1526,Call_Data!$D853,Call_Data!$G$2:$G$1526)</f>
        <v>2282</v>
      </c>
      <c r="O853">
        <f>SUMIFS(Call_Data!$G$2:$G$1526,Call_Data!$D$2:$D$1526,Call_Data!$D853,Call_Data!$A$2:$A$1526,Call_Data!$A853)</f>
        <v>762</v>
      </c>
      <c r="P853" s="3">
        <f>Call_Data!$H853/Call_Data!$G853</f>
        <v>711.65714285714284</v>
      </c>
      <c r="Q853" cm="1">
        <f t="array" ref="Q853">_xlfn.SWITCH(A853,201706,780,201707,783,201708,775)</f>
        <v>783</v>
      </c>
      <c r="R853" s="5" cm="1">
        <f t="array" ref="R853">_xlfn.SWITCH(A853,201706,0.08,201707,0.081,201708,0.075)</f>
        <v>8.1000000000000003E-2</v>
      </c>
      <c r="S853" s="2">
        <f>Call_Data!$M853/Call_Data!$G853*100</f>
        <v>5.7142857142857144</v>
      </c>
      <c r="T853" s="2">
        <f>Call_Data!$S853/Call_Data!$R853</f>
        <v>70.546737213403873</v>
      </c>
      <c r="U853" s="7">
        <f t="shared" si="26"/>
        <v>0</v>
      </c>
      <c r="V853" s="6">
        <f t="shared" si="27"/>
        <v>0.94285714285714284</v>
      </c>
      <c r="W853" s="6">
        <f>Call_Data!$K853/Call_Data!$J853</f>
        <v>0.75757575757575757</v>
      </c>
      <c r="X853" s="6">
        <f>Call_Data!$L853/Call_Data!$K853</f>
        <v>0.72</v>
      </c>
      <c r="Y853" s="6" cm="1">
        <f t="array" ref="Y853">_xlfn.SWITCH(A853,201706,0.51,201707,0.509,201708,0.511)</f>
        <v>0.50900000000000001</v>
      </c>
      <c r="Z853" s="6">
        <f>Call_Data!$L853/Call_Data!$G853</f>
        <v>0.51428571428571423</v>
      </c>
      <c r="AA853" s="6" cm="1">
        <f t="array" ref="AA853">_xlfn.SWITCH(A853,201706,0.2,201707,0.199,201708,0.198)</f>
        <v>0.19900000000000001</v>
      </c>
      <c r="AB853" s="6">
        <f>Call_Data!$K853-Call_Data!$L853/Call_Data!$K853</f>
        <v>24.28</v>
      </c>
      <c r="AC853" s="6" cm="1">
        <f t="array" ref="AC853">_xlfn.SWITCH(A853,201706,0.17,201707,0.162,201708,0.159)</f>
        <v>0.16200000000000001</v>
      </c>
      <c r="AD853" s="6">
        <f>Call_Data!$I853/Call_Data!$G853</f>
        <v>0.17142857142857143</v>
      </c>
    </row>
    <row r="854" spans="1:30" x14ac:dyDescent="0.2">
      <c r="A854">
        <v>201707</v>
      </c>
      <c r="B854" s="1">
        <v>42940</v>
      </c>
      <c r="C854">
        <v>12469</v>
      </c>
      <c r="D854" t="str">
        <f>VLOOKUP(Call_Data!$C854,Hierarchy!$A$1:$H$27,5,TRUE)</f>
        <v>Edgerton, Ethan</v>
      </c>
      <c r="E854" t="str">
        <f>VLOOKUP(Call_Data!$C854,Hierarchy!$A$2:$H$27,7,TRUE)</f>
        <v>Winnerson, Aceona</v>
      </c>
      <c r="F854" t="str">
        <f>VLOOKUP(C854,Hierarchy!$A$2:$H$27,8,TRUE)</f>
        <v>Williamburg</v>
      </c>
      <c r="G854">
        <v>33</v>
      </c>
      <c r="H854">
        <v>25523</v>
      </c>
      <c r="I854">
        <v>4</v>
      </c>
      <c r="J854">
        <v>31</v>
      </c>
      <c r="K854">
        <v>25</v>
      </c>
      <c r="L854">
        <v>19</v>
      </c>
      <c r="M854">
        <v>1</v>
      </c>
      <c r="N854">
        <f>SUMIF(Call_Data!$D$2:$D$1526,Call_Data!$D854,Call_Data!$G$2:$G$1526)</f>
        <v>2288</v>
      </c>
      <c r="O854">
        <f>SUMIFS(Call_Data!$G$2:$G$1526,Call_Data!$D$2:$D$1526,Call_Data!$D854,Call_Data!$A$2:$A$1526,Call_Data!$A854)</f>
        <v>796</v>
      </c>
      <c r="P854" s="3">
        <f>Call_Data!$H854/Call_Data!$G854</f>
        <v>773.42424242424238</v>
      </c>
      <c r="Q854" cm="1">
        <f t="array" ref="Q854">_xlfn.SWITCH(A854,201706,780,201707,783,201708,775)</f>
        <v>783</v>
      </c>
      <c r="R854" s="5" cm="1">
        <f t="array" ref="R854">_xlfn.SWITCH(A854,201706,0.08,201707,0.081,201708,0.075)</f>
        <v>8.1000000000000003E-2</v>
      </c>
      <c r="S854" s="2">
        <f>Call_Data!$M854/Call_Data!$G854*100</f>
        <v>3.0303030303030303</v>
      </c>
      <c r="T854" s="2">
        <f>Call_Data!$S854/Call_Data!$R854</f>
        <v>37.41114852225963</v>
      </c>
      <c r="U854" s="7">
        <f t="shared" si="26"/>
        <v>0</v>
      </c>
      <c r="V854" s="6">
        <f t="shared" si="27"/>
        <v>0.93939393939393945</v>
      </c>
      <c r="W854" s="6">
        <f>Call_Data!$K854/Call_Data!$J854</f>
        <v>0.80645161290322576</v>
      </c>
      <c r="X854" s="6">
        <f>Call_Data!$L854/Call_Data!$K854</f>
        <v>0.76</v>
      </c>
      <c r="Y854" s="6" cm="1">
        <f t="array" ref="Y854">_xlfn.SWITCH(A854,201706,0.51,201707,0.509,201708,0.511)</f>
        <v>0.50900000000000001</v>
      </c>
      <c r="Z854" s="6">
        <f>Call_Data!$L854/Call_Data!$G854</f>
        <v>0.5757575757575758</v>
      </c>
      <c r="AA854" s="6" cm="1">
        <f t="array" ref="AA854">_xlfn.SWITCH(A854,201706,0.2,201707,0.199,201708,0.198)</f>
        <v>0.19900000000000001</v>
      </c>
      <c r="AB854" s="6">
        <f>Call_Data!$K854-Call_Data!$L854/Call_Data!$K854</f>
        <v>24.24</v>
      </c>
      <c r="AC854" s="6" cm="1">
        <f t="array" ref="AC854">_xlfn.SWITCH(A854,201706,0.17,201707,0.162,201708,0.159)</f>
        <v>0.16200000000000001</v>
      </c>
      <c r="AD854" s="6">
        <f>Call_Data!$I854/Call_Data!$G854</f>
        <v>0.12121212121212122</v>
      </c>
    </row>
    <row r="855" spans="1:30" x14ac:dyDescent="0.2">
      <c r="A855">
        <v>201707</v>
      </c>
      <c r="B855" s="1">
        <v>42940</v>
      </c>
      <c r="C855">
        <v>12470</v>
      </c>
      <c r="D855" t="str">
        <f>VLOOKUP(Call_Data!$C855,Hierarchy!$A$1:$H$27,5,TRUE)</f>
        <v>Filipsano, Fiona</v>
      </c>
      <c r="E855" t="str">
        <f>VLOOKUP(Call_Data!$C855,Hierarchy!$A$2:$H$27,7,TRUE)</f>
        <v>Winnerson, Aceona</v>
      </c>
      <c r="F855" t="str">
        <f>VLOOKUP(C855,Hierarchy!$A$2:$H$27,8,TRUE)</f>
        <v>Williamburg</v>
      </c>
      <c r="G855">
        <v>36</v>
      </c>
      <c r="H855">
        <v>25644</v>
      </c>
      <c r="I855">
        <v>5</v>
      </c>
      <c r="J855">
        <v>33</v>
      </c>
      <c r="K855">
        <v>27</v>
      </c>
      <c r="L855">
        <v>22</v>
      </c>
      <c r="M855">
        <v>2</v>
      </c>
      <c r="N855">
        <f>SUMIF(Call_Data!$D$2:$D$1526,Call_Data!$D855,Call_Data!$G$2:$G$1526)</f>
        <v>2312</v>
      </c>
      <c r="O855">
        <f>SUMIFS(Call_Data!$G$2:$G$1526,Call_Data!$D$2:$D$1526,Call_Data!$D855,Call_Data!$A$2:$A$1526,Call_Data!$A855)</f>
        <v>780</v>
      </c>
      <c r="P855" s="3">
        <f>Call_Data!$H855/Call_Data!$G855</f>
        <v>712.33333333333337</v>
      </c>
      <c r="Q855" cm="1">
        <f t="array" ref="Q855">_xlfn.SWITCH(A855,201706,780,201707,783,201708,775)</f>
        <v>783</v>
      </c>
      <c r="R855" s="5" cm="1">
        <f t="array" ref="R855">_xlfn.SWITCH(A855,201706,0.08,201707,0.081,201708,0.075)</f>
        <v>8.1000000000000003E-2</v>
      </c>
      <c r="S855" s="2">
        <f>Call_Data!$M855/Call_Data!$G855*100</f>
        <v>5.5555555555555554</v>
      </c>
      <c r="T855" s="2">
        <f>Call_Data!$S855/Call_Data!$R855</f>
        <v>68.587105624142652</v>
      </c>
      <c r="U855" s="7">
        <f t="shared" si="26"/>
        <v>0</v>
      </c>
      <c r="V855" s="6">
        <f t="shared" si="27"/>
        <v>0.91666666666666663</v>
      </c>
      <c r="W855" s="6">
        <f>Call_Data!$K855/Call_Data!$J855</f>
        <v>0.81818181818181823</v>
      </c>
      <c r="X855" s="6">
        <f>Call_Data!$L855/Call_Data!$K855</f>
        <v>0.81481481481481477</v>
      </c>
      <c r="Y855" s="6" cm="1">
        <f t="array" ref="Y855">_xlfn.SWITCH(A855,201706,0.51,201707,0.509,201708,0.511)</f>
        <v>0.50900000000000001</v>
      </c>
      <c r="Z855" s="6">
        <f>Call_Data!$L855/Call_Data!$G855</f>
        <v>0.61111111111111116</v>
      </c>
      <c r="AA855" s="6" cm="1">
        <f t="array" ref="AA855">_xlfn.SWITCH(A855,201706,0.2,201707,0.199,201708,0.198)</f>
        <v>0.19900000000000001</v>
      </c>
      <c r="AB855" s="6">
        <f>Call_Data!$K855-Call_Data!$L855/Call_Data!$K855</f>
        <v>26.185185185185187</v>
      </c>
      <c r="AC855" s="6" cm="1">
        <f t="array" ref="AC855">_xlfn.SWITCH(A855,201706,0.17,201707,0.162,201708,0.159)</f>
        <v>0.16200000000000001</v>
      </c>
      <c r="AD855" s="6">
        <f>Call_Data!$I855/Call_Data!$G855</f>
        <v>0.1388888888888889</v>
      </c>
    </row>
    <row r="856" spans="1:30" x14ac:dyDescent="0.2">
      <c r="A856">
        <v>201707</v>
      </c>
      <c r="B856" s="1">
        <v>42940</v>
      </c>
      <c r="C856">
        <v>12471</v>
      </c>
      <c r="D856" t="str">
        <f>VLOOKUP(Call_Data!$C856,Hierarchy!$A$1:$H$27,5,TRUE)</f>
        <v>Gee, Garry</v>
      </c>
      <c r="E856" t="str">
        <f>VLOOKUP(Call_Data!$C856,Hierarchy!$A$2:$H$27,7,TRUE)</f>
        <v>Winnerson, Aceona</v>
      </c>
      <c r="F856" t="str">
        <f>VLOOKUP(C856,Hierarchy!$A$2:$H$27,8,TRUE)</f>
        <v>Williamburg</v>
      </c>
      <c r="G856">
        <v>40</v>
      </c>
      <c r="H856">
        <v>25145</v>
      </c>
      <c r="I856">
        <v>7</v>
      </c>
      <c r="J856">
        <v>40</v>
      </c>
      <c r="K856">
        <v>30</v>
      </c>
      <c r="L856">
        <v>23</v>
      </c>
      <c r="M856">
        <v>1</v>
      </c>
      <c r="N856">
        <f>SUMIF(Call_Data!$D$2:$D$1526,Call_Data!$D856,Call_Data!$G$2:$G$1526)</f>
        <v>2402</v>
      </c>
      <c r="O856">
        <f>SUMIFS(Call_Data!$G$2:$G$1526,Call_Data!$D$2:$D$1526,Call_Data!$D856,Call_Data!$A$2:$A$1526,Call_Data!$A856)</f>
        <v>811</v>
      </c>
      <c r="P856" s="3">
        <f>Call_Data!$H856/Call_Data!$G856</f>
        <v>628.625</v>
      </c>
      <c r="Q856" cm="1">
        <f t="array" ref="Q856">_xlfn.SWITCH(A856,201706,780,201707,783,201708,775)</f>
        <v>783</v>
      </c>
      <c r="R856" s="5" cm="1">
        <f t="array" ref="R856">_xlfn.SWITCH(A856,201706,0.08,201707,0.081,201708,0.075)</f>
        <v>8.1000000000000003E-2</v>
      </c>
      <c r="S856" s="2">
        <f>Call_Data!$M856/Call_Data!$G856*100</f>
        <v>2.5</v>
      </c>
      <c r="T856" s="2">
        <f>Call_Data!$S856/Call_Data!$R856</f>
        <v>30.864197530864196</v>
      </c>
      <c r="U856" s="7">
        <f t="shared" si="26"/>
        <v>0</v>
      </c>
      <c r="V856" s="6">
        <f t="shared" si="27"/>
        <v>1</v>
      </c>
      <c r="W856" s="6">
        <f>Call_Data!$K856/Call_Data!$J856</f>
        <v>0.75</v>
      </c>
      <c r="X856" s="6">
        <f>Call_Data!$L856/Call_Data!$K856</f>
        <v>0.76666666666666672</v>
      </c>
      <c r="Y856" s="6" cm="1">
        <f t="array" ref="Y856">_xlfn.SWITCH(A856,201706,0.51,201707,0.509,201708,0.511)</f>
        <v>0.50900000000000001</v>
      </c>
      <c r="Z856" s="6">
        <f>Call_Data!$L856/Call_Data!$G856</f>
        <v>0.57499999999999996</v>
      </c>
      <c r="AA856" s="6" cm="1">
        <f t="array" ref="AA856">_xlfn.SWITCH(A856,201706,0.2,201707,0.199,201708,0.198)</f>
        <v>0.19900000000000001</v>
      </c>
      <c r="AB856" s="6">
        <f>Call_Data!$K856-Call_Data!$L856/Call_Data!$K856</f>
        <v>29.233333333333334</v>
      </c>
      <c r="AC856" s="6" cm="1">
        <f t="array" ref="AC856">_xlfn.SWITCH(A856,201706,0.17,201707,0.162,201708,0.159)</f>
        <v>0.16200000000000001</v>
      </c>
      <c r="AD856" s="6">
        <f>Call_Data!$I856/Call_Data!$G856</f>
        <v>0.17499999999999999</v>
      </c>
    </row>
    <row r="857" spans="1:30" x14ac:dyDescent="0.2">
      <c r="A857">
        <v>201707</v>
      </c>
      <c r="B857" s="1">
        <v>42940</v>
      </c>
      <c r="C857">
        <v>12472</v>
      </c>
      <c r="D857" t="str">
        <f>VLOOKUP(Call_Data!$C857,Hierarchy!$A$1:$H$27,5,TRUE)</f>
        <v>Harrison, Harold</v>
      </c>
      <c r="E857" t="str">
        <f>VLOOKUP(Call_Data!$C857,Hierarchy!$A$2:$H$27,7,TRUE)</f>
        <v>Winnerson, Aceona</v>
      </c>
      <c r="F857" t="str">
        <f>VLOOKUP(C857,Hierarchy!$A$2:$H$27,8,TRUE)</f>
        <v>Williamburg</v>
      </c>
      <c r="G857">
        <v>33</v>
      </c>
      <c r="H857">
        <v>25940</v>
      </c>
      <c r="I857">
        <v>6</v>
      </c>
      <c r="J857">
        <v>31</v>
      </c>
      <c r="K857">
        <v>22</v>
      </c>
      <c r="L857">
        <v>18</v>
      </c>
      <c r="M857">
        <v>2</v>
      </c>
      <c r="N857">
        <f>SUMIF(Call_Data!$D$2:$D$1526,Call_Data!$D857,Call_Data!$G$2:$G$1526)</f>
        <v>2134</v>
      </c>
      <c r="O857">
        <f>SUMIFS(Call_Data!$G$2:$G$1526,Call_Data!$D$2:$D$1526,Call_Data!$D857,Call_Data!$A$2:$A$1526,Call_Data!$A857)</f>
        <v>650</v>
      </c>
      <c r="P857" s="3">
        <f>Call_Data!$H857/Call_Data!$G857</f>
        <v>786.06060606060601</v>
      </c>
      <c r="Q857" cm="1">
        <f t="array" ref="Q857">_xlfn.SWITCH(A857,201706,780,201707,783,201708,775)</f>
        <v>783</v>
      </c>
      <c r="R857" s="5" cm="1">
        <f t="array" ref="R857">_xlfn.SWITCH(A857,201706,0.08,201707,0.081,201708,0.075)</f>
        <v>8.1000000000000003E-2</v>
      </c>
      <c r="S857" s="2">
        <f>Call_Data!$M857/Call_Data!$G857*100</f>
        <v>6.0606060606060606</v>
      </c>
      <c r="T857" s="2">
        <f>Call_Data!$S857/Call_Data!$R857</f>
        <v>74.82229704451926</v>
      </c>
      <c r="U857" s="7">
        <f t="shared" si="26"/>
        <v>0</v>
      </c>
      <c r="V857" s="6">
        <f t="shared" si="27"/>
        <v>0.93939393939393945</v>
      </c>
      <c r="W857" s="6">
        <f>Call_Data!$K857/Call_Data!$J857</f>
        <v>0.70967741935483875</v>
      </c>
      <c r="X857" s="6">
        <f>Call_Data!$L857/Call_Data!$K857</f>
        <v>0.81818181818181823</v>
      </c>
      <c r="Y857" s="6" cm="1">
        <f t="array" ref="Y857">_xlfn.SWITCH(A857,201706,0.51,201707,0.509,201708,0.511)</f>
        <v>0.50900000000000001</v>
      </c>
      <c r="Z857" s="6">
        <f>Call_Data!$L857/Call_Data!$G857</f>
        <v>0.54545454545454541</v>
      </c>
      <c r="AA857" s="6" cm="1">
        <f t="array" ref="AA857">_xlfn.SWITCH(A857,201706,0.2,201707,0.199,201708,0.198)</f>
        <v>0.19900000000000001</v>
      </c>
      <c r="AB857" s="6">
        <f>Call_Data!$K857-Call_Data!$L857/Call_Data!$K857</f>
        <v>21.181818181818183</v>
      </c>
      <c r="AC857" s="6" cm="1">
        <f t="array" ref="AC857">_xlfn.SWITCH(A857,201706,0.17,201707,0.162,201708,0.159)</f>
        <v>0.16200000000000001</v>
      </c>
      <c r="AD857" s="6">
        <f>Call_Data!$I857/Call_Data!$G857</f>
        <v>0.18181818181818182</v>
      </c>
    </row>
    <row r="858" spans="1:30" x14ac:dyDescent="0.2">
      <c r="A858">
        <v>201707</v>
      </c>
      <c r="B858" s="1">
        <v>42940</v>
      </c>
      <c r="C858">
        <v>12473</v>
      </c>
      <c r="D858" t="str">
        <f>VLOOKUP(Call_Data!$C858,Hierarchy!$A$1:$H$27,5,TRUE)</f>
        <v>Ivanski, Igor</v>
      </c>
      <c r="E858" t="str">
        <f>VLOOKUP(Call_Data!$C858,Hierarchy!$A$2:$H$27,7,TRUE)</f>
        <v>Jimson, Bill</v>
      </c>
      <c r="F858" t="str">
        <f>VLOOKUP(C858,Hierarchy!$A$2:$H$27,8,TRUE)</f>
        <v>Williamburg</v>
      </c>
      <c r="G858">
        <v>33</v>
      </c>
      <c r="H858">
        <v>25173</v>
      </c>
      <c r="I858">
        <v>5</v>
      </c>
      <c r="J858">
        <v>30</v>
      </c>
      <c r="K858">
        <v>24</v>
      </c>
      <c r="L858">
        <v>16</v>
      </c>
      <c r="M858">
        <v>2</v>
      </c>
      <c r="N858">
        <f>SUMIF(Call_Data!$D$2:$D$1526,Call_Data!$D858,Call_Data!$G$2:$G$1526)</f>
        <v>2093</v>
      </c>
      <c r="O858">
        <f>SUMIFS(Call_Data!$G$2:$G$1526,Call_Data!$D$2:$D$1526,Call_Data!$D858,Call_Data!$A$2:$A$1526,Call_Data!$A858)</f>
        <v>666</v>
      </c>
      <c r="P858" s="3">
        <f>Call_Data!$H858/Call_Data!$G858</f>
        <v>762.81818181818187</v>
      </c>
      <c r="Q858" cm="1">
        <f t="array" ref="Q858">_xlfn.SWITCH(A858,201706,780,201707,783,201708,775)</f>
        <v>783</v>
      </c>
      <c r="R858" s="5" cm="1">
        <f t="array" ref="R858">_xlfn.SWITCH(A858,201706,0.08,201707,0.081,201708,0.075)</f>
        <v>8.1000000000000003E-2</v>
      </c>
      <c r="S858" s="2">
        <f>Call_Data!$M858/Call_Data!$G858*100</f>
        <v>6.0606060606060606</v>
      </c>
      <c r="T858" s="2">
        <f>Call_Data!$S858/Call_Data!$R858</f>
        <v>74.82229704451926</v>
      </c>
      <c r="U858" s="7">
        <f t="shared" si="26"/>
        <v>0</v>
      </c>
      <c r="V858" s="6">
        <f t="shared" si="27"/>
        <v>0.90909090909090906</v>
      </c>
      <c r="W858" s="6">
        <f>Call_Data!$K858/Call_Data!$J858</f>
        <v>0.8</v>
      </c>
      <c r="X858" s="6">
        <f>Call_Data!$L858/Call_Data!$K858</f>
        <v>0.66666666666666663</v>
      </c>
      <c r="Y858" s="6" cm="1">
        <f t="array" ref="Y858">_xlfn.SWITCH(A858,201706,0.51,201707,0.509,201708,0.511)</f>
        <v>0.50900000000000001</v>
      </c>
      <c r="Z858" s="6">
        <f>Call_Data!$L858/Call_Data!$G858</f>
        <v>0.48484848484848486</v>
      </c>
      <c r="AA858" s="6" cm="1">
        <f t="array" ref="AA858">_xlfn.SWITCH(A858,201706,0.2,201707,0.199,201708,0.198)</f>
        <v>0.19900000000000001</v>
      </c>
      <c r="AB858" s="6">
        <f>Call_Data!$K858-Call_Data!$L858/Call_Data!$K858</f>
        <v>23.333333333333332</v>
      </c>
      <c r="AC858" s="6" cm="1">
        <f t="array" ref="AC858">_xlfn.SWITCH(A858,201706,0.17,201707,0.162,201708,0.159)</f>
        <v>0.16200000000000001</v>
      </c>
      <c r="AD858" s="6">
        <f>Call_Data!$I858/Call_Data!$G858</f>
        <v>0.15151515151515152</v>
      </c>
    </row>
    <row r="859" spans="1:30" x14ac:dyDescent="0.2">
      <c r="A859">
        <v>201707</v>
      </c>
      <c r="B859" s="1">
        <v>42940</v>
      </c>
      <c r="C859">
        <v>12474</v>
      </c>
      <c r="D859" t="str">
        <f>VLOOKUP(Call_Data!$C859,Hierarchy!$A$1:$H$27,5,TRUE)</f>
        <v>Jeffries, Johnna</v>
      </c>
      <c r="E859" t="str">
        <f>VLOOKUP(Call_Data!$C859,Hierarchy!$A$2:$H$27,7,TRUE)</f>
        <v>Jimson, Bill</v>
      </c>
      <c r="F859" t="str">
        <f>VLOOKUP(C859,Hierarchy!$A$2:$H$27,8,TRUE)</f>
        <v>Williamburg</v>
      </c>
      <c r="G859">
        <v>36</v>
      </c>
      <c r="H859">
        <v>24772</v>
      </c>
      <c r="I859">
        <v>8</v>
      </c>
      <c r="J859">
        <v>33</v>
      </c>
      <c r="K859">
        <v>27</v>
      </c>
      <c r="L859">
        <v>19</v>
      </c>
      <c r="M859">
        <v>2</v>
      </c>
      <c r="N859">
        <f>SUMIF(Call_Data!$D$2:$D$1526,Call_Data!$D859,Call_Data!$G$2:$G$1526)</f>
        <v>2135</v>
      </c>
      <c r="O859">
        <f>SUMIFS(Call_Data!$G$2:$G$1526,Call_Data!$D$2:$D$1526,Call_Data!$D859,Call_Data!$A$2:$A$1526,Call_Data!$A859)</f>
        <v>708</v>
      </c>
      <c r="P859" s="3">
        <f>Call_Data!$H859/Call_Data!$G859</f>
        <v>688.11111111111109</v>
      </c>
      <c r="Q859" cm="1">
        <f t="array" ref="Q859">_xlfn.SWITCH(A859,201706,780,201707,783,201708,775)</f>
        <v>783</v>
      </c>
      <c r="R859" s="5" cm="1">
        <f t="array" ref="R859">_xlfn.SWITCH(A859,201706,0.08,201707,0.081,201708,0.075)</f>
        <v>8.1000000000000003E-2</v>
      </c>
      <c r="S859" s="2">
        <f>Call_Data!$M859/Call_Data!$G859*100</f>
        <v>5.5555555555555554</v>
      </c>
      <c r="T859" s="2">
        <f>Call_Data!$S859/Call_Data!$R859</f>
        <v>68.587105624142652</v>
      </c>
      <c r="U859" s="7">
        <f t="shared" si="26"/>
        <v>0</v>
      </c>
      <c r="V859" s="6">
        <f t="shared" si="27"/>
        <v>0.91666666666666663</v>
      </c>
      <c r="W859" s="6">
        <f>Call_Data!$K859/Call_Data!$J859</f>
        <v>0.81818181818181823</v>
      </c>
      <c r="X859" s="6">
        <f>Call_Data!$L859/Call_Data!$K859</f>
        <v>0.70370370370370372</v>
      </c>
      <c r="Y859" s="6" cm="1">
        <f t="array" ref="Y859">_xlfn.SWITCH(A859,201706,0.51,201707,0.509,201708,0.511)</f>
        <v>0.50900000000000001</v>
      </c>
      <c r="Z859" s="6">
        <f>Call_Data!$L859/Call_Data!$G859</f>
        <v>0.52777777777777779</v>
      </c>
      <c r="AA859" s="6" cm="1">
        <f t="array" ref="AA859">_xlfn.SWITCH(A859,201706,0.2,201707,0.199,201708,0.198)</f>
        <v>0.19900000000000001</v>
      </c>
      <c r="AB859" s="6">
        <f>Call_Data!$K859-Call_Data!$L859/Call_Data!$K859</f>
        <v>26.296296296296298</v>
      </c>
      <c r="AC859" s="6" cm="1">
        <f t="array" ref="AC859">_xlfn.SWITCH(A859,201706,0.17,201707,0.162,201708,0.159)</f>
        <v>0.16200000000000001</v>
      </c>
      <c r="AD859" s="6">
        <f>Call_Data!$I859/Call_Data!$G859</f>
        <v>0.22222222222222221</v>
      </c>
    </row>
    <row r="860" spans="1:30" x14ac:dyDescent="0.2">
      <c r="A860">
        <v>201707</v>
      </c>
      <c r="B860" s="1">
        <v>42940</v>
      </c>
      <c r="C860">
        <v>12475</v>
      </c>
      <c r="D860" t="str">
        <f>VLOOKUP(Call_Data!$C860,Hierarchy!$A$1:$H$27,5,TRUE)</f>
        <v>Kippers, Kat</v>
      </c>
      <c r="E860" t="str">
        <f>VLOOKUP(Call_Data!$C860,Hierarchy!$A$2:$H$27,7,TRUE)</f>
        <v>Jimson, Bill</v>
      </c>
      <c r="F860" t="str">
        <f>VLOOKUP(C860,Hierarchy!$A$2:$H$27,8,TRUE)</f>
        <v>Williamburg</v>
      </c>
      <c r="G860">
        <v>30</v>
      </c>
      <c r="H860">
        <v>24939</v>
      </c>
      <c r="I860">
        <v>7</v>
      </c>
      <c r="J860">
        <v>28</v>
      </c>
      <c r="K860">
        <v>23</v>
      </c>
      <c r="L860">
        <v>18</v>
      </c>
      <c r="M860">
        <v>2</v>
      </c>
      <c r="N860">
        <f>SUMIF(Call_Data!$D$2:$D$1526,Call_Data!$D860,Call_Data!$G$2:$G$1526)</f>
        <v>2135</v>
      </c>
      <c r="O860">
        <f>SUMIFS(Call_Data!$G$2:$G$1526,Call_Data!$D$2:$D$1526,Call_Data!$D860,Call_Data!$A$2:$A$1526,Call_Data!$A860)</f>
        <v>724</v>
      </c>
      <c r="P860" s="3">
        <f>Call_Data!$H860/Call_Data!$G860</f>
        <v>831.3</v>
      </c>
      <c r="Q860" cm="1">
        <f t="array" ref="Q860">_xlfn.SWITCH(A860,201706,780,201707,783,201708,775)</f>
        <v>783</v>
      </c>
      <c r="R860" s="5" cm="1">
        <f t="array" ref="R860">_xlfn.SWITCH(A860,201706,0.08,201707,0.081,201708,0.075)</f>
        <v>8.1000000000000003E-2</v>
      </c>
      <c r="S860" s="2">
        <f>Call_Data!$M860/Call_Data!$G860*100</f>
        <v>6.666666666666667</v>
      </c>
      <c r="T860" s="2">
        <f>Call_Data!$S860/Call_Data!$R860</f>
        <v>82.304526748971199</v>
      </c>
      <c r="U860" s="7">
        <f t="shared" si="26"/>
        <v>0</v>
      </c>
      <c r="V860" s="6">
        <f t="shared" si="27"/>
        <v>0.93333333333333335</v>
      </c>
      <c r="W860" s="6">
        <f>Call_Data!$K860/Call_Data!$J860</f>
        <v>0.8214285714285714</v>
      </c>
      <c r="X860" s="6">
        <f>Call_Data!$L860/Call_Data!$K860</f>
        <v>0.78260869565217395</v>
      </c>
      <c r="Y860" s="6" cm="1">
        <f t="array" ref="Y860">_xlfn.SWITCH(A860,201706,0.51,201707,0.509,201708,0.511)</f>
        <v>0.50900000000000001</v>
      </c>
      <c r="Z860" s="6">
        <f>Call_Data!$L860/Call_Data!$G860</f>
        <v>0.6</v>
      </c>
      <c r="AA860" s="6" cm="1">
        <f t="array" ref="AA860">_xlfn.SWITCH(A860,201706,0.2,201707,0.199,201708,0.198)</f>
        <v>0.19900000000000001</v>
      </c>
      <c r="AB860" s="6">
        <f>Call_Data!$K860-Call_Data!$L860/Call_Data!$K860</f>
        <v>22.217391304347824</v>
      </c>
      <c r="AC860" s="6" cm="1">
        <f t="array" ref="AC860">_xlfn.SWITCH(A860,201706,0.17,201707,0.162,201708,0.159)</f>
        <v>0.16200000000000001</v>
      </c>
      <c r="AD860" s="6">
        <f>Call_Data!$I860/Call_Data!$G860</f>
        <v>0.23333333333333334</v>
      </c>
    </row>
    <row r="861" spans="1:30" x14ac:dyDescent="0.2">
      <c r="A861">
        <v>201707</v>
      </c>
      <c r="B861" s="1">
        <v>42940</v>
      </c>
      <c r="C861">
        <v>12476</v>
      </c>
      <c r="D861" t="str">
        <f>VLOOKUP(Call_Data!$C861,Hierarchy!$A$1:$H$27,5,TRUE)</f>
        <v>Lipp, Larry</v>
      </c>
      <c r="E861" t="str">
        <f>VLOOKUP(Call_Data!$C861,Hierarchy!$A$2:$H$27,7,TRUE)</f>
        <v>Jimson, Bill</v>
      </c>
      <c r="F861" t="str">
        <f>VLOOKUP(C861,Hierarchy!$A$2:$H$27,8,TRUE)</f>
        <v>Williamburg</v>
      </c>
      <c r="G861">
        <v>32</v>
      </c>
      <c r="H861">
        <v>24814</v>
      </c>
      <c r="I861">
        <v>8</v>
      </c>
      <c r="J861">
        <v>31</v>
      </c>
      <c r="K861">
        <v>25</v>
      </c>
      <c r="L861">
        <v>20</v>
      </c>
      <c r="M861">
        <v>2</v>
      </c>
      <c r="N861">
        <f>SUMIF(Call_Data!$D$2:$D$1526,Call_Data!$D861,Call_Data!$G$2:$G$1526)</f>
        <v>2065</v>
      </c>
      <c r="O861">
        <f>SUMIFS(Call_Data!$G$2:$G$1526,Call_Data!$D$2:$D$1526,Call_Data!$D861,Call_Data!$A$2:$A$1526,Call_Data!$A861)</f>
        <v>651</v>
      </c>
      <c r="P861" s="3">
        <f>Call_Data!$H861/Call_Data!$G861</f>
        <v>775.4375</v>
      </c>
      <c r="Q861" cm="1">
        <f t="array" ref="Q861">_xlfn.SWITCH(A861,201706,780,201707,783,201708,775)</f>
        <v>783</v>
      </c>
      <c r="R861" s="5" cm="1">
        <f t="array" ref="R861">_xlfn.SWITCH(A861,201706,0.08,201707,0.081,201708,0.075)</f>
        <v>8.1000000000000003E-2</v>
      </c>
      <c r="S861" s="2">
        <f>Call_Data!$M861/Call_Data!$G861*100</f>
        <v>6.25</v>
      </c>
      <c r="T861" s="2">
        <f>Call_Data!$S861/Call_Data!$R861</f>
        <v>77.160493827160494</v>
      </c>
      <c r="U861" s="7">
        <f t="shared" si="26"/>
        <v>0</v>
      </c>
      <c r="V861" s="6">
        <f t="shared" si="27"/>
        <v>0.96875</v>
      </c>
      <c r="W861" s="6">
        <f>Call_Data!$K861/Call_Data!$J861</f>
        <v>0.80645161290322576</v>
      </c>
      <c r="X861" s="6">
        <f>Call_Data!$L861/Call_Data!$K861</f>
        <v>0.8</v>
      </c>
      <c r="Y861" s="6" cm="1">
        <f t="array" ref="Y861">_xlfn.SWITCH(A861,201706,0.51,201707,0.509,201708,0.511)</f>
        <v>0.50900000000000001</v>
      </c>
      <c r="Z861" s="6">
        <f>Call_Data!$L861/Call_Data!$G861</f>
        <v>0.625</v>
      </c>
      <c r="AA861" s="6" cm="1">
        <f t="array" ref="AA861">_xlfn.SWITCH(A861,201706,0.2,201707,0.199,201708,0.198)</f>
        <v>0.19900000000000001</v>
      </c>
      <c r="AB861" s="6">
        <f>Call_Data!$K861-Call_Data!$L861/Call_Data!$K861</f>
        <v>24.2</v>
      </c>
      <c r="AC861" s="6" cm="1">
        <f t="array" ref="AC861">_xlfn.SWITCH(A861,201706,0.17,201707,0.162,201708,0.159)</f>
        <v>0.16200000000000001</v>
      </c>
      <c r="AD861" s="6">
        <f>Call_Data!$I861/Call_Data!$G861</f>
        <v>0.25</v>
      </c>
    </row>
    <row r="862" spans="1:30" x14ac:dyDescent="0.2">
      <c r="A862">
        <v>201707</v>
      </c>
      <c r="B862" s="1">
        <v>42940</v>
      </c>
      <c r="C862">
        <v>12477</v>
      </c>
      <c r="D862" t="str">
        <f>VLOOKUP(Call_Data!$C862,Hierarchy!$A$1:$H$27,5,TRUE)</f>
        <v>Myers, Matt</v>
      </c>
      <c r="E862" t="str">
        <f>VLOOKUP(Call_Data!$C862,Hierarchy!$A$2:$H$27,7,TRUE)</f>
        <v>Jimson, Bill</v>
      </c>
      <c r="F862" t="str">
        <f>VLOOKUP(C862,Hierarchy!$A$2:$H$27,8,TRUE)</f>
        <v>Williamburg</v>
      </c>
      <c r="G862">
        <v>32</v>
      </c>
      <c r="H862">
        <v>24804</v>
      </c>
      <c r="I862">
        <v>6</v>
      </c>
      <c r="J862">
        <v>31</v>
      </c>
      <c r="K862">
        <v>21</v>
      </c>
      <c r="L862">
        <v>13</v>
      </c>
      <c r="M862">
        <v>2</v>
      </c>
      <c r="N862">
        <f>SUMIF(Call_Data!$D$2:$D$1526,Call_Data!$D862,Call_Data!$G$2:$G$1526)</f>
        <v>1978</v>
      </c>
      <c r="O862">
        <f>SUMIFS(Call_Data!$G$2:$G$1526,Call_Data!$D$2:$D$1526,Call_Data!$D862,Call_Data!$A$2:$A$1526,Call_Data!$A862)</f>
        <v>656</v>
      </c>
      <c r="P862" s="3">
        <f>Call_Data!$H862/Call_Data!$G862</f>
        <v>775.125</v>
      </c>
      <c r="Q862" cm="1">
        <f t="array" ref="Q862">_xlfn.SWITCH(A862,201706,780,201707,783,201708,775)</f>
        <v>783</v>
      </c>
      <c r="R862" s="5" cm="1">
        <f t="array" ref="R862">_xlfn.SWITCH(A862,201706,0.08,201707,0.081,201708,0.075)</f>
        <v>8.1000000000000003E-2</v>
      </c>
      <c r="S862" s="2">
        <f>Call_Data!$M862/Call_Data!$G862*100</f>
        <v>6.25</v>
      </c>
      <c r="T862" s="2">
        <f>Call_Data!$S862/Call_Data!$R862</f>
        <v>77.160493827160494</v>
      </c>
      <c r="U862" s="7">
        <f t="shared" si="26"/>
        <v>0</v>
      </c>
      <c r="V862" s="6">
        <f t="shared" si="27"/>
        <v>0.96875</v>
      </c>
      <c r="W862" s="6">
        <f>Call_Data!$K862/Call_Data!$J862</f>
        <v>0.67741935483870963</v>
      </c>
      <c r="X862" s="6">
        <f>Call_Data!$L862/Call_Data!$K862</f>
        <v>0.61904761904761907</v>
      </c>
      <c r="Y862" s="6" cm="1">
        <f t="array" ref="Y862">_xlfn.SWITCH(A862,201706,0.51,201707,0.509,201708,0.511)</f>
        <v>0.50900000000000001</v>
      </c>
      <c r="Z862" s="6">
        <f>Call_Data!$L862/Call_Data!$G862</f>
        <v>0.40625</v>
      </c>
      <c r="AA862" s="6" cm="1">
        <f t="array" ref="AA862">_xlfn.SWITCH(A862,201706,0.2,201707,0.199,201708,0.198)</f>
        <v>0.19900000000000001</v>
      </c>
      <c r="AB862" s="6">
        <f>Call_Data!$K862-Call_Data!$L862/Call_Data!$K862</f>
        <v>20.38095238095238</v>
      </c>
      <c r="AC862" s="6" cm="1">
        <f t="array" ref="AC862">_xlfn.SWITCH(A862,201706,0.17,201707,0.162,201708,0.159)</f>
        <v>0.16200000000000001</v>
      </c>
      <c r="AD862" s="6">
        <f>Call_Data!$I862/Call_Data!$G862</f>
        <v>0.1875</v>
      </c>
    </row>
    <row r="863" spans="1:30" x14ac:dyDescent="0.2">
      <c r="A863">
        <v>201707</v>
      </c>
      <c r="B863" s="1">
        <v>42940</v>
      </c>
      <c r="C863">
        <v>12478</v>
      </c>
      <c r="D863" t="str">
        <f>VLOOKUP(Call_Data!$C863,Hierarchy!$A$1:$H$27,5,TRUE)</f>
        <v>Nichols, Nana</v>
      </c>
      <c r="E863" t="str">
        <f>VLOOKUP(Call_Data!$C863,Hierarchy!$A$2:$H$27,7,TRUE)</f>
        <v>Jimson, Bill</v>
      </c>
      <c r="F863" t="str">
        <f>VLOOKUP(C863,Hierarchy!$A$2:$H$27,8,TRUE)</f>
        <v>Williamburg</v>
      </c>
      <c r="G863">
        <v>34</v>
      </c>
      <c r="H863">
        <v>25106</v>
      </c>
      <c r="I863">
        <v>7</v>
      </c>
      <c r="J863">
        <v>29</v>
      </c>
      <c r="K863">
        <v>25</v>
      </c>
      <c r="L863">
        <v>20</v>
      </c>
      <c r="M863">
        <v>2</v>
      </c>
      <c r="N863">
        <f>SUMIF(Call_Data!$D$2:$D$1526,Call_Data!$D863,Call_Data!$G$2:$G$1526)</f>
        <v>1999</v>
      </c>
      <c r="O863">
        <f>SUMIFS(Call_Data!$G$2:$G$1526,Call_Data!$D$2:$D$1526,Call_Data!$D863,Call_Data!$A$2:$A$1526,Call_Data!$A863)</f>
        <v>674</v>
      </c>
      <c r="P863" s="3">
        <f>Call_Data!$H863/Call_Data!$G863</f>
        <v>738.41176470588232</v>
      </c>
      <c r="Q863" cm="1">
        <f t="array" ref="Q863">_xlfn.SWITCH(A863,201706,780,201707,783,201708,775)</f>
        <v>783</v>
      </c>
      <c r="R863" s="5" cm="1">
        <f t="array" ref="R863">_xlfn.SWITCH(A863,201706,0.08,201707,0.081,201708,0.075)</f>
        <v>8.1000000000000003E-2</v>
      </c>
      <c r="S863" s="2">
        <f>Call_Data!$M863/Call_Data!$G863*100</f>
        <v>5.8823529411764701</v>
      </c>
      <c r="T863" s="2">
        <f>Call_Data!$S863/Call_Data!$R863</f>
        <v>72.621641249092221</v>
      </c>
      <c r="U863" s="7">
        <f t="shared" si="26"/>
        <v>0</v>
      </c>
      <c r="V863" s="6">
        <f t="shared" si="27"/>
        <v>0.8529411764705882</v>
      </c>
      <c r="W863" s="6">
        <f>Call_Data!$K863/Call_Data!$J863</f>
        <v>0.86206896551724133</v>
      </c>
      <c r="X863" s="6">
        <f>Call_Data!$L863/Call_Data!$K863</f>
        <v>0.8</v>
      </c>
      <c r="Y863" s="6" cm="1">
        <f t="array" ref="Y863">_xlfn.SWITCH(A863,201706,0.51,201707,0.509,201708,0.511)</f>
        <v>0.50900000000000001</v>
      </c>
      <c r="Z863" s="6">
        <f>Call_Data!$L863/Call_Data!$G863</f>
        <v>0.58823529411764708</v>
      </c>
      <c r="AA863" s="6" cm="1">
        <f t="array" ref="AA863">_xlfn.SWITCH(A863,201706,0.2,201707,0.199,201708,0.198)</f>
        <v>0.19900000000000001</v>
      </c>
      <c r="AB863" s="6">
        <f>Call_Data!$K863-Call_Data!$L863/Call_Data!$K863</f>
        <v>24.2</v>
      </c>
      <c r="AC863" s="6" cm="1">
        <f t="array" ref="AC863">_xlfn.SWITCH(A863,201706,0.17,201707,0.162,201708,0.159)</f>
        <v>0.16200000000000001</v>
      </c>
      <c r="AD863" s="6">
        <f>Call_Data!$I863/Call_Data!$G863</f>
        <v>0.20588235294117646</v>
      </c>
    </row>
    <row r="864" spans="1:30" x14ac:dyDescent="0.2">
      <c r="A864">
        <v>201707</v>
      </c>
      <c r="B864" s="1">
        <v>42940</v>
      </c>
      <c r="C864">
        <v>12479</v>
      </c>
      <c r="D864" t="str">
        <f>VLOOKUP(Call_Data!$C864,Hierarchy!$A$1:$H$27,5,TRUE)</f>
        <v>Ohlson, Octavius</v>
      </c>
      <c r="E864" t="str">
        <f>VLOOKUP(Call_Data!$C864,Hierarchy!$A$2:$H$27,7,TRUE)</f>
        <v>Jimson, Bill</v>
      </c>
      <c r="F864" t="str">
        <f>VLOOKUP(C864,Hierarchy!$A$2:$H$27,8,TRUE)</f>
        <v>Williamburg</v>
      </c>
      <c r="G864">
        <v>34</v>
      </c>
      <c r="H864">
        <v>24918</v>
      </c>
      <c r="I864">
        <v>5</v>
      </c>
      <c r="J864">
        <v>33</v>
      </c>
      <c r="K864">
        <v>24</v>
      </c>
      <c r="L864">
        <v>16</v>
      </c>
      <c r="M864">
        <v>2</v>
      </c>
      <c r="N864">
        <f>SUMIF(Call_Data!$D$2:$D$1526,Call_Data!$D864,Call_Data!$G$2:$G$1526)</f>
        <v>1969</v>
      </c>
      <c r="O864">
        <f>SUMIFS(Call_Data!$G$2:$G$1526,Call_Data!$D$2:$D$1526,Call_Data!$D864,Call_Data!$A$2:$A$1526,Call_Data!$A864)</f>
        <v>562</v>
      </c>
      <c r="P864" s="3">
        <f>Call_Data!$H864/Call_Data!$G864</f>
        <v>732.88235294117646</v>
      </c>
      <c r="Q864" cm="1">
        <f t="array" ref="Q864">_xlfn.SWITCH(A864,201706,780,201707,783,201708,775)</f>
        <v>783</v>
      </c>
      <c r="R864" s="5" cm="1">
        <f t="array" ref="R864">_xlfn.SWITCH(A864,201706,0.08,201707,0.081,201708,0.075)</f>
        <v>8.1000000000000003E-2</v>
      </c>
      <c r="S864" s="2">
        <f>Call_Data!$M864/Call_Data!$G864*100</f>
        <v>5.8823529411764701</v>
      </c>
      <c r="T864" s="2">
        <f>Call_Data!$S864/Call_Data!$R864</f>
        <v>72.621641249092221</v>
      </c>
      <c r="U864" s="7">
        <f t="shared" si="26"/>
        <v>0</v>
      </c>
      <c r="V864" s="6">
        <f t="shared" si="27"/>
        <v>0.97058823529411764</v>
      </c>
      <c r="W864" s="6">
        <f>Call_Data!$K864/Call_Data!$J864</f>
        <v>0.72727272727272729</v>
      </c>
      <c r="X864" s="6">
        <f>Call_Data!$L864/Call_Data!$K864</f>
        <v>0.66666666666666663</v>
      </c>
      <c r="Y864" s="6" cm="1">
        <f t="array" ref="Y864">_xlfn.SWITCH(A864,201706,0.51,201707,0.509,201708,0.511)</f>
        <v>0.50900000000000001</v>
      </c>
      <c r="Z864" s="6">
        <f>Call_Data!$L864/Call_Data!$G864</f>
        <v>0.47058823529411764</v>
      </c>
      <c r="AA864" s="6" cm="1">
        <f t="array" ref="AA864">_xlfn.SWITCH(A864,201706,0.2,201707,0.199,201708,0.198)</f>
        <v>0.19900000000000001</v>
      </c>
      <c r="AB864" s="6">
        <f>Call_Data!$K864-Call_Data!$L864/Call_Data!$K864</f>
        <v>23.333333333333332</v>
      </c>
      <c r="AC864" s="6" cm="1">
        <f t="array" ref="AC864">_xlfn.SWITCH(A864,201706,0.17,201707,0.162,201708,0.159)</f>
        <v>0.16200000000000001</v>
      </c>
      <c r="AD864" s="6">
        <f>Call_Data!$I864/Call_Data!$G864</f>
        <v>0.14705882352941177</v>
      </c>
    </row>
    <row r="865" spans="1:30" x14ac:dyDescent="0.2">
      <c r="A865">
        <v>201707</v>
      </c>
      <c r="B865" s="1">
        <v>42940</v>
      </c>
      <c r="C865">
        <v>12481</v>
      </c>
      <c r="D865" t="str">
        <f>VLOOKUP(Call_Data!$C865,Hierarchy!$A$1:$H$27,5,TRUE)</f>
        <v>Rank, Richelle</v>
      </c>
      <c r="E865" t="str">
        <f>VLOOKUP(Call_Data!$C865,Hierarchy!$A$2:$H$27,7,TRUE)</f>
        <v>Jimson, Bill</v>
      </c>
      <c r="F865" t="str">
        <f>VLOOKUP(C865,Hierarchy!$A$2:$H$27,8,TRUE)</f>
        <v>Williamburg</v>
      </c>
      <c r="G865">
        <v>35</v>
      </c>
      <c r="H865">
        <v>25566</v>
      </c>
      <c r="I865">
        <v>8</v>
      </c>
      <c r="J865">
        <v>33</v>
      </c>
      <c r="K865">
        <v>22</v>
      </c>
      <c r="L865">
        <v>13</v>
      </c>
      <c r="M865">
        <v>2</v>
      </c>
      <c r="N865">
        <f>SUMIF(Call_Data!$D$2:$D$1526,Call_Data!$D865,Call_Data!$G$2:$G$1526)</f>
        <v>1090</v>
      </c>
      <c r="O865">
        <f>SUMIFS(Call_Data!$G$2:$G$1526,Call_Data!$D$2:$D$1526,Call_Data!$D865,Call_Data!$A$2:$A$1526,Call_Data!$A865)</f>
        <v>393</v>
      </c>
      <c r="P865" s="3">
        <f>Call_Data!$H865/Call_Data!$G865</f>
        <v>730.45714285714291</v>
      </c>
      <c r="Q865" cm="1">
        <f t="array" ref="Q865">_xlfn.SWITCH(A865,201706,780,201707,783,201708,775)</f>
        <v>783</v>
      </c>
      <c r="R865" s="5" cm="1">
        <f t="array" ref="R865">_xlfn.SWITCH(A865,201706,0.08,201707,0.081,201708,0.075)</f>
        <v>8.1000000000000003E-2</v>
      </c>
      <c r="S865" s="2">
        <f>Call_Data!$M865/Call_Data!$G865*100</f>
        <v>5.7142857142857144</v>
      </c>
      <c r="T865" s="2">
        <f>Call_Data!$S865/Call_Data!$R865</f>
        <v>70.546737213403873</v>
      </c>
      <c r="U865" s="7">
        <f t="shared" si="26"/>
        <v>0</v>
      </c>
      <c r="V865" s="6">
        <f t="shared" si="27"/>
        <v>0.94285714285714284</v>
      </c>
      <c r="W865" s="6">
        <f>Call_Data!$K865/Call_Data!$J865</f>
        <v>0.66666666666666663</v>
      </c>
      <c r="X865" s="6">
        <f>Call_Data!$L865/Call_Data!$K865</f>
        <v>0.59090909090909094</v>
      </c>
      <c r="Y865" s="6" cm="1">
        <f t="array" ref="Y865">_xlfn.SWITCH(A865,201706,0.51,201707,0.509,201708,0.511)</f>
        <v>0.50900000000000001</v>
      </c>
      <c r="Z865" s="6">
        <f>Call_Data!$L865/Call_Data!$G865</f>
        <v>0.37142857142857144</v>
      </c>
      <c r="AA865" s="6" cm="1">
        <f t="array" ref="AA865">_xlfn.SWITCH(A865,201706,0.2,201707,0.199,201708,0.198)</f>
        <v>0.19900000000000001</v>
      </c>
      <c r="AB865" s="6">
        <f>Call_Data!$K865-Call_Data!$L865/Call_Data!$K865</f>
        <v>21.40909090909091</v>
      </c>
      <c r="AC865" s="6" cm="1">
        <f t="array" ref="AC865">_xlfn.SWITCH(A865,201706,0.17,201707,0.162,201708,0.159)</f>
        <v>0.16200000000000001</v>
      </c>
      <c r="AD865" s="6">
        <f>Call_Data!$I865/Call_Data!$G865</f>
        <v>0.22857142857142856</v>
      </c>
    </row>
    <row r="866" spans="1:30" x14ac:dyDescent="0.2">
      <c r="A866">
        <v>201707</v>
      </c>
      <c r="B866" s="1">
        <v>42940</v>
      </c>
      <c r="C866">
        <v>12482</v>
      </c>
      <c r="D866" t="str">
        <f>VLOOKUP(Call_Data!$C866,Hierarchy!$A$1:$H$27,5,TRUE)</f>
        <v>Sanders, Sammi</v>
      </c>
      <c r="E866" t="str">
        <f>VLOOKUP(Call_Data!$C866,Hierarchy!$A$2:$H$27,7,TRUE)</f>
        <v>Oferten, Quinton</v>
      </c>
      <c r="F866" t="str">
        <f>VLOOKUP(C866,Hierarchy!$A$2:$H$27,8,TRUE)</f>
        <v>Williamburg</v>
      </c>
      <c r="G866">
        <v>33</v>
      </c>
      <c r="H866">
        <v>24249</v>
      </c>
      <c r="I866">
        <v>9</v>
      </c>
      <c r="J866">
        <v>28</v>
      </c>
      <c r="K866">
        <v>19</v>
      </c>
      <c r="L866">
        <v>12</v>
      </c>
      <c r="M866">
        <v>3</v>
      </c>
      <c r="N866">
        <f>SUMIF(Call_Data!$D$2:$D$1526,Call_Data!$D866,Call_Data!$G$2:$G$1526)</f>
        <v>1764</v>
      </c>
      <c r="O866">
        <f>SUMIFS(Call_Data!$G$2:$G$1526,Call_Data!$D$2:$D$1526,Call_Data!$D866,Call_Data!$A$2:$A$1526,Call_Data!$A866)</f>
        <v>524</v>
      </c>
      <c r="P866" s="3">
        <f>Call_Data!$H866/Call_Data!$G866</f>
        <v>734.81818181818187</v>
      </c>
      <c r="Q866" cm="1">
        <f t="array" ref="Q866">_xlfn.SWITCH(A866,201706,780,201707,783,201708,775)</f>
        <v>783</v>
      </c>
      <c r="R866" s="5" cm="1">
        <f t="array" ref="R866">_xlfn.SWITCH(A866,201706,0.08,201707,0.081,201708,0.075)</f>
        <v>8.1000000000000003E-2</v>
      </c>
      <c r="S866" s="2">
        <f>Call_Data!$M866/Call_Data!$G866*100</f>
        <v>9.0909090909090917</v>
      </c>
      <c r="T866" s="2">
        <f>Call_Data!$S866/Call_Data!$R866</f>
        <v>112.23344556677891</v>
      </c>
      <c r="U866" s="7">
        <f t="shared" si="26"/>
        <v>150</v>
      </c>
      <c r="V866" s="6">
        <f t="shared" si="27"/>
        <v>0.84848484848484851</v>
      </c>
      <c r="W866" s="6">
        <f>Call_Data!$K866/Call_Data!$J866</f>
        <v>0.6785714285714286</v>
      </c>
      <c r="X866" s="6">
        <f>Call_Data!$L866/Call_Data!$K866</f>
        <v>0.63157894736842102</v>
      </c>
      <c r="Y866" s="6" cm="1">
        <f t="array" ref="Y866">_xlfn.SWITCH(A866,201706,0.51,201707,0.509,201708,0.511)</f>
        <v>0.50900000000000001</v>
      </c>
      <c r="Z866" s="6">
        <f>Call_Data!$L866/Call_Data!$G866</f>
        <v>0.36363636363636365</v>
      </c>
      <c r="AA866" s="6" cm="1">
        <f t="array" ref="AA866">_xlfn.SWITCH(A866,201706,0.2,201707,0.199,201708,0.198)</f>
        <v>0.19900000000000001</v>
      </c>
      <c r="AB866" s="6">
        <f>Call_Data!$K866-Call_Data!$L866/Call_Data!$K866</f>
        <v>18.368421052631579</v>
      </c>
      <c r="AC866" s="6" cm="1">
        <f t="array" ref="AC866">_xlfn.SWITCH(A866,201706,0.17,201707,0.162,201708,0.159)</f>
        <v>0.16200000000000001</v>
      </c>
      <c r="AD866" s="6">
        <f>Call_Data!$I866/Call_Data!$G866</f>
        <v>0.27272727272727271</v>
      </c>
    </row>
    <row r="867" spans="1:30" x14ac:dyDescent="0.2">
      <c r="A867">
        <v>201707</v>
      </c>
      <c r="B867" s="1">
        <v>42940</v>
      </c>
      <c r="C867">
        <v>12483</v>
      </c>
      <c r="D867" t="str">
        <f>VLOOKUP(Call_Data!$C867,Hierarchy!$A$1:$H$27,5,TRUE)</f>
        <v>Thomas, Ted</v>
      </c>
      <c r="E867" t="str">
        <f>VLOOKUP(Call_Data!$C867,Hierarchy!$A$2:$H$27,7,TRUE)</f>
        <v>Oferten, Quinton</v>
      </c>
      <c r="F867" t="str">
        <f>VLOOKUP(C867,Hierarchy!$A$2:$H$27,8,TRUE)</f>
        <v>Williamburg</v>
      </c>
      <c r="G867">
        <v>29</v>
      </c>
      <c r="H867">
        <v>25044</v>
      </c>
      <c r="I867">
        <v>8</v>
      </c>
      <c r="J867">
        <v>26</v>
      </c>
      <c r="K867">
        <v>20</v>
      </c>
      <c r="L867">
        <v>13</v>
      </c>
      <c r="M867">
        <v>3</v>
      </c>
      <c r="N867">
        <f>SUMIF(Call_Data!$D$2:$D$1526,Call_Data!$D867,Call_Data!$G$2:$G$1526)</f>
        <v>1918</v>
      </c>
      <c r="O867">
        <f>SUMIFS(Call_Data!$G$2:$G$1526,Call_Data!$D$2:$D$1526,Call_Data!$D867,Call_Data!$A$2:$A$1526,Call_Data!$A867)</f>
        <v>606</v>
      </c>
      <c r="P867" s="3">
        <f>Call_Data!$H867/Call_Data!$G867</f>
        <v>863.58620689655174</v>
      </c>
      <c r="Q867" cm="1">
        <f t="array" ref="Q867">_xlfn.SWITCH(A867,201706,780,201707,783,201708,775)</f>
        <v>783</v>
      </c>
      <c r="R867" s="5" cm="1">
        <f t="array" ref="R867">_xlfn.SWITCH(A867,201706,0.08,201707,0.081,201708,0.075)</f>
        <v>8.1000000000000003E-2</v>
      </c>
      <c r="S867" s="2">
        <f>Call_Data!$M867/Call_Data!$G867*100</f>
        <v>10.344827586206897</v>
      </c>
      <c r="T867" s="2">
        <f>Call_Data!$S867/Call_Data!$R867</f>
        <v>127.71392081736909</v>
      </c>
      <c r="U867" s="7">
        <f t="shared" si="26"/>
        <v>250</v>
      </c>
      <c r="V867" s="6">
        <f t="shared" si="27"/>
        <v>0.89655172413793105</v>
      </c>
      <c r="W867" s="6">
        <f>Call_Data!$K867/Call_Data!$J867</f>
        <v>0.76923076923076927</v>
      </c>
      <c r="X867" s="6">
        <f>Call_Data!$L867/Call_Data!$K867</f>
        <v>0.65</v>
      </c>
      <c r="Y867" s="6" cm="1">
        <f t="array" ref="Y867">_xlfn.SWITCH(A867,201706,0.51,201707,0.509,201708,0.511)</f>
        <v>0.50900000000000001</v>
      </c>
      <c r="Z867" s="6">
        <f>Call_Data!$L867/Call_Data!$G867</f>
        <v>0.44827586206896552</v>
      </c>
      <c r="AA867" s="6" cm="1">
        <f t="array" ref="AA867">_xlfn.SWITCH(A867,201706,0.2,201707,0.199,201708,0.198)</f>
        <v>0.19900000000000001</v>
      </c>
      <c r="AB867" s="6">
        <f>Call_Data!$K867-Call_Data!$L867/Call_Data!$K867</f>
        <v>19.350000000000001</v>
      </c>
      <c r="AC867" s="6" cm="1">
        <f t="array" ref="AC867">_xlfn.SWITCH(A867,201706,0.17,201707,0.162,201708,0.159)</f>
        <v>0.16200000000000001</v>
      </c>
      <c r="AD867" s="6">
        <f>Call_Data!$I867/Call_Data!$G867</f>
        <v>0.27586206896551724</v>
      </c>
    </row>
    <row r="868" spans="1:30" x14ac:dyDescent="0.2">
      <c r="A868">
        <v>201707</v>
      </c>
      <c r="B868" s="1">
        <v>42940</v>
      </c>
      <c r="C868">
        <v>12484</v>
      </c>
      <c r="D868" t="str">
        <f>VLOOKUP(Call_Data!$C868,Hierarchy!$A$1:$H$27,5,TRUE)</f>
        <v>Uvaldon, Ursala</v>
      </c>
      <c r="E868" t="str">
        <f>VLOOKUP(Call_Data!$C868,Hierarchy!$A$2:$H$27,7,TRUE)</f>
        <v>Oferten, Quinton</v>
      </c>
      <c r="F868" t="str">
        <f>VLOOKUP(C868,Hierarchy!$A$2:$H$27,8,TRUE)</f>
        <v>Williamburg</v>
      </c>
      <c r="G868">
        <v>32</v>
      </c>
      <c r="H868">
        <v>25643</v>
      </c>
      <c r="I868">
        <v>7</v>
      </c>
      <c r="J868">
        <v>29</v>
      </c>
      <c r="K868">
        <v>20</v>
      </c>
      <c r="L868">
        <v>15</v>
      </c>
      <c r="M868">
        <v>4</v>
      </c>
      <c r="N868">
        <f>SUMIF(Call_Data!$D$2:$D$1526,Call_Data!$D868,Call_Data!$G$2:$G$1526)</f>
        <v>1913</v>
      </c>
      <c r="O868">
        <f>SUMIFS(Call_Data!$G$2:$G$1526,Call_Data!$D$2:$D$1526,Call_Data!$D868,Call_Data!$A$2:$A$1526,Call_Data!$A868)</f>
        <v>618</v>
      </c>
      <c r="P868" s="3">
        <f>Call_Data!$H868/Call_Data!$G868</f>
        <v>801.34375</v>
      </c>
      <c r="Q868" cm="1">
        <f t="array" ref="Q868">_xlfn.SWITCH(A868,201706,780,201707,783,201708,775)</f>
        <v>783</v>
      </c>
      <c r="R868" s="5" cm="1">
        <f t="array" ref="R868">_xlfn.SWITCH(A868,201706,0.08,201707,0.081,201708,0.075)</f>
        <v>8.1000000000000003E-2</v>
      </c>
      <c r="S868" s="2">
        <f>Call_Data!$M868/Call_Data!$G868*100</f>
        <v>12.5</v>
      </c>
      <c r="T868" s="2">
        <f>Call_Data!$S868/Call_Data!$R868</f>
        <v>154.32098765432099</v>
      </c>
      <c r="U868" s="7">
        <f t="shared" si="26"/>
        <v>250</v>
      </c>
      <c r="V868" s="6">
        <f t="shared" si="27"/>
        <v>0.90625</v>
      </c>
      <c r="W868" s="6">
        <f>Call_Data!$K868/Call_Data!$J868</f>
        <v>0.68965517241379315</v>
      </c>
      <c r="X868" s="6">
        <f>Call_Data!$L868/Call_Data!$K868</f>
        <v>0.75</v>
      </c>
      <c r="Y868" s="6" cm="1">
        <f t="array" ref="Y868">_xlfn.SWITCH(A868,201706,0.51,201707,0.509,201708,0.511)</f>
        <v>0.50900000000000001</v>
      </c>
      <c r="Z868" s="6">
        <f>Call_Data!$L868/Call_Data!$G868</f>
        <v>0.46875</v>
      </c>
      <c r="AA868" s="6" cm="1">
        <f t="array" ref="AA868">_xlfn.SWITCH(A868,201706,0.2,201707,0.199,201708,0.198)</f>
        <v>0.19900000000000001</v>
      </c>
      <c r="AB868" s="6">
        <f>Call_Data!$K868-Call_Data!$L868/Call_Data!$K868</f>
        <v>19.25</v>
      </c>
      <c r="AC868" s="6" cm="1">
        <f t="array" ref="AC868">_xlfn.SWITCH(A868,201706,0.17,201707,0.162,201708,0.159)</f>
        <v>0.16200000000000001</v>
      </c>
      <c r="AD868" s="6">
        <f>Call_Data!$I868/Call_Data!$G868</f>
        <v>0.21875</v>
      </c>
    </row>
    <row r="869" spans="1:30" x14ac:dyDescent="0.2">
      <c r="A869">
        <v>201707</v>
      </c>
      <c r="B869" s="1">
        <v>42940</v>
      </c>
      <c r="C869">
        <v>12485</v>
      </c>
      <c r="D869" t="str">
        <f>VLOOKUP(Call_Data!$C869,Hierarchy!$A$1:$H$27,5,TRUE)</f>
        <v>Vindictive, Vinny</v>
      </c>
      <c r="E869" t="str">
        <f>VLOOKUP(Call_Data!$C869,Hierarchy!$A$2:$H$27,7,TRUE)</f>
        <v>Oferten, Quinton</v>
      </c>
      <c r="F869" t="str">
        <f>VLOOKUP(C869,Hierarchy!$A$2:$H$27,8,TRUE)</f>
        <v>Williamburg</v>
      </c>
      <c r="G869">
        <v>32</v>
      </c>
      <c r="H869">
        <v>25037</v>
      </c>
      <c r="I869">
        <v>7</v>
      </c>
      <c r="J869">
        <v>28</v>
      </c>
      <c r="K869">
        <v>18</v>
      </c>
      <c r="L869">
        <v>10</v>
      </c>
      <c r="M869">
        <v>4</v>
      </c>
      <c r="N869">
        <f>SUMIF(Call_Data!$D$2:$D$1526,Call_Data!$D869,Call_Data!$G$2:$G$1526)</f>
        <v>1894</v>
      </c>
      <c r="O869">
        <f>SUMIFS(Call_Data!$G$2:$G$1526,Call_Data!$D$2:$D$1526,Call_Data!$D869,Call_Data!$A$2:$A$1526,Call_Data!$A869)</f>
        <v>610</v>
      </c>
      <c r="P869" s="3">
        <f>Call_Data!$H869/Call_Data!$G869</f>
        <v>782.40625</v>
      </c>
      <c r="Q869" cm="1">
        <f t="array" ref="Q869">_xlfn.SWITCH(A869,201706,780,201707,783,201708,775)</f>
        <v>783</v>
      </c>
      <c r="R869" s="5" cm="1">
        <f t="array" ref="R869">_xlfn.SWITCH(A869,201706,0.08,201707,0.081,201708,0.075)</f>
        <v>8.1000000000000003E-2</v>
      </c>
      <c r="S869" s="2">
        <f>Call_Data!$M869/Call_Data!$G869*100</f>
        <v>12.5</v>
      </c>
      <c r="T869" s="2">
        <f>Call_Data!$S869/Call_Data!$R869</f>
        <v>154.32098765432099</v>
      </c>
      <c r="U869" s="7">
        <f t="shared" si="26"/>
        <v>250</v>
      </c>
      <c r="V869" s="6">
        <f t="shared" si="27"/>
        <v>0.875</v>
      </c>
      <c r="W869" s="6">
        <f>Call_Data!$K869/Call_Data!$J869</f>
        <v>0.6428571428571429</v>
      </c>
      <c r="X869" s="6">
        <f>Call_Data!$L869/Call_Data!$K869</f>
        <v>0.55555555555555558</v>
      </c>
      <c r="Y869" s="6" cm="1">
        <f t="array" ref="Y869">_xlfn.SWITCH(A869,201706,0.51,201707,0.509,201708,0.511)</f>
        <v>0.50900000000000001</v>
      </c>
      <c r="Z869" s="6">
        <f>Call_Data!$L869/Call_Data!$G869</f>
        <v>0.3125</v>
      </c>
      <c r="AA869" s="6" cm="1">
        <f t="array" ref="AA869">_xlfn.SWITCH(A869,201706,0.2,201707,0.199,201708,0.198)</f>
        <v>0.19900000000000001</v>
      </c>
      <c r="AB869" s="6">
        <f>Call_Data!$K869-Call_Data!$L869/Call_Data!$K869</f>
        <v>17.444444444444443</v>
      </c>
      <c r="AC869" s="6" cm="1">
        <f t="array" ref="AC869">_xlfn.SWITCH(A869,201706,0.17,201707,0.162,201708,0.159)</f>
        <v>0.16200000000000001</v>
      </c>
      <c r="AD869" s="6">
        <f>Call_Data!$I869/Call_Data!$G869</f>
        <v>0.21875</v>
      </c>
    </row>
    <row r="870" spans="1:30" x14ac:dyDescent="0.2">
      <c r="A870">
        <v>201707</v>
      </c>
      <c r="B870" s="1">
        <v>42940</v>
      </c>
      <c r="C870">
        <v>12486</v>
      </c>
      <c r="D870" t="str">
        <f>VLOOKUP(Call_Data!$C870,Hierarchy!$A$1:$H$27,5,TRUE)</f>
        <v>Williamson, Wilma</v>
      </c>
      <c r="E870" t="str">
        <f>VLOOKUP(Call_Data!$C870,Hierarchy!$A$2:$H$27,7,TRUE)</f>
        <v>Oferten, Quinton</v>
      </c>
      <c r="F870" t="str">
        <f>VLOOKUP(C870,Hierarchy!$A$2:$H$27,8,TRUE)</f>
        <v>Williamburg</v>
      </c>
      <c r="G870">
        <v>32</v>
      </c>
      <c r="H870">
        <v>24846</v>
      </c>
      <c r="I870">
        <v>9</v>
      </c>
      <c r="J870">
        <v>30</v>
      </c>
      <c r="K870">
        <v>18</v>
      </c>
      <c r="L870">
        <v>11</v>
      </c>
      <c r="M870">
        <v>4</v>
      </c>
      <c r="N870">
        <f>SUMIF(Call_Data!$D$2:$D$1526,Call_Data!$D870,Call_Data!$G$2:$G$1526)</f>
        <v>1992</v>
      </c>
      <c r="O870">
        <f>SUMIFS(Call_Data!$G$2:$G$1526,Call_Data!$D$2:$D$1526,Call_Data!$D870,Call_Data!$A$2:$A$1526,Call_Data!$A870)</f>
        <v>678</v>
      </c>
      <c r="P870" s="3">
        <f>Call_Data!$H870/Call_Data!$G870</f>
        <v>776.4375</v>
      </c>
      <c r="Q870" cm="1">
        <f t="array" ref="Q870">_xlfn.SWITCH(A870,201706,780,201707,783,201708,775)</f>
        <v>783</v>
      </c>
      <c r="R870" s="5" cm="1">
        <f t="array" ref="R870">_xlfn.SWITCH(A870,201706,0.08,201707,0.081,201708,0.075)</f>
        <v>8.1000000000000003E-2</v>
      </c>
      <c r="S870" s="2">
        <f>Call_Data!$M870/Call_Data!$G870*100</f>
        <v>12.5</v>
      </c>
      <c r="T870" s="2">
        <f>Call_Data!$S870/Call_Data!$R870</f>
        <v>154.32098765432099</v>
      </c>
      <c r="U870" s="7">
        <f t="shared" si="26"/>
        <v>250</v>
      </c>
      <c r="V870" s="6">
        <f t="shared" si="27"/>
        <v>0.9375</v>
      </c>
      <c r="W870" s="6">
        <f>Call_Data!$K870/Call_Data!$J870</f>
        <v>0.6</v>
      </c>
      <c r="X870" s="6">
        <f>Call_Data!$L870/Call_Data!$K870</f>
        <v>0.61111111111111116</v>
      </c>
      <c r="Y870" s="6" cm="1">
        <f t="array" ref="Y870">_xlfn.SWITCH(A870,201706,0.51,201707,0.509,201708,0.511)</f>
        <v>0.50900000000000001</v>
      </c>
      <c r="Z870" s="6">
        <f>Call_Data!$L870/Call_Data!$G870</f>
        <v>0.34375</v>
      </c>
      <c r="AA870" s="6" cm="1">
        <f t="array" ref="AA870">_xlfn.SWITCH(A870,201706,0.2,201707,0.199,201708,0.198)</f>
        <v>0.19900000000000001</v>
      </c>
      <c r="AB870" s="6">
        <f>Call_Data!$K870-Call_Data!$L870/Call_Data!$K870</f>
        <v>17.388888888888889</v>
      </c>
      <c r="AC870" s="6" cm="1">
        <f t="array" ref="AC870">_xlfn.SWITCH(A870,201706,0.17,201707,0.162,201708,0.159)</f>
        <v>0.16200000000000001</v>
      </c>
      <c r="AD870" s="6">
        <f>Call_Data!$I870/Call_Data!$G870</f>
        <v>0.28125</v>
      </c>
    </row>
    <row r="871" spans="1:30" x14ac:dyDescent="0.2">
      <c r="A871">
        <v>201707</v>
      </c>
      <c r="B871" s="1">
        <v>42940</v>
      </c>
      <c r="C871">
        <v>12487</v>
      </c>
      <c r="D871" t="str">
        <f>VLOOKUP(Call_Data!$C871,Hierarchy!$A$1:$H$27,5,TRUE)</f>
        <v>Younger, Yeti</v>
      </c>
      <c r="E871" t="str">
        <f>VLOOKUP(Call_Data!$C871,Hierarchy!$A$2:$H$27,7,TRUE)</f>
        <v>Oferten, Quinton</v>
      </c>
      <c r="F871" t="str">
        <f>VLOOKUP(C871,Hierarchy!$A$2:$H$27,8,TRUE)</f>
        <v>Williamburg</v>
      </c>
      <c r="G871">
        <v>31</v>
      </c>
      <c r="H871">
        <v>24306</v>
      </c>
      <c r="I871">
        <v>7</v>
      </c>
      <c r="J871">
        <v>27</v>
      </c>
      <c r="K871">
        <v>20</v>
      </c>
      <c r="L871">
        <v>13</v>
      </c>
      <c r="M871">
        <v>3</v>
      </c>
      <c r="N871">
        <f>SUMIF(Call_Data!$D$2:$D$1526,Call_Data!$D871,Call_Data!$G$2:$G$1526)</f>
        <v>1939</v>
      </c>
      <c r="O871">
        <f>SUMIFS(Call_Data!$G$2:$G$1526,Call_Data!$D$2:$D$1526,Call_Data!$D871,Call_Data!$A$2:$A$1526,Call_Data!$A871)</f>
        <v>662</v>
      </c>
      <c r="P871" s="3">
        <f>Call_Data!$H871/Call_Data!$G871</f>
        <v>784.06451612903231</v>
      </c>
      <c r="Q871" cm="1">
        <f t="array" ref="Q871">_xlfn.SWITCH(A871,201706,780,201707,783,201708,775)</f>
        <v>783</v>
      </c>
      <c r="R871" s="5" cm="1">
        <f t="array" ref="R871">_xlfn.SWITCH(A871,201706,0.08,201707,0.081,201708,0.075)</f>
        <v>8.1000000000000003E-2</v>
      </c>
      <c r="S871" s="2">
        <f>Call_Data!$M871/Call_Data!$G871*100</f>
        <v>9.67741935483871</v>
      </c>
      <c r="T871" s="2">
        <f>Call_Data!$S871/Call_Data!$R871</f>
        <v>119.47431302270012</v>
      </c>
      <c r="U871" s="7">
        <f t="shared" si="26"/>
        <v>150</v>
      </c>
      <c r="V871" s="6">
        <f t="shared" si="27"/>
        <v>0.87096774193548387</v>
      </c>
      <c r="W871" s="6">
        <f>Call_Data!$K871/Call_Data!$J871</f>
        <v>0.7407407407407407</v>
      </c>
      <c r="X871" s="6">
        <f>Call_Data!$L871/Call_Data!$K871</f>
        <v>0.65</v>
      </c>
      <c r="Y871" s="6" cm="1">
        <f t="array" ref="Y871">_xlfn.SWITCH(A871,201706,0.51,201707,0.509,201708,0.511)</f>
        <v>0.50900000000000001</v>
      </c>
      <c r="Z871" s="6">
        <f>Call_Data!$L871/Call_Data!$G871</f>
        <v>0.41935483870967744</v>
      </c>
      <c r="AA871" s="6" cm="1">
        <f t="array" ref="AA871">_xlfn.SWITCH(A871,201706,0.2,201707,0.199,201708,0.198)</f>
        <v>0.19900000000000001</v>
      </c>
      <c r="AB871" s="6">
        <f>Call_Data!$K871-Call_Data!$L871/Call_Data!$K871</f>
        <v>19.350000000000001</v>
      </c>
      <c r="AC871" s="6" cm="1">
        <f t="array" ref="AC871">_xlfn.SWITCH(A871,201706,0.17,201707,0.162,201708,0.159)</f>
        <v>0.16200000000000001</v>
      </c>
      <c r="AD871" s="6">
        <f>Call_Data!$I871/Call_Data!$G871</f>
        <v>0.22580645161290322</v>
      </c>
    </row>
    <row r="872" spans="1:30" x14ac:dyDescent="0.2">
      <c r="A872">
        <v>201707</v>
      </c>
      <c r="B872" s="1">
        <v>42940</v>
      </c>
      <c r="C872">
        <v>12488</v>
      </c>
      <c r="D872" t="str">
        <f>VLOOKUP(Call_Data!$C872,Hierarchy!$A$1:$H$27,5,TRUE)</f>
        <v>Zwilowski, Zane</v>
      </c>
      <c r="E872" t="str">
        <f>VLOOKUP(Call_Data!$C872,Hierarchy!$A$2:$H$27,7,TRUE)</f>
        <v>Oferten, Quinton</v>
      </c>
      <c r="F872" t="str">
        <f>VLOOKUP(C872,Hierarchy!$A$2:$H$27,8,TRUE)</f>
        <v>Williamburg</v>
      </c>
      <c r="G872">
        <v>33</v>
      </c>
      <c r="H872">
        <v>25584</v>
      </c>
      <c r="I872">
        <v>7</v>
      </c>
      <c r="J872">
        <v>30</v>
      </c>
      <c r="K872">
        <v>20</v>
      </c>
      <c r="L872">
        <v>12</v>
      </c>
      <c r="M872">
        <v>4</v>
      </c>
      <c r="N872">
        <f>SUMIF(Call_Data!$D$2:$D$1526,Call_Data!$D872,Call_Data!$G$2:$G$1526)</f>
        <v>2000</v>
      </c>
      <c r="O872">
        <f>SUMIFS(Call_Data!$G$2:$G$1526,Call_Data!$D$2:$D$1526,Call_Data!$D872,Call_Data!$A$2:$A$1526,Call_Data!$A872)</f>
        <v>682</v>
      </c>
      <c r="P872" s="3">
        <f>Call_Data!$H872/Call_Data!$G872</f>
        <v>775.27272727272725</v>
      </c>
      <c r="Q872" cm="1">
        <f t="array" ref="Q872">_xlfn.SWITCH(A872,201706,780,201707,783,201708,775)</f>
        <v>783</v>
      </c>
      <c r="R872" s="5" cm="1">
        <f t="array" ref="R872">_xlfn.SWITCH(A872,201706,0.08,201707,0.081,201708,0.075)</f>
        <v>8.1000000000000003E-2</v>
      </c>
      <c r="S872" s="2">
        <f>Call_Data!$M872/Call_Data!$G872*100</f>
        <v>12.121212121212121</v>
      </c>
      <c r="T872" s="2">
        <f>Call_Data!$S872/Call_Data!$R872</f>
        <v>149.64459408903852</v>
      </c>
      <c r="U872" s="7">
        <f t="shared" si="26"/>
        <v>250</v>
      </c>
      <c r="V872" s="6">
        <f t="shared" si="27"/>
        <v>0.90909090909090906</v>
      </c>
      <c r="W872" s="6">
        <f>Call_Data!$K872/Call_Data!$J872</f>
        <v>0.66666666666666663</v>
      </c>
      <c r="X872" s="6">
        <f>Call_Data!$L872/Call_Data!$K872</f>
        <v>0.6</v>
      </c>
      <c r="Y872" s="6" cm="1">
        <f t="array" ref="Y872">_xlfn.SWITCH(A872,201706,0.51,201707,0.509,201708,0.511)</f>
        <v>0.50900000000000001</v>
      </c>
      <c r="Z872" s="6">
        <f>Call_Data!$L872/Call_Data!$G872</f>
        <v>0.36363636363636365</v>
      </c>
      <c r="AA872" s="6" cm="1">
        <f t="array" ref="AA872">_xlfn.SWITCH(A872,201706,0.2,201707,0.199,201708,0.198)</f>
        <v>0.19900000000000001</v>
      </c>
      <c r="AB872" s="6">
        <f>Call_Data!$K872-Call_Data!$L872/Call_Data!$K872</f>
        <v>19.399999999999999</v>
      </c>
      <c r="AC872" s="6" cm="1">
        <f t="array" ref="AC872">_xlfn.SWITCH(A872,201706,0.17,201707,0.162,201708,0.159)</f>
        <v>0.16200000000000001</v>
      </c>
      <c r="AD872" s="6">
        <f>Call_Data!$I872/Call_Data!$G872</f>
        <v>0.21212121212121213</v>
      </c>
    </row>
    <row r="873" spans="1:30" x14ac:dyDescent="0.2">
      <c r="A873">
        <v>201707</v>
      </c>
      <c r="B873" s="1">
        <v>42940</v>
      </c>
      <c r="C873">
        <v>12489</v>
      </c>
      <c r="D873" t="str">
        <f>VLOOKUP(Call_Data!$C873,Hierarchy!$A$1:$H$27,5,TRUE)</f>
        <v>Abacus, Aaron</v>
      </c>
      <c r="E873" t="str">
        <f>VLOOKUP(Call_Data!$C873,Hierarchy!$A$2:$H$27,7,TRUE)</f>
        <v>Oferten, Quinton</v>
      </c>
      <c r="F873" t="str">
        <f>VLOOKUP(C873,Hierarchy!$A$2:$H$27,8,TRUE)</f>
        <v>Williamburg</v>
      </c>
      <c r="G873">
        <v>28</v>
      </c>
      <c r="H873">
        <v>25831</v>
      </c>
      <c r="I873">
        <v>8</v>
      </c>
      <c r="J873">
        <v>25</v>
      </c>
      <c r="K873">
        <v>20</v>
      </c>
      <c r="L873">
        <v>12</v>
      </c>
      <c r="M873">
        <v>3</v>
      </c>
      <c r="N873">
        <f>SUMIF(Call_Data!$D$2:$D$1526,Call_Data!$D873,Call_Data!$G$2:$G$1526)</f>
        <v>1858</v>
      </c>
      <c r="O873">
        <f>SUMIFS(Call_Data!$G$2:$G$1526,Call_Data!$D$2:$D$1526,Call_Data!$D873,Call_Data!$A$2:$A$1526,Call_Data!$A873)</f>
        <v>671</v>
      </c>
      <c r="P873" s="3">
        <f>Call_Data!$H873/Call_Data!$G873</f>
        <v>922.53571428571433</v>
      </c>
      <c r="Q873" cm="1">
        <f t="array" ref="Q873">_xlfn.SWITCH(A873,201706,780,201707,783,201708,775)</f>
        <v>783</v>
      </c>
      <c r="R873" s="5" cm="1">
        <f t="array" ref="R873">_xlfn.SWITCH(A873,201706,0.08,201707,0.081,201708,0.075)</f>
        <v>8.1000000000000003E-2</v>
      </c>
      <c r="S873" s="2">
        <f>Call_Data!$M873/Call_Data!$G873*100</f>
        <v>10.714285714285714</v>
      </c>
      <c r="T873" s="2">
        <f>Call_Data!$S873/Call_Data!$R873</f>
        <v>132.27513227513225</v>
      </c>
      <c r="U873" s="7">
        <f t="shared" si="26"/>
        <v>250</v>
      </c>
      <c r="V873" s="6">
        <f t="shared" si="27"/>
        <v>0.8928571428571429</v>
      </c>
      <c r="W873" s="6">
        <f>Call_Data!$K873/Call_Data!$J873</f>
        <v>0.8</v>
      </c>
      <c r="X873" s="6">
        <f>Call_Data!$L873/Call_Data!$K873</f>
        <v>0.6</v>
      </c>
      <c r="Y873" s="6" cm="1">
        <f t="array" ref="Y873">_xlfn.SWITCH(A873,201706,0.51,201707,0.509,201708,0.511)</f>
        <v>0.50900000000000001</v>
      </c>
      <c r="Z873" s="6">
        <f>Call_Data!$L873/Call_Data!$G873</f>
        <v>0.42857142857142855</v>
      </c>
      <c r="AA873" s="6" cm="1">
        <f t="array" ref="AA873">_xlfn.SWITCH(A873,201706,0.2,201707,0.199,201708,0.198)</f>
        <v>0.19900000000000001</v>
      </c>
      <c r="AB873" s="6">
        <f>Call_Data!$K873-Call_Data!$L873/Call_Data!$K873</f>
        <v>19.399999999999999</v>
      </c>
      <c r="AC873" s="6" cm="1">
        <f t="array" ref="AC873">_xlfn.SWITCH(A873,201706,0.17,201707,0.162,201708,0.159)</f>
        <v>0.16200000000000001</v>
      </c>
      <c r="AD873" s="6">
        <f>Call_Data!$I873/Call_Data!$G873</f>
        <v>0.2857142857142857</v>
      </c>
    </row>
    <row r="874" spans="1:30" x14ac:dyDescent="0.2">
      <c r="A874">
        <v>201707</v>
      </c>
      <c r="B874" s="1">
        <v>42940</v>
      </c>
      <c r="C874">
        <v>12490</v>
      </c>
      <c r="D874" t="str">
        <f>VLOOKUP(Call_Data!$C874,Hierarchy!$A$1:$H$27,5,TRUE)</f>
        <v>Pulaski, Peter</v>
      </c>
      <c r="E874" t="str">
        <f>VLOOKUP(Call_Data!$C874,Hierarchy!$A$2:$H$27,7,TRUE)</f>
        <v>Oferten, Quinton</v>
      </c>
      <c r="F874" t="str">
        <f>VLOOKUP(C874,Hierarchy!$A$2:$H$27,8,TRUE)</f>
        <v>Williamburg</v>
      </c>
      <c r="G874">
        <v>29</v>
      </c>
      <c r="H874">
        <v>24925</v>
      </c>
      <c r="I874">
        <v>6</v>
      </c>
      <c r="J874">
        <v>26</v>
      </c>
      <c r="K874">
        <v>20</v>
      </c>
      <c r="L874">
        <v>14</v>
      </c>
      <c r="M874">
        <v>3</v>
      </c>
      <c r="N874">
        <f>SUMIF(Call_Data!$D$2:$D$1526,Call_Data!$D874,Call_Data!$G$2:$G$1526)</f>
        <v>1507</v>
      </c>
      <c r="O874">
        <f>SUMIFS(Call_Data!$G$2:$G$1526,Call_Data!$D$2:$D$1526,Call_Data!$D874,Call_Data!$A$2:$A$1526,Call_Data!$A874)</f>
        <v>437</v>
      </c>
      <c r="P874" s="3">
        <f>Call_Data!$H874/Call_Data!$G874</f>
        <v>859.48275862068965</v>
      </c>
      <c r="Q874" cm="1">
        <f t="array" ref="Q874">_xlfn.SWITCH(A874,201706,780,201707,783,201708,775)</f>
        <v>783</v>
      </c>
      <c r="R874" s="5" cm="1">
        <f t="array" ref="R874">_xlfn.SWITCH(A874,201706,0.08,201707,0.081,201708,0.075)</f>
        <v>8.1000000000000003E-2</v>
      </c>
      <c r="S874" s="2">
        <f>Call_Data!$M874/Call_Data!$G874*100</f>
        <v>10.344827586206897</v>
      </c>
      <c r="T874" s="2">
        <f>Call_Data!$S874/Call_Data!$R874</f>
        <v>127.71392081736909</v>
      </c>
      <c r="U874" s="7">
        <f t="shared" si="26"/>
        <v>250</v>
      </c>
      <c r="V874" s="6">
        <f t="shared" si="27"/>
        <v>0.89655172413793105</v>
      </c>
      <c r="W874" s="6">
        <f>Call_Data!$K874/Call_Data!$J874</f>
        <v>0.76923076923076927</v>
      </c>
      <c r="X874" s="6">
        <f>Call_Data!$L874/Call_Data!$K874</f>
        <v>0.7</v>
      </c>
      <c r="Y874" s="6" cm="1">
        <f t="array" ref="Y874">_xlfn.SWITCH(A874,201706,0.51,201707,0.509,201708,0.511)</f>
        <v>0.50900000000000001</v>
      </c>
      <c r="Z874" s="6">
        <f>Call_Data!$L874/Call_Data!$G874</f>
        <v>0.48275862068965519</v>
      </c>
      <c r="AA874" s="6" cm="1">
        <f t="array" ref="AA874">_xlfn.SWITCH(A874,201706,0.2,201707,0.199,201708,0.198)</f>
        <v>0.19900000000000001</v>
      </c>
      <c r="AB874" s="6">
        <f>Call_Data!$K874-Call_Data!$L874/Call_Data!$K874</f>
        <v>19.3</v>
      </c>
      <c r="AC874" s="6" cm="1">
        <f t="array" ref="AC874">_xlfn.SWITCH(A874,201706,0.17,201707,0.162,201708,0.159)</f>
        <v>0.16200000000000001</v>
      </c>
      <c r="AD874" s="6">
        <f>Call_Data!$I874/Call_Data!$G874</f>
        <v>0.20689655172413793</v>
      </c>
    </row>
    <row r="875" spans="1:30" x14ac:dyDescent="0.2">
      <c r="A875">
        <v>201707</v>
      </c>
      <c r="B875" s="1">
        <v>42941</v>
      </c>
      <c r="C875">
        <v>12465</v>
      </c>
      <c r="D875" t="str">
        <f>VLOOKUP(Call_Data!$C875,Hierarchy!$A$1:$H$27,5,TRUE)</f>
        <v>Anderson, Albert</v>
      </c>
      <c r="E875" t="str">
        <f>VLOOKUP(Call_Data!$C875,Hierarchy!$A$2:$H$27,7,TRUE)</f>
        <v>Winnerson, Aceona</v>
      </c>
      <c r="F875" t="str">
        <f>VLOOKUP(C875,Hierarchy!$A$2:$H$27,8,TRUE)</f>
        <v>Williamburg</v>
      </c>
      <c r="G875">
        <v>34</v>
      </c>
      <c r="H875">
        <v>25686</v>
      </c>
      <c r="I875">
        <v>4</v>
      </c>
      <c r="J875">
        <v>31</v>
      </c>
      <c r="K875">
        <v>24</v>
      </c>
      <c r="L875">
        <v>18</v>
      </c>
      <c r="M875">
        <v>1</v>
      </c>
      <c r="N875">
        <f>SUMIF(Call_Data!$D$2:$D$1526,Call_Data!$D875,Call_Data!$G$2:$G$1526)</f>
        <v>2149</v>
      </c>
      <c r="O875">
        <f>SUMIFS(Call_Data!$G$2:$G$1526,Call_Data!$D$2:$D$1526,Call_Data!$D875,Call_Data!$A$2:$A$1526,Call_Data!$A875)</f>
        <v>601</v>
      </c>
      <c r="P875" s="3">
        <f>Call_Data!$H875/Call_Data!$G875</f>
        <v>755.47058823529414</v>
      </c>
      <c r="Q875" cm="1">
        <f t="array" ref="Q875">_xlfn.SWITCH(A875,201706,780,201707,783,201708,775)</f>
        <v>783</v>
      </c>
      <c r="R875" s="5" cm="1">
        <f t="array" ref="R875">_xlfn.SWITCH(A875,201706,0.08,201707,0.081,201708,0.075)</f>
        <v>8.1000000000000003E-2</v>
      </c>
      <c r="S875" s="2">
        <f>Call_Data!$M875/Call_Data!$G875*100</f>
        <v>2.9411764705882351</v>
      </c>
      <c r="T875" s="2">
        <f>Call_Data!$S875/Call_Data!$R875</f>
        <v>36.31082062454611</v>
      </c>
      <c r="U875" s="7">
        <f t="shared" si="26"/>
        <v>0</v>
      </c>
      <c r="V875" s="6">
        <f t="shared" si="27"/>
        <v>0.91176470588235292</v>
      </c>
      <c r="W875" s="6">
        <f>Call_Data!$K875/Call_Data!$J875</f>
        <v>0.77419354838709675</v>
      </c>
      <c r="X875" s="6">
        <f>Call_Data!$L875/Call_Data!$K875</f>
        <v>0.75</v>
      </c>
      <c r="Y875" s="6" cm="1">
        <f t="array" ref="Y875">_xlfn.SWITCH(A875,201706,0.51,201707,0.509,201708,0.511)</f>
        <v>0.50900000000000001</v>
      </c>
      <c r="Z875" s="6">
        <f>Call_Data!$L875/Call_Data!$G875</f>
        <v>0.52941176470588236</v>
      </c>
      <c r="AA875" s="6" cm="1">
        <f t="array" ref="AA875">_xlfn.SWITCH(A875,201706,0.2,201707,0.199,201708,0.198)</f>
        <v>0.19900000000000001</v>
      </c>
      <c r="AB875" s="6">
        <f>Call_Data!$K875-Call_Data!$L875/Call_Data!$K875</f>
        <v>23.25</v>
      </c>
      <c r="AC875" s="6" cm="1">
        <f t="array" ref="AC875">_xlfn.SWITCH(A875,201706,0.17,201707,0.162,201708,0.159)</f>
        <v>0.16200000000000001</v>
      </c>
      <c r="AD875" s="6">
        <f>Call_Data!$I875/Call_Data!$G875</f>
        <v>0.11764705882352941</v>
      </c>
    </row>
    <row r="876" spans="1:30" x14ac:dyDescent="0.2">
      <c r="A876">
        <v>201707</v>
      </c>
      <c r="B876" s="1">
        <v>42941</v>
      </c>
      <c r="C876">
        <v>12466</v>
      </c>
      <c r="D876" t="str">
        <f>VLOOKUP(Call_Data!$C876,Hierarchy!$A$1:$H$27,5,TRUE)</f>
        <v>Binning, Bart</v>
      </c>
      <c r="E876" t="str">
        <f>VLOOKUP(Call_Data!$C876,Hierarchy!$A$2:$H$27,7,TRUE)</f>
        <v>Winnerson, Aceona</v>
      </c>
      <c r="F876" t="str">
        <f>VLOOKUP(C876,Hierarchy!$A$2:$H$27,8,TRUE)</f>
        <v>Williamburg</v>
      </c>
      <c r="G876">
        <v>38</v>
      </c>
      <c r="H876">
        <v>24635</v>
      </c>
      <c r="I876">
        <v>7</v>
      </c>
      <c r="J876">
        <v>37</v>
      </c>
      <c r="K876">
        <v>29</v>
      </c>
      <c r="L876">
        <v>26</v>
      </c>
      <c r="M876">
        <v>2</v>
      </c>
      <c r="N876">
        <f>SUMIF(Call_Data!$D$2:$D$1526,Call_Data!$D876,Call_Data!$G$2:$G$1526)</f>
        <v>2347</v>
      </c>
      <c r="O876">
        <f>SUMIFS(Call_Data!$G$2:$G$1526,Call_Data!$D$2:$D$1526,Call_Data!$D876,Call_Data!$A$2:$A$1526,Call_Data!$A876)</f>
        <v>761</v>
      </c>
      <c r="P876" s="3">
        <f>Call_Data!$H876/Call_Data!$G876</f>
        <v>648.28947368421052</v>
      </c>
      <c r="Q876" cm="1">
        <f t="array" ref="Q876">_xlfn.SWITCH(A876,201706,780,201707,783,201708,775)</f>
        <v>783</v>
      </c>
      <c r="R876" s="5" cm="1">
        <f t="array" ref="R876">_xlfn.SWITCH(A876,201706,0.08,201707,0.081,201708,0.075)</f>
        <v>8.1000000000000003E-2</v>
      </c>
      <c r="S876" s="2">
        <f>Call_Data!$M876/Call_Data!$G876*100</f>
        <v>5.2631578947368416</v>
      </c>
      <c r="T876" s="2">
        <f>Call_Data!$S876/Call_Data!$R876</f>
        <v>64.977257959714095</v>
      </c>
      <c r="U876" s="7">
        <f t="shared" si="26"/>
        <v>0</v>
      </c>
      <c r="V876" s="6">
        <f t="shared" si="27"/>
        <v>0.97368421052631582</v>
      </c>
      <c r="W876" s="6">
        <f>Call_Data!$K876/Call_Data!$J876</f>
        <v>0.78378378378378377</v>
      </c>
      <c r="X876" s="6">
        <f>Call_Data!$L876/Call_Data!$K876</f>
        <v>0.89655172413793105</v>
      </c>
      <c r="Y876" s="6" cm="1">
        <f t="array" ref="Y876">_xlfn.SWITCH(A876,201706,0.51,201707,0.509,201708,0.511)</f>
        <v>0.50900000000000001</v>
      </c>
      <c r="Z876" s="6">
        <f>Call_Data!$L876/Call_Data!$G876</f>
        <v>0.68421052631578949</v>
      </c>
      <c r="AA876" s="6" cm="1">
        <f t="array" ref="AA876">_xlfn.SWITCH(A876,201706,0.2,201707,0.199,201708,0.198)</f>
        <v>0.19900000000000001</v>
      </c>
      <c r="AB876" s="6">
        <f>Call_Data!$K876-Call_Data!$L876/Call_Data!$K876</f>
        <v>28.103448275862068</v>
      </c>
      <c r="AC876" s="6" cm="1">
        <f t="array" ref="AC876">_xlfn.SWITCH(A876,201706,0.17,201707,0.162,201708,0.159)</f>
        <v>0.16200000000000001</v>
      </c>
      <c r="AD876" s="6">
        <f>Call_Data!$I876/Call_Data!$G876</f>
        <v>0.18421052631578946</v>
      </c>
    </row>
    <row r="877" spans="1:30" x14ac:dyDescent="0.2">
      <c r="A877">
        <v>201707</v>
      </c>
      <c r="B877" s="1">
        <v>42941</v>
      </c>
      <c r="C877">
        <v>12467</v>
      </c>
      <c r="D877" t="str">
        <f>VLOOKUP(Call_Data!$C877,Hierarchy!$A$1:$H$27,5,TRUE)</f>
        <v>Centerville, Cece</v>
      </c>
      <c r="E877" t="str">
        <f>VLOOKUP(Call_Data!$C877,Hierarchy!$A$2:$H$27,7,TRUE)</f>
        <v>Winnerson, Aceona</v>
      </c>
      <c r="F877" t="str">
        <f>VLOOKUP(C877,Hierarchy!$A$2:$H$27,8,TRUE)</f>
        <v>Williamburg</v>
      </c>
      <c r="G877">
        <v>35</v>
      </c>
      <c r="H877">
        <v>24044</v>
      </c>
      <c r="I877">
        <v>5</v>
      </c>
      <c r="J877">
        <v>32</v>
      </c>
      <c r="K877">
        <v>25</v>
      </c>
      <c r="L877">
        <v>21</v>
      </c>
      <c r="M877">
        <v>1</v>
      </c>
      <c r="N877">
        <f>SUMIF(Call_Data!$D$2:$D$1526,Call_Data!$D877,Call_Data!$G$2:$G$1526)</f>
        <v>2319</v>
      </c>
      <c r="O877">
        <f>SUMIFS(Call_Data!$G$2:$G$1526,Call_Data!$D$2:$D$1526,Call_Data!$D877,Call_Data!$A$2:$A$1526,Call_Data!$A877)</f>
        <v>735</v>
      </c>
      <c r="P877" s="3">
        <f>Call_Data!$H877/Call_Data!$G877</f>
        <v>686.97142857142853</v>
      </c>
      <c r="Q877" cm="1">
        <f t="array" ref="Q877">_xlfn.SWITCH(A877,201706,780,201707,783,201708,775)</f>
        <v>783</v>
      </c>
      <c r="R877" s="5" cm="1">
        <f t="array" ref="R877">_xlfn.SWITCH(A877,201706,0.08,201707,0.081,201708,0.075)</f>
        <v>8.1000000000000003E-2</v>
      </c>
      <c r="S877" s="2">
        <f>Call_Data!$M877/Call_Data!$G877*100</f>
        <v>2.8571428571428572</v>
      </c>
      <c r="T877" s="2">
        <f>Call_Data!$S877/Call_Data!$R877</f>
        <v>35.273368606701936</v>
      </c>
      <c r="U877" s="7">
        <f t="shared" si="26"/>
        <v>0</v>
      </c>
      <c r="V877" s="6">
        <f t="shared" si="27"/>
        <v>0.91428571428571426</v>
      </c>
      <c r="W877" s="6">
        <f>Call_Data!$K877/Call_Data!$J877</f>
        <v>0.78125</v>
      </c>
      <c r="X877" s="6">
        <f>Call_Data!$L877/Call_Data!$K877</f>
        <v>0.84</v>
      </c>
      <c r="Y877" s="6" cm="1">
        <f t="array" ref="Y877">_xlfn.SWITCH(A877,201706,0.51,201707,0.509,201708,0.511)</f>
        <v>0.50900000000000001</v>
      </c>
      <c r="Z877" s="6">
        <f>Call_Data!$L877/Call_Data!$G877</f>
        <v>0.6</v>
      </c>
      <c r="AA877" s="6" cm="1">
        <f t="array" ref="AA877">_xlfn.SWITCH(A877,201706,0.2,201707,0.199,201708,0.198)</f>
        <v>0.19900000000000001</v>
      </c>
      <c r="AB877" s="6">
        <f>Call_Data!$K877-Call_Data!$L877/Call_Data!$K877</f>
        <v>24.16</v>
      </c>
      <c r="AC877" s="6" cm="1">
        <f t="array" ref="AC877">_xlfn.SWITCH(A877,201706,0.17,201707,0.162,201708,0.159)</f>
        <v>0.16200000000000001</v>
      </c>
      <c r="AD877" s="6">
        <f>Call_Data!$I877/Call_Data!$G877</f>
        <v>0.14285714285714285</v>
      </c>
    </row>
    <row r="878" spans="1:30" x14ac:dyDescent="0.2">
      <c r="A878">
        <v>201707</v>
      </c>
      <c r="B878" s="1">
        <v>42941</v>
      </c>
      <c r="C878">
        <v>12468</v>
      </c>
      <c r="D878" t="str">
        <f>VLOOKUP(Call_Data!$C878,Hierarchy!$A$1:$H$27,5,TRUE)</f>
        <v>Davenport, Davina</v>
      </c>
      <c r="E878" t="str">
        <f>VLOOKUP(Call_Data!$C878,Hierarchy!$A$2:$H$27,7,TRUE)</f>
        <v>Winnerson, Aceona</v>
      </c>
      <c r="F878" t="str">
        <f>VLOOKUP(C878,Hierarchy!$A$2:$H$27,8,TRUE)</f>
        <v>Williamburg</v>
      </c>
      <c r="G878">
        <v>37</v>
      </c>
      <c r="H878">
        <v>24943</v>
      </c>
      <c r="I878">
        <v>6</v>
      </c>
      <c r="J878">
        <v>36</v>
      </c>
      <c r="K878">
        <v>32</v>
      </c>
      <c r="L878">
        <v>25</v>
      </c>
      <c r="M878">
        <v>2</v>
      </c>
      <c r="N878">
        <f>SUMIF(Call_Data!$D$2:$D$1526,Call_Data!$D878,Call_Data!$G$2:$G$1526)</f>
        <v>2282</v>
      </c>
      <c r="O878">
        <f>SUMIFS(Call_Data!$G$2:$G$1526,Call_Data!$D$2:$D$1526,Call_Data!$D878,Call_Data!$A$2:$A$1526,Call_Data!$A878)</f>
        <v>762</v>
      </c>
      <c r="P878" s="3">
        <f>Call_Data!$H878/Call_Data!$G878</f>
        <v>674.1351351351351</v>
      </c>
      <c r="Q878" cm="1">
        <f t="array" ref="Q878">_xlfn.SWITCH(A878,201706,780,201707,783,201708,775)</f>
        <v>783</v>
      </c>
      <c r="R878" s="5" cm="1">
        <f t="array" ref="R878">_xlfn.SWITCH(A878,201706,0.08,201707,0.081,201708,0.075)</f>
        <v>8.1000000000000003E-2</v>
      </c>
      <c r="S878" s="2">
        <f>Call_Data!$M878/Call_Data!$G878*100</f>
        <v>5.4054054054054053</v>
      </c>
      <c r="T878" s="2">
        <f>Call_Data!$S878/Call_Data!$R878</f>
        <v>66.733400066733395</v>
      </c>
      <c r="U878" s="7">
        <f t="shared" si="26"/>
        <v>0</v>
      </c>
      <c r="V878" s="6">
        <f t="shared" si="27"/>
        <v>0.97297297297297303</v>
      </c>
      <c r="W878" s="6">
        <f>Call_Data!$K878/Call_Data!$J878</f>
        <v>0.88888888888888884</v>
      </c>
      <c r="X878" s="6">
        <f>Call_Data!$L878/Call_Data!$K878</f>
        <v>0.78125</v>
      </c>
      <c r="Y878" s="6" cm="1">
        <f t="array" ref="Y878">_xlfn.SWITCH(A878,201706,0.51,201707,0.509,201708,0.511)</f>
        <v>0.50900000000000001</v>
      </c>
      <c r="Z878" s="6">
        <f>Call_Data!$L878/Call_Data!$G878</f>
        <v>0.67567567567567566</v>
      </c>
      <c r="AA878" s="6" cm="1">
        <f t="array" ref="AA878">_xlfn.SWITCH(A878,201706,0.2,201707,0.199,201708,0.198)</f>
        <v>0.19900000000000001</v>
      </c>
      <c r="AB878" s="6">
        <f>Call_Data!$K878-Call_Data!$L878/Call_Data!$K878</f>
        <v>31.21875</v>
      </c>
      <c r="AC878" s="6" cm="1">
        <f t="array" ref="AC878">_xlfn.SWITCH(A878,201706,0.17,201707,0.162,201708,0.159)</f>
        <v>0.16200000000000001</v>
      </c>
      <c r="AD878" s="6">
        <f>Call_Data!$I878/Call_Data!$G878</f>
        <v>0.16216216216216217</v>
      </c>
    </row>
    <row r="879" spans="1:30" x14ac:dyDescent="0.2">
      <c r="A879">
        <v>201707</v>
      </c>
      <c r="B879" s="1">
        <v>42941</v>
      </c>
      <c r="C879">
        <v>12469</v>
      </c>
      <c r="D879" t="str">
        <f>VLOOKUP(Call_Data!$C879,Hierarchy!$A$1:$H$27,5,TRUE)</f>
        <v>Edgerton, Ethan</v>
      </c>
      <c r="E879" t="str">
        <f>VLOOKUP(Call_Data!$C879,Hierarchy!$A$2:$H$27,7,TRUE)</f>
        <v>Winnerson, Aceona</v>
      </c>
      <c r="F879" t="str">
        <f>VLOOKUP(C879,Hierarchy!$A$2:$H$27,8,TRUE)</f>
        <v>Williamburg</v>
      </c>
      <c r="G879">
        <v>36</v>
      </c>
      <c r="H879">
        <v>25726</v>
      </c>
      <c r="I879">
        <v>7</v>
      </c>
      <c r="J879">
        <v>33</v>
      </c>
      <c r="K879">
        <v>28</v>
      </c>
      <c r="L879">
        <v>22</v>
      </c>
      <c r="M879">
        <v>1</v>
      </c>
      <c r="N879">
        <f>SUMIF(Call_Data!$D$2:$D$1526,Call_Data!$D879,Call_Data!$G$2:$G$1526)</f>
        <v>2288</v>
      </c>
      <c r="O879">
        <f>SUMIFS(Call_Data!$G$2:$G$1526,Call_Data!$D$2:$D$1526,Call_Data!$D879,Call_Data!$A$2:$A$1526,Call_Data!$A879)</f>
        <v>796</v>
      </c>
      <c r="P879" s="3">
        <f>Call_Data!$H879/Call_Data!$G879</f>
        <v>714.61111111111109</v>
      </c>
      <c r="Q879" cm="1">
        <f t="array" ref="Q879">_xlfn.SWITCH(A879,201706,780,201707,783,201708,775)</f>
        <v>783</v>
      </c>
      <c r="R879" s="5" cm="1">
        <f t="array" ref="R879">_xlfn.SWITCH(A879,201706,0.08,201707,0.081,201708,0.075)</f>
        <v>8.1000000000000003E-2</v>
      </c>
      <c r="S879" s="2">
        <f>Call_Data!$M879/Call_Data!$G879*100</f>
        <v>2.7777777777777777</v>
      </c>
      <c r="T879" s="2">
        <f>Call_Data!$S879/Call_Data!$R879</f>
        <v>34.293552812071326</v>
      </c>
      <c r="U879" s="7">
        <f t="shared" si="26"/>
        <v>0</v>
      </c>
      <c r="V879" s="6">
        <f t="shared" si="27"/>
        <v>0.91666666666666663</v>
      </c>
      <c r="W879" s="6">
        <f>Call_Data!$K879/Call_Data!$J879</f>
        <v>0.84848484848484851</v>
      </c>
      <c r="X879" s="6">
        <f>Call_Data!$L879/Call_Data!$K879</f>
        <v>0.7857142857142857</v>
      </c>
      <c r="Y879" s="6" cm="1">
        <f t="array" ref="Y879">_xlfn.SWITCH(A879,201706,0.51,201707,0.509,201708,0.511)</f>
        <v>0.50900000000000001</v>
      </c>
      <c r="Z879" s="6">
        <f>Call_Data!$L879/Call_Data!$G879</f>
        <v>0.61111111111111116</v>
      </c>
      <c r="AA879" s="6" cm="1">
        <f t="array" ref="AA879">_xlfn.SWITCH(A879,201706,0.2,201707,0.199,201708,0.198)</f>
        <v>0.19900000000000001</v>
      </c>
      <c r="AB879" s="6">
        <f>Call_Data!$K879-Call_Data!$L879/Call_Data!$K879</f>
        <v>27.214285714285715</v>
      </c>
      <c r="AC879" s="6" cm="1">
        <f t="array" ref="AC879">_xlfn.SWITCH(A879,201706,0.17,201707,0.162,201708,0.159)</f>
        <v>0.16200000000000001</v>
      </c>
      <c r="AD879" s="6">
        <f>Call_Data!$I879/Call_Data!$G879</f>
        <v>0.19444444444444445</v>
      </c>
    </row>
    <row r="880" spans="1:30" x14ac:dyDescent="0.2">
      <c r="A880">
        <v>201707</v>
      </c>
      <c r="B880" s="1">
        <v>42941</v>
      </c>
      <c r="C880">
        <v>12470</v>
      </c>
      <c r="D880" t="str">
        <f>VLOOKUP(Call_Data!$C880,Hierarchy!$A$1:$H$27,5,TRUE)</f>
        <v>Filipsano, Fiona</v>
      </c>
      <c r="E880" t="str">
        <f>VLOOKUP(Call_Data!$C880,Hierarchy!$A$2:$H$27,7,TRUE)</f>
        <v>Winnerson, Aceona</v>
      </c>
      <c r="F880" t="str">
        <f>VLOOKUP(C880,Hierarchy!$A$2:$H$27,8,TRUE)</f>
        <v>Williamburg</v>
      </c>
      <c r="G880">
        <v>33</v>
      </c>
      <c r="H880">
        <v>24393</v>
      </c>
      <c r="I880">
        <v>6</v>
      </c>
      <c r="J880">
        <v>32</v>
      </c>
      <c r="K880">
        <v>28</v>
      </c>
      <c r="L880">
        <v>20</v>
      </c>
      <c r="M880">
        <v>1</v>
      </c>
      <c r="N880">
        <f>SUMIF(Call_Data!$D$2:$D$1526,Call_Data!$D880,Call_Data!$G$2:$G$1526)</f>
        <v>2312</v>
      </c>
      <c r="O880">
        <f>SUMIFS(Call_Data!$G$2:$G$1526,Call_Data!$D$2:$D$1526,Call_Data!$D880,Call_Data!$A$2:$A$1526,Call_Data!$A880)</f>
        <v>780</v>
      </c>
      <c r="P880" s="3">
        <f>Call_Data!$H880/Call_Data!$G880</f>
        <v>739.18181818181813</v>
      </c>
      <c r="Q880" cm="1">
        <f t="array" ref="Q880">_xlfn.SWITCH(A880,201706,780,201707,783,201708,775)</f>
        <v>783</v>
      </c>
      <c r="R880" s="5" cm="1">
        <f t="array" ref="R880">_xlfn.SWITCH(A880,201706,0.08,201707,0.081,201708,0.075)</f>
        <v>8.1000000000000003E-2</v>
      </c>
      <c r="S880" s="2">
        <f>Call_Data!$M880/Call_Data!$G880*100</f>
        <v>3.0303030303030303</v>
      </c>
      <c r="T880" s="2">
        <f>Call_Data!$S880/Call_Data!$R880</f>
        <v>37.41114852225963</v>
      </c>
      <c r="U880" s="7">
        <f t="shared" si="26"/>
        <v>0</v>
      </c>
      <c r="V880" s="6">
        <f t="shared" si="27"/>
        <v>0.96969696969696972</v>
      </c>
      <c r="W880" s="6">
        <f>Call_Data!$K880/Call_Data!$J880</f>
        <v>0.875</v>
      </c>
      <c r="X880" s="6">
        <f>Call_Data!$L880/Call_Data!$K880</f>
        <v>0.7142857142857143</v>
      </c>
      <c r="Y880" s="6" cm="1">
        <f t="array" ref="Y880">_xlfn.SWITCH(A880,201706,0.51,201707,0.509,201708,0.511)</f>
        <v>0.50900000000000001</v>
      </c>
      <c r="Z880" s="6">
        <f>Call_Data!$L880/Call_Data!$G880</f>
        <v>0.60606060606060608</v>
      </c>
      <c r="AA880" s="6" cm="1">
        <f t="array" ref="AA880">_xlfn.SWITCH(A880,201706,0.2,201707,0.199,201708,0.198)</f>
        <v>0.19900000000000001</v>
      </c>
      <c r="AB880" s="6">
        <f>Call_Data!$K880-Call_Data!$L880/Call_Data!$K880</f>
        <v>27.285714285714285</v>
      </c>
      <c r="AC880" s="6" cm="1">
        <f t="array" ref="AC880">_xlfn.SWITCH(A880,201706,0.17,201707,0.162,201708,0.159)</f>
        <v>0.16200000000000001</v>
      </c>
      <c r="AD880" s="6">
        <f>Call_Data!$I880/Call_Data!$G880</f>
        <v>0.18181818181818182</v>
      </c>
    </row>
    <row r="881" spans="1:30" x14ac:dyDescent="0.2">
      <c r="A881">
        <v>201707</v>
      </c>
      <c r="B881" s="1">
        <v>42941</v>
      </c>
      <c r="C881">
        <v>12471</v>
      </c>
      <c r="D881" t="str">
        <f>VLOOKUP(Call_Data!$C881,Hierarchy!$A$1:$H$27,5,TRUE)</f>
        <v>Gee, Garry</v>
      </c>
      <c r="E881" t="str">
        <f>VLOOKUP(Call_Data!$C881,Hierarchy!$A$2:$H$27,7,TRUE)</f>
        <v>Winnerson, Aceona</v>
      </c>
      <c r="F881" t="str">
        <f>VLOOKUP(C881,Hierarchy!$A$2:$H$27,8,TRUE)</f>
        <v>Williamburg</v>
      </c>
      <c r="G881">
        <v>37</v>
      </c>
      <c r="H881">
        <v>25454</v>
      </c>
      <c r="I881">
        <v>7</v>
      </c>
      <c r="J881">
        <v>35</v>
      </c>
      <c r="K881">
        <v>29</v>
      </c>
      <c r="L881">
        <v>25</v>
      </c>
      <c r="M881">
        <v>2</v>
      </c>
      <c r="N881">
        <f>SUMIF(Call_Data!$D$2:$D$1526,Call_Data!$D881,Call_Data!$G$2:$G$1526)</f>
        <v>2402</v>
      </c>
      <c r="O881">
        <f>SUMIFS(Call_Data!$G$2:$G$1526,Call_Data!$D$2:$D$1526,Call_Data!$D881,Call_Data!$A$2:$A$1526,Call_Data!$A881)</f>
        <v>811</v>
      </c>
      <c r="P881" s="3">
        <f>Call_Data!$H881/Call_Data!$G881</f>
        <v>687.94594594594594</v>
      </c>
      <c r="Q881" cm="1">
        <f t="array" ref="Q881">_xlfn.SWITCH(A881,201706,780,201707,783,201708,775)</f>
        <v>783</v>
      </c>
      <c r="R881" s="5" cm="1">
        <f t="array" ref="R881">_xlfn.SWITCH(A881,201706,0.08,201707,0.081,201708,0.075)</f>
        <v>8.1000000000000003E-2</v>
      </c>
      <c r="S881" s="2">
        <f>Call_Data!$M881/Call_Data!$G881*100</f>
        <v>5.4054054054054053</v>
      </c>
      <c r="T881" s="2">
        <f>Call_Data!$S881/Call_Data!$R881</f>
        <v>66.733400066733395</v>
      </c>
      <c r="U881" s="7">
        <f t="shared" si="26"/>
        <v>0</v>
      </c>
      <c r="V881" s="6">
        <f t="shared" si="27"/>
        <v>0.94594594594594594</v>
      </c>
      <c r="W881" s="6">
        <f>Call_Data!$K881/Call_Data!$J881</f>
        <v>0.82857142857142863</v>
      </c>
      <c r="X881" s="6">
        <f>Call_Data!$L881/Call_Data!$K881</f>
        <v>0.86206896551724133</v>
      </c>
      <c r="Y881" s="6" cm="1">
        <f t="array" ref="Y881">_xlfn.SWITCH(A881,201706,0.51,201707,0.509,201708,0.511)</f>
        <v>0.50900000000000001</v>
      </c>
      <c r="Z881" s="6">
        <f>Call_Data!$L881/Call_Data!$G881</f>
        <v>0.67567567567567566</v>
      </c>
      <c r="AA881" s="6" cm="1">
        <f t="array" ref="AA881">_xlfn.SWITCH(A881,201706,0.2,201707,0.199,201708,0.198)</f>
        <v>0.19900000000000001</v>
      </c>
      <c r="AB881" s="6">
        <f>Call_Data!$K881-Call_Data!$L881/Call_Data!$K881</f>
        <v>28.137931034482758</v>
      </c>
      <c r="AC881" s="6" cm="1">
        <f t="array" ref="AC881">_xlfn.SWITCH(A881,201706,0.17,201707,0.162,201708,0.159)</f>
        <v>0.16200000000000001</v>
      </c>
      <c r="AD881" s="6">
        <f>Call_Data!$I881/Call_Data!$G881</f>
        <v>0.1891891891891892</v>
      </c>
    </row>
    <row r="882" spans="1:30" x14ac:dyDescent="0.2">
      <c r="A882">
        <v>201707</v>
      </c>
      <c r="B882" s="1">
        <v>42941</v>
      </c>
      <c r="C882">
        <v>12472</v>
      </c>
      <c r="D882" t="str">
        <f>VLOOKUP(Call_Data!$C882,Hierarchy!$A$1:$H$27,5,TRUE)</f>
        <v>Harrison, Harold</v>
      </c>
      <c r="E882" t="str">
        <f>VLOOKUP(Call_Data!$C882,Hierarchy!$A$2:$H$27,7,TRUE)</f>
        <v>Winnerson, Aceona</v>
      </c>
      <c r="F882" t="str">
        <f>VLOOKUP(C882,Hierarchy!$A$2:$H$27,8,TRUE)</f>
        <v>Williamburg</v>
      </c>
      <c r="G882">
        <v>34</v>
      </c>
      <c r="H882">
        <v>25199</v>
      </c>
      <c r="I882">
        <v>4</v>
      </c>
      <c r="J882">
        <v>33</v>
      </c>
      <c r="K882">
        <v>24</v>
      </c>
      <c r="L882">
        <v>20</v>
      </c>
      <c r="M882">
        <v>1</v>
      </c>
      <c r="N882">
        <f>SUMIF(Call_Data!$D$2:$D$1526,Call_Data!$D882,Call_Data!$G$2:$G$1526)</f>
        <v>2134</v>
      </c>
      <c r="O882">
        <f>SUMIFS(Call_Data!$G$2:$G$1526,Call_Data!$D$2:$D$1526,Call_Data!$D882,Call_Data!$A$2:$A$1526,Call_Data!$A882)</f>
        <v>650</v>
      </c>
      <c r="P882" s="3">
        <f>Call_Data!$H882/Call_Data!$G882</f>
        <v>741.14705882352939</v>
      </c>
      <c r="Q882" cm="1">
        <f t="array" ref="Q882">_xlfn.SWITCH(A882,201706,780,201707,783,201708,775)</f>
        <v>783</v>
      </c>
      <c r="R882" s="5" cm="1">
        <f t="array" ref="R882">_xlfn.SWITCH(A882,201706,0.08,201707,0.081,201708,0.075)</f>
        <v>8.1000000000000003E-2</v>
      </c>
      <c r="S882" s="2">
        <f>Call_Data!$M882/Call_Data!$G882*100</f>
        <v>2.9411764705882351</v>
      </c>
      <c r="T882" s="2">
        <f>Call_Data!$S882/Call_Data!$R882</f>
        <v>36.31082062454611</v>
      </c>
      <c r="U882" s="7">
        <f t="shared" si="26"/>
        <v>0</v>
      </c>
      <c r="V882" s="6">
        <f t="shared" si="27"/>
        <v>0.97058823529411764</v>
      </c>
      <c r="W882" s="6">
        <f>Call_Data!$K882/Call_Data!$J882</f>
        <v>0.72727272727272729</v>
      </c>
      <c r="X882" s="6">
        <f>Call_Data!$L882/Call_Data!$K882</f>
        <v>0.83333333333333337</v>
      </c>
      <c r="Y882" s="6" cm="1">
        <f t="array" ref="Y882">_xlfn.SWITCH(A882,201706,0.51,201707,0.509,201708,0.511)</f>
        <v>0.50900000000000001</v>
      </c>
      <c r="Z882" s="6">
        <f>Call_Data!$L882/Call_Data!$G882</f>
        <v>0.58823529411764708</v>
      </c>
      <c r="AA882" s="6" cm="1">
        <f t="array" ref="AA882">_xlfn.SWITCH(A882,201706,0.2,201707,0.199,201708,0.198)</f>
        <v>0.19900000000000001</v>
      </c>
      <c r="AB882" s="6">
        <f>Call_Data!$K882-Call_Data!$L882/Call_Data!$K882</f>
        <v>23.166666666666668</v>
      </c>
      <c r="AC882" s="6" cm="1">
        <f t="array" ref="AC882">_xlfn.SWITCH(A882,201706,0.17,201707,0.162,201708,0.159)</f>
        <v>0.16200000000000001</v>
      </c>
      <c r="AD882" s="6">
        <f>Call_Data!$I882/Call_Data!$G882</f>
        <v>0.11764705882352941</v>
      </c>
    </row>
    <row r="883" spans="1:30" x14ac:dyDescent="0.2">
      <c r="A883">
        <v>201707</v>
      </c>
      <c r="B883" s="1">
        <v>42941</v>
      </c>
      <c r="C883">
        <v>12473</v>
      </c>
      <c r="D883" t="str">
        <f>VLOOKUP(Call_Data!$C883,Hierarchy!$A$1:$H$27,5,TRUE)</f>
        <v>Ivanski, Igor</v>
      </c>
      <c r="E883" t="str">
        <f>VLOOKUP(Call_Data!$C883,Hierarchy!$A$2:$H$27,7,TRUE)</f>
        <v>Jimson, Bill</v>
      </c>
      <c r="F883" t="str">
        <f>VLOOKUP(C883,Hierarchy!$A$2:$H$27,8,TRUE)</f>
        <v>Williamburg</v>
      </c>
      <c r="G883">
        <v>32</v>
      </c>
      <c r="H883">
        <v>25308</v>
      </c>
      <c r="I883">
        <v>6</v>
      </c>
      <c r="J883">
        <v>31</v>
      </c>
      <c r="K883">
        <v>24</v>
      </c>
      <c r="L883">
        <v>18</v>
      </c>
      <c r="M883">
        <v>2</v>
      </c>
      <c r="N883">
        <f>SUMIF(Call_Data!$D$2:$D$1526,Call_Data!$D883,Call_Data!$G$2:$G$1526)</f>
        <v>2093</v>
      </c>
      <c r="O883">
        <f>SUMIFS(Call_Data!$G$2:$G$1526,Call_Data!$D$2:$D$1526,Call_Data!$D883,Call_Data!$A$2:$A$1526,Call_Data!$A883)</f>
        <v>666</v>
      </c>
      <c r="P883" s="3">
        <f>Call_Data!$H883/Call_Data!$G883</f>
        <v>790.875</v>
      </c>
      <c r="Q883" cm="1">
        <f t="array" ref="Q883">_xlfn.SWITCH(A883,201706,780,201707,783,201708,775)</f>
        <v>783</v>
      </c>
      <c r="R883" s="5" cm="1">
        <f t="array" ref="R883">_xlfn.SWITCH(A883,201706,0.08,201707,0.081,201708,0.075)</f>
        <v>8.1000000000000003E-2</v>
      </c>
      <c r="S883" s="2">
        <f>Call_Data!$M883/Call_Data!$G883*100</f>
        <v>6.25</v>
      </c>
      <c r="T883" s="2">
        <f>Call_Data!$S883/Call_Data!$R883</f>
        <v>77.160493827160494</v>
      </c>
      <c r="U883" s="7">
        <f t="shared" si="26"/>
        <v>0</v>
      </c>
      <c r="V883" s="6">
        <f t="shared" si="27"/>
        <v>0.96875</v>
      </c>
      <c r="W883" s="6">
        <f>Call_Data!$K883/Call_Data!$J883</f>
        <v>0.77419354838709675</v>
      </c>
      <c r="X883" s="6">
        <f>Call_Data!$L883/Call_Data!$K883</f>
        <v>0.75</v>
      </c>
      <c r="Y883" s="6" cm="1">
        <f t="array" ref="Y883">_xlfn.SWITCH(A883,201706,0.51,201707,0.509,201708,0.511)</f>
        <v>0.50900000000000001</v>
      </c>
      <c r="Z883" s="6">
        <f>Call_Data!$L883/Call_Data!$G883</f>
        <v>0.5625</v>
      </c>
      <c r="AA883" s="6" cm="1">
        <f t="array" ref="AA883">_xlfn.SWITCH(A883,201706,0.2,201707,0.199,201708,0.198)</f>
        <v>0.19900000000000001</v>
      </c>
      <c r="AB883" s="6">
        <f>Call_Data!$K883-Call_Data!$L883/Call_Data!$K883</f>
        <v>23.25</v>
      </c>
      <c r="AC883" s="6" cm="1">
        <f t="array" ref="AC883">_xlfn.SWITCH(A883,201706,0.17,201707,0.162,201708,0.159)</f>
        <v>0.16200000000000001</v>
      </c>
      <c r="AD883" s="6">
        <f>Call_Data!$I883/Call_Data!$G883</f>
        <v>0.1875</v>
      </c>
    </row>
    <row r="884" spans="1:30" x14ac:dyDescent="0.2">
      <c r="A884">
        <v>201707</v>
      </c>
      <c r="B884" s="1">
        <v>42941</v>
      </c>
      <c r="C884">
        <v>12474</v>
      </c>
      <c r="D884" t="str">
        <f>VLOOKUP(Call_Data!$C884,Hierarchy!$A$1:$H$27,5,TRUE)</f>
        <v>Jeffries, Johnna</v>
      </c>
      <c r="E884" t="str">
        <f>VLOOKUP(Call_Data!$C884,Hierarchy!$A$2:$H$27,7,TRUE)</f>
        <v>Jimson, Bill</v>
      </c>
      <c r="F884" t="str">
        <f>VLOOKUP(C884,Hierarchy!$A$2:$H$27,8,TRUE)</f>
        <v>Williamburg</v>
      </c>
      <c r="G884">
        <v>30</v>
      </c>
      <c r="H884">
        <v>24842</v>
      </c>
      <c r="I884">
        <v>6</v>
      </c>
      <c r="J884">
        <v>27</v>
      </c>
      <c r="K884">
        <v>20</v>
      </c>
      <c r="L884">
        <v>14</v>
      </c>
      <c r="M884">
        <v>2</v>
      </c>
      <c r="N884">
        <f>SUMIF(Call_Data!$D$2:$D$1526,Call_Data!$D884,Call_Data!$G$2:$G$1526)</f>
        <v>2135</v>
      </c>
      <c r="O884">
        <f>SUMIFS(Call_Data!$G$2:$G$1526,Call_Data!$D$2:$D$1526,Call_Data!$D884,Call_Data!$A$2:$A$1526,Call_Data!$A884)</f>
        <v>708</v>
      </c>
      <c r="P884" s="3">
        <f>Call_Data!$H884/Call_Data!$G884</f>
        <v>828.06666666666672</v>
      </c>
      <c r="Q884" cm="1">
        <f t="array" ref="Q884">_xlfn.SWITCH(A884,201706,780,201707,783,201708,775)</f>
        <v>783</v>
      </c>
      <c r="R884" s="5" cm="1">
        <f t="array" ref="R884">_xlfn.SWITCH(A884,201706,0.08,201707,0.081,201708,0.075)</f>
        <v>8.1000000000000003E-2</v>
      </c>
      <c r="S884" s="2">
        <f>Call_Data!$M884/Call_Data!$G884*100</f>
        <v>6.666666666666667</v>
      </c>
      <c r="T884" s="2">
        <f>Call_Data!$S884/Call_Data!$R884</f>
        <v>82.304526748971199</v>
      </c>
      <c r="U884" s="7">
        <f t="shared" si="26"/>
        <v>0</v>
      </c>
      <c r="V884" s="6">
        <f t="shared" si="27"/>
        <v>0.9</v>
      </c>
      <c r="W884" s="6">
        <f>Call_Data!$K884/Call_Data!$J884</f>
        <v>0.7407407407407407</v>
      </c>
      <c r="X884" s="6">
        <f>Call_Data!$L884/Call_Data!$K884</f>
        <v>0.7</v>
      </c>
      <c r="Y884" s="6" cm="1">
        <f t="array" ref="Y884">_xlfn.SWITCH(A884,201706,0.51,201707,0.509,201708,0.511)</f>
        <v>0.50900000000000001</v>
      </c>
      <c r="Z884" s="6">
        <f>Call_Data!$L884/Call_Data!$G884</f>
        <v>0.46666666666666667</v>
      </c>
      <c r="AA884" s="6" cm="1">
        <f t="array" ref="AA884">_xlfn.SWITCH(A884,201706,0.2,201707,0.199,201708,0.198)</f>
        <v>0.19900000000000001</v>
      </c>
      <c r="AB884" s="6">
        <f>Call_Data!$K884-Call_Data!$L884/Call_Data!$K884</f>
        <v>19.3</v>
      </c>
      <c r="AC884" s="6" cm="1">
        <f t="array" ref="AC884">_xlfn.SWITCH(A884,201706,0.17,201707,0.162,201708,0.159)</f>
        <v>0.16200000000000001</v>
      </c>
      <c r="AD884" s="6">
        <f>Call_Data!$I884/Call_Data!$G884</f>
        <v>0.2</v>
      </c>
    </row>
    <row r="885" spans="1:30" x14ac:dyDescent="0.2">
      <c r="A885">
        <v>201707</v>
      </c>
      <c r="B885" s="1">
        <v>42941</v>
      </c>
      <c r="C885">
        <v>12475</v>
      </c>
      <c r="D885" t="str">
        <f>VLOOKUP(Call_Data!$C885,Hierarchy!$A$1:$H$27,5,TRUE)</f>
        <v>Kippers, Kat</v>
      </c>
      <c r="E885" t="str">
        <f>VLOOKUP(Call_Data!$C885,Hierarchy!$A$2:$H$27,7,TRUE)</f>
        <v>Jimson, Bill</v>
      </c>
      <c r="F885" t="str">
        <f>VLOOKUP(C885,Hierarchy!$A$2:$H$27,8,TRUE)</f>
        <v>Williamburg</v>
      </c>
      <c r="G885">
        <v>33</v>
      </c>
      <c r="H885">
        <v>25292</v>
      </c>
      <c r="I885">
        <v>7</v>
      </c>
      <c r="J885">
        <v>29</v>
      </c>
      <c r="K885">
        <v>25</v>
      </c>
      <c r="L885">
        <v>19</v>
      </c>
      <c r="M885">
        <v>2</v>
      </c>
      <c r="N885">
        <f>SUMIF(Call_Data!$D$2:$D$1526,Call_Data!$D885,Call_Data!$G$2:$G$1526)</f>
        <v>2135</v>
      </c>
      <c r="O885">
        <f>SUMIFS(Call_Data!$G$2:$G$1526,Call_Data!$D$2:$D$1526,Call_Data!$D885,Call_Data!$A$2:$A$1526,Call_Data!$A885)</f>
        <v>724</v>
      </c>
      <c r="P885" s="3">
        <f>Call_Data!$H885/Call_Data!$G885</f>
        <v>766.42424242424238</v>
      </c>
      <c r="Q885" cm="1">
        <f t="array" ref="Q885">_xlfn.SWITCH(A885,201706,780,201707,783,201708,775)</f>
        <v>783</v>
      </c>
      <c r="R885" s="5" cm="1">
        <f t="array" ref="R885">_xlfn.SWITCH(A885,201706,0.08,201707,0.081,201708,0.075)</f>
        <v>8.1000000000000003E-2</v>
      </c>
      <c r="S885" s="2">
        <f>Call_Data!$M885/Call_Data!$G885*100</f>
        <v>6.0606060606060606</v>
      </c>
      <c r="T885" s="2">
        <f>Call_Data!$S885/Call_Data!$R885</f>
        <v>74.82229704451926</v>
      </c>
      <c r="U885" s="7">
        <f t="shared" si="26"/>
        <v>0</v>
      </c>
      <c r="V885" s="6">
        <f t="shared" si="27"/>
        <v>0.87878787878787878</v>
      </c>
      <c r="W885" s="6">
        <f>Call_Data!$K885/Call_Data!$J885</f>
        <v>0.86206896551724133</v>
      </c>
      <c r="X885" s="6">
        <f>Call_Data!$L885/Call_Data!$K885</f>
        <v>0.76</v>
      </c>
      <c r="Y885" s="6" cm="1">
        <f t="array" ref="Y885">_xlfn.SWITCH(A885,201706,0.51,201707,0.509,201708,0.511)</f>
        <v>0.50900000000000001</v>
      </c>
      <c r="Z885" s="6">
        <f>Call_Data!$L885/Call_Data!$G885</f>
        <v>0.5757575757575758</v>
      </c>
      <c r="AA885" s="6" cm="1">
        <f t="array" ref="AA885">_xlfn.SWITCH(A885,201706,0.2,201707,0.199,201708,0.198)</f>
        <v>0.19900000000000001</v>
      </c>
      <c r="AB885" s="6">
        <f>Call_Data!$K885-Call_Data!$L885/Call_Data!$K885</f>
        <v>24.24</v>
      </c>
      <c r="AC885" s="6" cm="1">
        <f t="array" ref="AC885">_xlfn.SWITCH(A885,201706,0.17,201707,0.162,201708,0.159)</f>
        <v>0.16200000000000001</v>
      </c>
      <c r="AD885" s="6">
        <f>Call_Data!$I885/Call_Data!$G885</f>
        <v>0.21212121212121213</v>
      </c>
    </row>
    <row r="886" spans="1:30" x14ac:dyDescent="0.2">
      <c r="A886">
        <v>201707</v>
      </c>
      <c r="B886" s="1">
        <v>42941</v>
      </c>
      <c r="C886">
        <v>12476</v>
      </c>
      <c r="D886" t="str">
        <f>VLOOKUP(Call_Data!$C886,Hierarchy!$A$1:$H$27,5,TRUE)</f>
        <v>Lipp, Larry</v>
      </c>
      <c r="E886" t="str">
        <f>VLOOKUP(Call_Data!$C886,Hierarchy!$A$2:$H$27,7,TRUE)</f>
        <v>Jimson, Bill</v>
      </c>
      <c r="F886" t="str">
        <f>VLOOKUP(C886,Hierarchy!$A$2:$H$27,8,TRUE)</f>
        <v>Williamburg</v>
      </c>
      <c r="G886">
        <v>35</v>
      </c>
      <c r="H886">
        <v>25004</v>
      </c>
      <c r="I886">
        <v>7</v>
      </c>
      <c r="J886">
        <v>34</v>
      </c>
      <c r="K886">
        <v>27</v>
      </c>
      <c r="L886">
        <v>18</v>
      </c>
      <c r="M886">
        <v>2</v>
      </c>
      <c r="N886">
        <f>SUMIF(Call_Data!$D$2:$D$1526,Call_Data!$D886,Call_Data!$G$2:$G$1526)</f>
        <v>2065</v>
      </c>
      <c r="O886">
        <f>SUMIFS(Call_Data!$G$2:$G$1526,Call_Data!$D$2:$D$1526,Call_Data!$D886,Call_Data!$A$2:$A$1526,Call_Data!$A886)</f>
        <v>651</v>
      </c>
      <c r="P886" s="3">
        <f>Call_Data!$H886/Call_Data!$G886</f>
        <v>714.4</v>
      </c>
      <c r="Q886" cm="1">
        <f t="array" ref="Q886">_xlfn.SWITCH(A886,201706,780,201707,783,201708,775)</f>
        <v>783</v>
      </c>
      <c r="R886" s="5" cm="1">
        <f t="array" ref="R886">_xlfn.SWITCH(A886,201706,0.08,201707,0.081,201708,0.075)</f>
        <v>8.1000000000000003E-2</v>
      </c>
      <c r="S886" s="2">
        <f>Call_Data!$M886/Call_Data!$G886*100</f>
        <v>5.7142857142857144</v>
      </c>
      <c r="T886" s="2">
        <f>Call_Data!$S886/Call_Data!$R886</f>
        <v>70.546737213403873</v>
      </c>
      <c r="U886" s="7">
        <f t="shared" si="26"/>
        <v>0</v>
      </c>
      <c r="V886" s="6">
        <f t="shared" si="27"/>
        <v>0.97142857142857142</v>
      </c>
      <c r="W886" s="6">
        <f>Call_Data!$K886/Call_Data!$J886</f>
        <v>0.79411764705882348</v>
      </c>
      <c r="X886" s="6">
        <f>Call_Data!$L886/Call_Data!$K886</f>
        <v>0.66666666666666663</v>
      </c>
      <c r="Y886" s="6" cm="1">
        <f t="array" ref="Y886">_xlfn.SWITCH(A886,201706,0.51,201707,0.509,201708,0.511)</f>
        <v>0.50900000000000001</v>
      </c>
      <c r="Z886" s="6">
        <f>Call_Data!$L886/Call_Data!$G886</f>
        <v>0.51428571428571423</v>
      </c>
      <c r="AA886" s="6" cm="1">
        <f t="array" ref="AA886">_xlfn.SWITCH(A886,201706,0.2,201707,0.199,201708,0.198)</f>
        <v>0.19900000000000001</v>
      </c>
      <c r="AB886" s="6">
        <f>Call_Data!$K886-Call_Data!$L886/Call_Data!$K886</f>
        <v>26.333333333333332</v>
      </c>
      <c r="AC886" s="6" cm="1">
        <f t="array" ref="AC886">_xlfn.SWITCH(A886,201706,0.17,201707,0.162,201708,0.159)</f>
        <v>0.16200000000000001</v>
      </c>
      <c r="AD886" s="6">
        <f>Call_Data!$I886/Call_Data!$G886</f>
        <v>0.2</v>
      </c>
    </row>
    <row r="887" spans="1:30" x14ac:dyDescent="0.2">
      <c r="A887">
        <v>201707</v>
      </c>
      <c r="B887" s="1">
        <v>42941</v>
      </c>
      <c r="C887">
        <v>12477</v>
      </c>
      <c r="D887" t="str">
        <f>VLOOKUP(Call_Data!$C887,Hierarchy!$A$1:$H$27,5,TRUE)</f>
        <v>Myers, Matt</v>
      </c>
      <c r="E887" t="str">
        <f>VLOOKUP(Call_Data!$C887,Hierarchy!$A$2:$H$27,7,TRUE)</f>
        <v>Jimson, Bill</v>
      </c>
      <c r="F887" t="str">
        <f>VLOOKUP(C887,Hierarchy!$A$2:$H$27,8,TRUE)</f>
        <v>Williamburg</v>
      </c>
      <c r="G887">
        <v>33</v>
      </c>
      <c r="H887">
        <v>24733</v>
      </c>
      <c r="I887">
        <v>8</v>
      </c>
      <c r="J887">
        <v>33</v>
      </c>
      <c r="K887">
        <v>23</v>
      </c>
      <c r="L887">
        <v>17</v>
      </c>
      <c r="M887">
        <v>2</v>
      </c>
      <c r="N887">
        <f>SUMIF(Call_Data!$D$2:$D$1526,Call_Data!$D887,Call_Data!$G$2:$G$1526)</f>
        <v>1978</v>
      </c>
      <c r="O887">
        <f>SUMIFS(Call_Data!$G$2:$G$1526,Call_Data!$D$2:$D$1526,Call_Data!$D887,Call_Data!$A$2:$A$1526,Call_Data!$A887)</f>
        <v>656</v>
      </c>
      <c r="P887" s="3">
        <f>Call_Data!$H887/Call_Data!$G887</f>
        <v>749.4848484848485</v>
      </c>
      <c r="Q887" cm="1">
        <f t="array" ref="Q887">_xlfn.SWITCH(A887,201706,780,201707,783,201708,775)</f>
        <v>783</v>
      </c>
      <c r="R887" s="5" cm="1">
        <f t="array" ref="R887">_xlfn.SWITCH(A887,201706,0.08,201707,0.081,201708,0.075)</f>
        <v>8.1000000000000003E-2</v>
      </c>
      <c r="S887" s="2">
        <f>Call_Data!$M887/Call_Data!$G887*100</f>
        <v>6.0606060606060606</v>
      </c>
      <c r="T887" s="2">
        <f>Call_Data!$S887/Call_Data!$R887</f>
        <v>74.82229704451926</v>
      </c>
      <c r="U887" s="7">
        <f t="shared" si="26"/>
        <v>0</v>
      </c>
      <c r="V887" s="6">
        <f t="shared" si="27"/>
        <v>1</v>
      </c>
      <c r="W887" s="6">
        <f>Call_Data!$K887/Call_Data!$J887</f>
        <v>0.69696969696969702</v>
      </c>
      <c r="X887" s="6">
        <f>Call_Data!$L887/Call_Data!$K887</f>
        <v>0.73913043478260865</v>
      </c>
      <c r="Y887" s="6" cm="1">
        <f t="array" ref="Y887">_xlfn.SWITCH(A887,201706,0.51,201707,0.509,201708,0.511)</f>
        <v>0.50900000000000001</v>
      </c>
      <c r="Z887" s="6">
        <f>Call_Data!$L887/Call_Data!$G887</f>
        <v>0.51515151515151514</v>
      </c>
      <c r="AA887" s="6" cm="1">
        <f t="array" ref="AA887">_xlfn.SWITCH(A887,201706,0.2,201707,0.199,201708,0.198)</f>
        <v>0.19900000000000001</v>
      </c>
      <c r="AB887" s="6">
        <f>Call_Data!$K887-Call_Data!$L887/Call_Data!$K887</f>
        <v>22.260869565217391</v>
      </c>
      <c r="AC887" s="6" cm="1">
        <f t="array" ref="AC887">_xlfn.SWITCH(A887,201706,0.17,201707,0.162,201708,0.159)</f>
        <v>0.16200000000000001</v>
      </c>
      <c r="AD887" s="6">
        <f>Call_Data!$I887/Call_Data!$G887</f>
        <v>0.24242424242424243</v>
      </c>
    </row>
    <row r="888" spans="1:30" x14ac:dyDescent="0.2">
      <c r="A888">
        <v>201707</v>
      </c>
      <c r="B888" s="1">
        <v>42941</v>
      </c>
      <c r="C888">
        <v>12478</v>
      </c>
      <c r="D888" t="str">
        <f>VLOOKUP(Call_Data!$C888,Hierarchy!$A$1:$H$27,5,TRUE)</f>
        <v>Nichols, Nana</v>
      </c>
      <c r="E888" t="str">
        <f>VLOOKUP(Call_Data!$C888,Hierarchy!$A$2:$H$27,7,TRUE)</f>
        <v>Jimson, Bill</v>
      </c>
      <c r="F888" t="str">
        <f>VLOOKUP(C888,Hierarchy!$A$2:$H$27,8,TRUE)</f>
        <v>Williamburg</v>
      </c>
      <c r="G888">
        <v>36</v>
      </c>
      <c r="H888">
        <v>25590</v>
      </c>
      <c r="I888">
        <v>7</v>
      </c>
      <c r="J888">
        <v>31</v>
      </c>
      <c r="K888">
        <v>26</v>
      </c>
      <c r="L888">
        <v>16</v>
      </c>
      <c r="M888">
        <v>3</v>
      </c>
      <c r="N888">
        <f>SUMIF(Call_Data!$D$2:$D$1526,Call_Data!$D888,Call_Data!$G$2:$G$1526)</f>
        <v>1999</v>
      </c>
      <c r="O888">
        <f>SUMIFS(Call_Data!$G$2:$G$1526,Call_Data!$D$2:$D$1526,Call_Data!$D888,Call_Data!$A$2:$A$1526,Call_Data!$A888)</f>
        <v>674</v>
      </c>
      <c r="P888" s="3">
        <f>Call_Data!$H888/Call_Data!$G888</f>
        <v>710.83333333333337</v>
      </c>
      <c r="Q888" cm="1">
        <f t="array" ref="Q888">_xlfn.SWITCH(A888,201706,780,201707,783,201708,775)</f>
        <v>783</v>
      </c>
      <c r="R888" s="5" cm="1">
        <f t="array" ref="R888">_xlfn.SWITCH(A888,201706,0.08,201707,0.081,201708,0.075)</f>
        <v>8.1000000000000003E-2</v>
      </c>
      <c r="S888" s="2">
        <f>Call_Data!$M888/Call_Data!$G888*100</f>
        <v>8.3333333333333321</v>
      </c>
      <c r="T888" s="2">
        <f>Call_Data!$S888/Call_Data!$R888</f>
        <v>102.88065843621398</v>
      </c>
      <c r="U888" s="7">
        <f t="shared" si="26"/>
        <v>100</v>
      </c>
      <c r="V888" s="6">
        <f t="shared" si="27"/>
        <v>0.86111111111111116</v>
      </c>
      <c r="W888" s="6">
        <f>Call_Data!$K888/Call_Data!$J888</f>
        <v>0.83870967741935487</v>
      </c>
      <c r="X888" s="6">
        <f>Call_Data!$L888/Call_Data!$K888</f>
        <v>0.61538461538461542</v>
      </c>
      <c r="Y888" s="6" cm="1">
        <f t="array" ref="Y888">_xlfn.SWITCH(A888,201706,0.51,201707,0.509,201708,0.511)</f>
        <v>0.50900000000000001</v>
      </c>
      <c r="Z888" s="6">
        <f>Call_Data!$L888/Call_Data!$G888</f>
        <v>0.44444444444444442</v>
      </c>
      <c r="AA888" s="6" cm="1">
        <f t="array" ref="AA888">_xlfn.SWITCH(A888,201706,0.2,201707,0.199,201708,0.198)</f>
        <v>0.19900000000000001</v>
      </c>
      <c r="AB888" s="6">
        <f>Call_Data!$K888-Call_Data!$L888/Call_Data!$K888</f>
        <v>25.384615384615383</v>
      </c>
      <c r="AC888" s="6" cm="1">
        <f t="array" ref="AC888">_xlfn.SWITCH(A888,201706,0.17,201707,0.162,201708,0.159)</f>
        <v>0.16200000000000001</v>
      </c>
      <c r="AD888" s="6">
        <f>Call_Data!$I888/Call_Data!$G888</f>
        <v>0.19444444444444445</v>
      </c>
    </row>
    <row r="889" spans="1:30" x14ac:dyDescent="0.2">
      <c r="A889">
        <v>201707</v>
      </c>
      <c r="B889" s="1">
        <v>42941</v>
      </c>
      <c r="C889">
        <v>12479</v>
      </c>
      <c r="D889" t="str">
        <f>VLOOKUP(Call_Data!$C889,Hierarchy!$A$1:$H$27,5,TRUE)</f>
        <v>Ohlson, Octavius</v>
      </c>
      <c r="E889" t="str">
        <f>VLOOKUP(Call_Data!$C889,Hierarchy!$A$2:$H$27,7,TRUE)</f>
        <v>Jimson, Bill</v>
      </c>
      <c r="F889" t="str">
        <f>VLOOKUP(C889,Hierarchy!$A$2:$H$27,8,TRUE)</f>
        <v>Williamburg</v>
      </c>
      <c r="G889">
        <v>33</v>
      </c>
      <c r="H889">
        <v>24768</v>
      </c>
      <c r="I889">
        <v>5</v>
      </c>
      <c r="J889">
        <v>28</v>
      </c>
      <c r="K889">
        <v>23</v>
      </c>
      <c r="L889">
        <v>17</v>
      </c>
      <c r="M889">
        <v>2</v>
      </c>
      <c r="N889">
        <f>SUMIF(Call_Data!$D$2:$D$1526,Call_Data!$D889,Call_Data!$G$2:$G$1526)</f>
        <v>1969</v>
      </c>
      <c r="O889">
        <f>SUMIFS(Call_Data!$G$2:$G$1526,Call_Data!$D$2:$D$1526,Call_Data!$D889,Call_Data!$A$2:$A$1526,Call_Data!$A889)</f>
        <v>562</v>
      </c>
      <c r="P889" s="3">
        <f>Call_Data!$H889/Call_Data!$G889</f>
        <v>750.5454545454545</v>
      </c>
      <c r="Q889" cm="1">
        <f t="array" ref="Q889">_xlfn.SWITCH(A889,201706,780,201707,783,201708,775)</f>
        <v>783</v>
      </c>
      <c r="R889" s="5" cm="1">
        <f t="array" ref="R889">_xlfn.SWITCH(A889,201706,0.08,201707,0.081,201708,0.075)</f>
        <v>8.1000000000000003E-2</v>
      </c>
      <c r="S889" s="2">
        <f>Call_Data!$M889/Call_Data!$G889*100</f>
        <v>6.0606060606060606</v>
      </c>
      <c r="T889" s="2">
        <f>Call_Data!$S889/Call_Data!$R889</f>
        <v>74.82229704451926</v>
      </c>
      <c r="U889" s="7">
        <f t="shared" si="26"/>
        <v>0</v>
      </c>
      <c r="V889" s="6">
        <f t="shared" si="27"/>
        <v>0.84848484848484851</v>
      </c>
      <c r="W889" s="6">
        <f>Call_Data!$K889/Call_Data!$J889</f>
        <v>0.8214285714285714</v>
      </c>
      <c r="X889" s="6">
        <f>Call_Data!$L889/Call_Data!$K889</f>
        <v>0.73913043478260865</v>
      </c>
      <c r="Y889" s="6" cm="1">
        <f t="array" ref="Y889">_xlfn.SWITCH(A889,201706,0.51,201707,0.509,201708,0.511)</f>
        <v>0.50900000000000001</v>
      </c>
      <c r="Z889" s="6">
        <f>Call_Data!$L889/Call_Data!$G889</f>
        <v>0.51515151515151514</v>
      </c>
      <c r="AA889" s="6" cm="1">
        <f t="array" ref="AA889">_xlfn.SWITCH(A889,201706,0.2,201707,0.199,201708,0.198)</f>
        <v>0.19900000000000001</v>
      </c>
      <c r="AB889" s="6">
        <f>Call_Data!$K889-Call_Data!$L889/Call_Data!$K889</f>
        <v>22.260869565217391</v>
      </c>
      <c r="AC889" s="6" cm="1">
        <f t="array" ref="AC889">_xlfn.SWITCH(A889,201706,0.17,201707,0.162,201708,0.159)</f>
        <v>0.16200000000000001</v>
      </c>
      <c r="AD889" s="6">
        <f>Call_Data!$I889/Call_Data!$G889</f>
        <v>0.15151515151515152</v>
      </c>
    </row>
    <row r="890" spans="1:30" x14ac:dyDescent="0.2">
      <c r="A890">
        <v>201707</v>
      </c>
      <c r="B890" s="1">
        <v>42941</v>
      </c>
      <c r="C890">
        <v>12481</v>
      </c>
      <c r="D890" t="str">
        <f>VLOOKUP(Call_Data!$C890,Hierarchy!$A$1:$H$27,5,TRUE)</f>
        <v>Rank, Richelle</v>
      </c>
      <c r="E890" t="str">
        <f>VLOOKUP(Call_Data!$C890,Hierarchy!$A$2:$H$27,7,TRUE)</f>
        <v>Jimson, Bill</v>
      </c>
      <c r="F890" t="str">
        <f>VLOOKUP(C890,Hierarchy!$A$2:$H$27,8,TRUE)</f>
        <v>Williamburg</v>
      </c>
      <c r="G890">
        <v>31</v>
      </c>
      <c r="H890">
        <v>24845</v>
      </c>
      <c r="I890">
        <v>7</v>
      </c>
      <c r="J890">
        <v>30</v>
      </c>
      <c r="K890">
        <v>23</v>
      </c>
      <c r="L890">
        <v>14</v>
      </c>
      <c r="M890">
        <v>2</v>
      </c>
      <c r="N890">
        <f>SUMIF(Call_Data!$D$2:$D$1526,Call_Data!$D890,Call_Data!$G$2:$G$1526)</f>
        <v>1090</v>
      </c>
      <c r="O890">
        <f>SUMIFS(Call_Data!$G$2:$G$1526,Call_Data!$D$2:$D$1526,Call_Data!$D890,Call_Data!$A$2:$A$1526,Call_Data!$A890)</f>
        <v>393</v>
      </c>
      <c r="P890" s="3">
        <f>Call_Data!$H890/Call_Data!$G890</f>
        <v>801.45161290322585</v>
      </c>
      <c r="Q890" cm="1">
        <f t="array" ref="Q890">_xlfn.SWITCH(A890,201706,780,201707,783,201708,775)</f>
        <v>783</v>
      </c>
      <c r="R890" s="5" cm="1">
        <f t="array" ref="R890">_xlfn.SWITCH(A890,201706,0.08,201707,0.081,201708,0.075)</f>
        <v>8.1000000000000003E-2</v>
      </c>
      <c r="S890" s="2">
        <f>Call_Data!$M890/Call_Data!$G890*100</f>
        <v>6.4516129032258061</v>
      </c>
      <c r="T890" s="2">
        <f>Call_Data!$S890/Call_Data!$R890</f>
        <v>79.649542015133406</v>
      </c>
      <c r="U890" s="7">
        <f t="shared" si="26"/>
        <v>0</v>
      </c>
      <c r="V890" s="6">
        <f t="shared" si="27"/>
        <v>0.967741935483871</v>
      </c>
      <c r="W890" s="6">
        <f>Call_Data!$K890/Call_Data!$J890</f>
        <v>0.76666666666666672</v>
      </c>
      <c r="X890" s="6">
        <f>Call_Data!$L890/Call_Data!$K890</f>
        <v>0.60869565217391308</v>
      </c>
      <c r="Y890" s="6" cm="1">
        <f t="array" ref="Y890">_xlfn.SWITCH(A890,201706,0.51,201707,0.509,201708,0.511)</f>
        <v>0.50900000000000001</v>
      </c>
      <c r="Z890" s="6">
        <f>Call_Data!$L890/Call_Data!$G890</f>
        <v>0.45161290322580644</v>
      </c>
      <c r="AA890" s="6" cm="1">
        <f t="array" ref="AA890">_xlfn.SWITCH(A890,201706,0.2,201707,0.199,201708,0.198)</f>
        <v>0.19900000000000001</v>
      </c>
      <c r="AB890" s="6">
        <f>Call_Data!$K890-Call_Data!$L890/Call_Data!$K890</f>
        <v>22.391304347826086</v>
      </c>
      <c r="AC890" s="6" cm="1">
        <f t="array" ref="AC890">_xlfn.SWITCH(A890,201706,0.17,201707,0.162,201708,0.159)</f>
        <v>0.16200000000000001</v>
      </c>
      <c r="AD890" s="6">
        <f>Call_Data!$I890/Call_Data!$G890</f>
        <v>0.22580645161290322</v>
      </c>
    </row>
    <row r="891" spans="1:30" x14ac:dyDescent="0.2">
      <c r="A891">
        <v>201707</v>
      </c>
      <c r="B891" s="1">
        <v>42941</v>
      </c>
      <c r="C891">
        <v>12482</v>
      </c>
      <c r="D891" t="str">
        <f>VLOOKUP(Call_Data!$C891,Hierarchy!$A$1:$H$27,5,TRUE)</f>
        <v>Sanders, Sammi</v>
      </c>
      <c r="E891" t="str">
        <f>VLOOKUP(Call_Data!$C891,Hierarchy!$A$2:$H$27,7,TRUE)</f>
        <v>Oferten, Quinton</v>
      </c>
      <c r="F891" t="str">
        <f>VLOOKUP(C891,Hierarchy!$A$2:$H$27,8,TRUE)</f>
        <v>Williamburg</v>
      </c>
      <c r="G891">
        <v>31</v>
      </c>
      <c r="H891">
        <v>25252</v>
      </c>
      <c r="I891">
        <v>8</v>
      </c>
      <c r="J891">
        <v>29</v>
      </c>
      <c r="K891">
        <v>22</v>
      </c>
      <c r="L891">
        <v>13</v>
      </c>
      <c r="M891">
        <v>3</v>
      </c>
      <c r="N891">
        <f>SUMIF(Call_Data!$D$2:$D$1526,Call_Data!$D891,Call_Data!$G$2:$G$1526)</f>
        <v>1764</v>
      </c>
      <c r="O891">
        <f>SUMIFS(Call_Data!$G$2:$G$1526,Call_Data!$D$2:$D$1526,Call_Data!$D891,Call_Data!$A$2:$A$1526,Call_Data!$A891)</f>
        <v>524</v>
      </c>
      <c r="P891" s="3">
        <f>Call_Data!$H891/Call_Data!$G891</f>
        <v>814.58064516129036</v>
      </c>
      <c r="Q891" cm="1">
        <f t="array" ref="Q891">_xlfn.SWITCH(A891,201706,780,201707,783,201708,775)</f>
        <v>783</v>
      </c>
      <c r="R891" s="5" cm="1">
        <f t="array" ref="R891">_xlfn.SWITCH(A891,201706,0.08,201707,0.081,201708,0.075)</f>
        <v>8.1000000000000003E-2</v>
      </c>
      <c r="S891" s="2">
        <f>Call_Data!$M891/Call_Data!$G891*100</f>
        <v>9.67741935483871</v>
      </c>
      <c r="T891" s="2">
        <f>Call_Data!$S891/Call_Data!$R891</f>
        <v>119.47431302270012</v>
      </c>
      <c r="U891" s="7">
        <f t="shared" si="26"/>
        <v>150</v>
      </c>
      <c r="V891" s="6">
        <f t="shared" si="27"/>
        <v>0.93548387096774188</v>
      </c>
      <c r="W891" s="6">
        <f>Call_Data!$K891/Call_Data!$J891</f>
        <v>0.75862068965517238</v>
      </c>
      <c r="X891" s="6">
        <f>Call_Data!$L891/Call_Data!$K891</f>
        <v>0.59090909090909094</v>
      </c>
      <c r="Y891" s="6" cm="1">
        <f t="array" ref="Y891">_xlfn.SWITCH(A891,201706,0.51,201707,0.509,201708,0.511)</f>
        <v>0.50900000000000001</v>
      </c>
      <c r="Z891" s="6">
        <f>Call_Data!$L891/Call_Data!$G891</f>
        <v>0.41935483870967744</v>
      </c>
      <c r="AA891" s="6" cm="1">
        <f t="array" ref="AA891">_xlfn.SWITCH(A891,201706,0.2,201707,0.199,201708,0.198)</f>
        <v>0.19900000000000001</v>
      </c>
      <c r="AB891" s="6">
        <f>Call_Data!$K891-Call_Data!$L891/Call_Data!$K891</f>
        <v>21.40909090909091</v>
      </c>
      <c r="AC891" s="6" cm="1">
        <f t="array" ref="AC891">_xlfn.SWITCH(A891,201706,0.17,201707,0.162,201708,0.159)</f>
        <v>0.16200000000000001</v>
      </c>
      <c r="AD891" s="6">
        <f>Call_Data!$I891/Call_Data!$G891</f>
        <v>0.25806451612903225</v>
      </c>
    </row>
    <row r="892" spans="1:30" x14ac:dyDescent="0.2">
      <c r="A892">
        <v>201707</v>
      </c>
      <c r="B892" s="1">
        <v>42941</v>
      </c>
      <c r="C892">
        <v>12483</v>
      </c>
      <c r="D892" t="str">
        <f>VLOOKUP(Call_Data!$C892,Hierarchy!$A$1:$H$27,5,TRUE)</f>
        <v>Thomas, Ted</v>
      </c>
      <c r="E892" t="str">
        <f>VLOOKUP(Call_Data!$C892,Hierarchy!$A$2:$H$27,7,TRUE)</f>
        <v>Oferten, Quinton</v>
      </c>
      <c r="F892" t="str">
        <f>VLOOKUP(C892,Hierarchy!$A$2:$H$27,8,TRUE)</f>
        <v>Williamburg</v>
      </c>
      <c r="G892">
        <v>28</v>
      </c>
      <c r="H892">
        <v>25450</v>
      </c>
      <c r="I892">
        <v>6</v>
      </c>
      <c r="J892">
        <v>24</v>
      </c>
      <c r="K892">
        <v>17</v>
      </c>
      <c r="L892">
        <v>9</v>
      </c>
      <c r="M892">
        <v>3</v>
      </c>
      <c r="N892">
        <f>SUMIF(Call_Data!$D$2:$D$1526,Call_Data!$D892,Call_Data!$G$2:$G$1526)</f>
        <v>1918</v>
      </c>
      <c r="O892">
        <f>SUMIFS(Call_Data!$G$2:$G$1526,Call_Data!$D$2:$D$1526,Call_Data!$D892,Call_Data!$A$2:$A$1526,Call_Data!$A892)</f>
        <v>606</v>
      </c>
      <c r="P892" s="3">
        <f>Call_Data!$H892/Call_Data!$G892</f>
        <v>908.92857142857144</v>
      </c>
      <c r="Q892" cm="1">
        <f t="array" ref="Q892">_xlfn.SWITCH(A892,201706,780,201707,783,201708,775)</f>
        <v>783</v>
      </c>
      <c r="R892" s="5" cm="1">
        <f t="array" ref="R892">_xlfn.SWITCH(A892,201706,0.08,201707,0.081,201708,0.075)</f>
        <v>8.1000000000000003E-2</v>
      </c>
      <c r="S892" s="2">
        <f>Call_Data!$M892/Call_Data!$G892*100</f>
        <v>10.714285714285714</v>
      </c>
      <c r="T892" s="2">
        <f>Call_Data!$S892/Call_Data!$R892</f>
        <v>132.27513227513225</v>
      </c>
      <c r="U892" s="7">
        <f t="shared" si="26"/>
        <v>250</v>
      </c>
      <c r="V892" s="6">
        <f t="shared" si="27"/>
        <v>0.8571428571428571</v>
      </c>
      <c r="W892" s="6">
        <f>Call_Data!$K892/Call_Data!$J892</f>
        <v>0.70833333333333337</v>
      </c>
      <c r="X892" s="6">
        <f>Call_Data!$L892/Call_Data!$K892</f>
        <v>0.52941176470588236</v>
      </c>
      <c r="Y892" s="6" cm="1">
        <f t="array" ref="Y892">_xlfn.SWITCH(A892,201706,0.51,201707,0.509,201708,0.511)</f>
        <v>0.50900000000000001</v>
      </c>
      <c r="Z892" s="6">
        <f>Call_Data!$L892/Call_Data!$G892</f>
        <v>0.32142857142857145</v>
      </c>
      <c r="AA892" s="6" cm="1">
        <f t="array" ref="AA892">_xlfn.SWITCH(A892,201706,0.2,201707,0.199,201708,0.198)</f>
        <v>0.19900000000000001</v>
      </c>
      <c r="AB892" s="6">
        <f>Call_Data!$K892-Call_Data!$L892/Call_Data!$K892</f>
        <v>16.470588235294116</v>
      </c>
      <c r="AC892" s="6" cm="1">
        <f t="array" ref="AC892">_xlfn.SWITCH(A892,201706,0.17,201707,0.162,201708,0.159)</f>
        <v>0.16200000000000001</v>
      </c>
      <c r="AD892" s="6">
        <f>Call_Data!$I892/Call_Data!$G892</f>
        <v>0.21428571428571427</v>
      </c>
    </row>
    <row r="893" spans="1:30" x14ac:dyDescent="0.2">
      <c r="A893">
        <v>201707</v>
      </c>
      <c r="B893" s="1">
        <v>42941</v>
      </c>
      <c r="C893">
        <v>12484</v>
      </c>
      <c r="D893" t="str">
        <f>VLOOKUP(Call_Data!$C893,Hierarchy!$A$1:$H$27,5,TRUE)</f>
        <v>Uvaldon, Ursala</v>
      </c>
      <c r="E893" t="str">
        <f>VLOOKUP(Call_Data!$C893,Hierarchy!$A$2:$H$27,7,TRUE)</f>
        <v>Oferten, Quinton</v>
      </c>
      <c r="F893" t="str">
        <f>VLOOKUP(C893,Hierarchy!$A$2:$H$27,8,TRUE)</f>
        <v>Williamburg</v>
      </c>
      <c r="G893">
        <v>33</v>
      </c>
      <c r="H893">
        <v>24815</v>
      </c>
      <c r="I893">
        <v>10</v>
      </c>
      <c r="J893">
        <v>28</v>
      </c>
      <c r="K893">
        <v>20</v>
      </c>
      <c r="L893">
        <v>10</v>
      </c>
      <c r="M893">
        <v>4</v>
      </c>
      <c r="N893">
        <f>SUMIF(Call_Data!$D$2:$D$1526,Call_Data!$D893,Call_Data!$G$2:$G$1526)</f>
        <v>1913</v>
      </c>
      <c r="O893">
        <f>SUMIFS(Call_Data!$G$2:$G$1526,Call_Data!$D$2:$D$1526,Call_Data!$D893,Call_Data!$A$2:$A$1526,Call_Data!$A893)</f>
        <v>618</v>
      </c>
      <c r="P893" s="3">
        <f>Call_Data!$H893/Call_Data!$G893</f>
        <v>751.969696969697</v>
      </c>
      <c r="Q893" cm="1">
        <f t="array" ref="Q893">_xlfn.SWITCH(A893,201706,780,201707,783,201708,775)</f>
        <v>783</v>
      </c>
      <c r="R893" s="5" cm="1">
        <f t="array" ref="R893">_xlfn.SWITCH(A893,201706,0.08,201707,0.081,201708,0.075)</f>
        <v>8.1000000000000003E-2</v>
      </c>
      <c r="S893" s="2">
        <f>Call_Data!$M893/Call_Data!$G893*100</f>
        <v>12.121212121212121</v>
      </c>
      <c r="T893" s="2">
        <f>Call_Data!$S893/Call_Data!$R893</f>
        <v>149.64459408903852</v>
      </c>
      <c r="U893" s="7">
        <f t="shared" si="26"/>
        <v>250</v>
      </c>
      <c r="V893" s="6">
        <f t="shared" si="27"/>
        <v>0.84848484848484851</v>
      </c>
      <c r="W893" s="6">
        <f>Call_Data!$K893/Call_Data!$J893</f>
        <v>0.7142857142857143</v>
      </c>
      <c r="X893" s="6">
        <f>Call_Data!$L893/Call_Data!$K893</f>
        <v>0.5</v>
      </c>
      <c r="Y893" s="6" cm="1">
        <f t="array" ref="Y893">_xlfn.SWITCH(A893,201706,0.51,201707,0.509,201708,0.511)</f>
        <v>0.50900000000000001</v>
      </c>
      <c r="Z893" s="6">
        <f>Call_Data!$L893/Call_Data!$G893</f>
        <v>0.30303030303030304</v>
      </c>
      <c r="AA893" s="6" cm="1">
        <f t="array" ref="AA893">_xlfn.SWITCH(A893,201706,0.2,201707,0.199,201708,0.198)</f>
        <v>0.19900000000000001</v>
      </c>
      <c r="AB893" s="6">
        <f>Call_Data!$K893-Call_Data!$L893/Call_Data!$K893</f>
        <v>19.5</v>
      </c>
      <c r="AC893" s="6" cm="1">
        <f t="array" ref="AC893">_xlfn.SWITCH(A893,201706,0.17,201707,0.162,201708,0.159)</f>
        <v>0.16200000000000001</v>
      </c>
      <c r="AD893" s="6">
        <f>Call_Data!$I893/Call_Data!$G893</f>
        <v>0.30303030303030304</v>
      </c>
    </row>
    <row r="894" spans="1:30" x14ac:dyDescent="0.2">
      <c r="A894">
        <v>201707</v>
      </c>
      <c r="B894" s="1">
        <v>42941</v>
      </c>
      <c r="C894">
        <v>12485</v>
      </c>
      <c r="D894" t="str">
        <f>VLOOKUP(Call_Data!$C894,Hierarchy!$A$1:$H$27,5,TRUE)</f>
        <v>Vindictive, Vinny</v>
      </c>
      <c r="E894" t="str">
        <f>VLOOKUP(Call_Data!$C894,Hierarchy!$A$2:$H$27,7,TRUE)</f>
        <v>Oferten, Quinton</v>
      </c>
      <c r="F894" t="str">
        <f>VLOOKUP(C894,Hierarchy!$A$2:$H$27,8,TRUE)</f>
        <v>Williamburg</v>
      </c>
      <c r="G894">
        <v>30</v>
      </c>
      <c r="H894">
        <v>25678</v>
      </c>
      <c r="I894">
        <v>7</v>
      </c>
      <c r="J894">
        <v>26</v>
      </c>
      <c r="K894">
        <v>17</v>
      </c>
      <c r="L894">
        <v>11</v>
      </c>
      <c r="M894">
        <v>4</v>
      </c>
      <c r="N894">
        <f>SUMIF(Call_Data!$D$2:$D$1526,Call_Data!$D894,Call_Data!$G$2:$G$1526)</f>
        <v>1894</v>
      </c>
      <c r="O894">
        <f>SUMIFS(Call_Data!$G$2:$G$1526,Call_Data!$D$2:$D$1526,Call_Data!$D894,Call_Data!$A$2:$A$1526,Call_Data!$A894)</f>
        <v>610</v>
      </c>
      <c r="P894" s="3">
        <f>Call_Data!$H894/Call_Data!$G894</f>
        <v>855.93333333333328</v>
      </c>
      <c r="Q894" cm="1">
        <f t="array" ref="Q894">_xlfn.SWITCH(A894,201706,780,201707,783,201708,775)</f>
        <v>783</v>
      </c>
      <c r="R894" s="5" cm="1">
        <f t="array" ref="R894">_xlfn.SWITCH(A894,201706,0.08,201707,0.081,201708,0.075)</f>
        <v>8.1000000000000003E-2</v>
      </c>
      <c r="S894" s="2">
        <f>Call_Data!$M894/Call_Data!$G894*100</f>
        <v>13.333333333333334</v>
      </c>
      <c r="T894" s="2">
        <f>Call_Data!$S894/Call_Data!$R894</f>
        <v>164.6090534979424</v>
      </c>
      <c r="U894" s="7">
        <f t="shared" si="26"/>
        <v>250</v>
      </c>
      <c r="V894" s="6">
        <f t="shared" si="27"/>
        <v>0.8666666666666667</v>
      </c>
      <c r="W894" s="6">
        <f>Call_Data!$K894/Call_Data!$J894</f>
        <v>0.65384615384615385</v>
      </c>
      <c r="X894" s="6">
        <f>Call_Data!$L894/Call_Data!$K894</f>
        <v>0.6470588235294118</v>
      </c>
      <c r="Y894" s="6" cm="1">
        <f t="array" ref="Y894">_xlfn.SWITCH(A894,201706,0.51,201707,0.509,201708,0.511)</f>
        <v>0.50900000000000001</v>
      </c>
      <c r="Z894" s="6">
        <f>Call_Data!$L894/Call_Data!$G894</f>
        <v>0.36666666666666664</v>
      </c>
      <c r="AA894" s="6" cm="1">
        <f t="array" ref="AA894">_xlfn.SWITCH(A894,201706,0.2,201707,0.199,201708,0.198)</f>
        <v>0.19900000000000001</v>
      </c>
      <c r="AB894" s="6">
        <f>Call_Data!$K894-Call_Data!$L894/Call_Data!$K894</f>
        <v>16.352941176470587</v>
      </c>
      <c r="AC894" s="6" cm="1">
        <f t="array" ref="AC894">_xlfn.SWITCH(A894,201706,0.17,201707,0.162,201708,0.159)</f>
        <v>0.16200000000000001</v>
      </c>
      <c r="AD894" s="6">
        <f>Call_Data!$I894/Call_Data!$G894</f>
        <v>0.23333333333333334</v>
      </c>
    </row>
    <row r="895" spans="1:30" x14ac:dyDescent="0.2">
      <c r="A895">
        <v>201707</v>
      </c>
      <c r="B895" s="1">
        <v>42941</v>
      </c>
      <c r="C895">
        <v>12486</v>
      </c>
      <c r="D895" t="str">
        <f>VLOOKUP(Call_Data!$C895,Hierarchy!$A$1:$H$27,5,TRUE)</f>
        <v>Williamson, Wilma</v>
      </c>
      <c r="E895" t="str">
        <f>VLOOKUP(Call_Data!$C895,Hierarchy!$A$2:$H$27,7,TRUE)</f>
        <v>Oferten, Quinton</v>
      </c>
      <c r="F895" t="str">
        <f>VLOOKUP(C895,Hierarchy!$A$2:$H$27,8,TRUE)</f>
        <v>Williamburg</v>
      </c>
      <c r="G895">
        <v>32</v>
      </c>
      <c r="H895">
        <v>25454</v>
      </c>
      <c r="I895">
        <v>6</v>
      </c>
      <c r="J895">
        <v>28</v>
      </c>
      <c r="K895">
        <v>22</v>
      </c>
      <c r="L895">
        <v>12</v>
      </c>
      <c r="M895">
        <v>4</v>
      </c>
      <c r="N895">
        <f>SUMIF(Call_Data!$D$2:$D$1526,Call_Data!$D895,Call_Data!$G$2:$G$1526)</f>
        <v>1992</v>
      </c>
      <c r="O895">
        <f>SUMIFS(Call_Data!$G$2:$G$1526,Call_Data!$D$2:$D$1526,Call_Data!$D895,Call_Data!$A$2:$A$1526,Call_Data!$A895)</f>
        <v>678</v>
      </c>
      <c r="P895" s="3">
        <f>Call_Data!$H895/Call_Data!$G895</f>
        <v>795.4375</v>
      </c>
      <c r="Q895" cm="1">
        <f t="array" ref="Q895">_xlfn.SWITCH(A895,201706,780,201707,783,201708,775)</f>
        <v>783</v>
      </c>
      <c r="R895" s="5" cm="1">
        <f t="array" ref="R895">_xlfn.SWITCH(A895,201706,0.08,201707,0.081,201708,0.075)</f>
        <v>8.1000000000000003E-2</v>
      </c>
      <c r="S895" s="2">
        <f>Call_Data!$M895/Call_Data!$G895*100</f>
        <v>12.5</v>
      </c>
      <c r="T895" s="2">
        <f>Call_Data!$S895/Call_Data!$R895</f>
        <v>154.32098765432099</v>
      </c>
      <c r="U895" s="7">
        <f t="shared" si="26"/>
        <v>250</v>
      </c>
      <c r="V895" s="6">
        <f t="shared" si="27"/>
        <v>0.875</v>
      </c>
      <c r="W895" s="6">
        <f>Call_Data!$K895/Call_Data!$J895</f>
        <v>0.7857142857142857</v>
      </c>
      <c r="X895" s="6">
        <f>Call_Data!$L895/Call_Data!$K895</f>
        <v>0.54545454545454541</v>
      </c>
      <c r="Y895" s="6" cm="1">
        <f t="array" ref="Y895">_xlfn.SWITCH(A895,201706,0.51,201707,0.509,201708,0.511)</f>
        <v>0.50900000000000001</v>
      </c>
      <c r="Z895" s="6">
        <f>Call_Data!$L895/Call_Data!$G895</f>
        <v>0.375</v>
      </c>
      <c r="AA895" s="6" cm="1">
        <f t="array" ref="AA895">_xlfn.SWITCH(A895,201706,0.2,201707,0.199,201708,0.198)</f>
        <v>0.19900000000000001</v>
      </c>
      <c r="AB895" s="6">
        <f>Call_Data!$K895-Call_Data!$L895/Call_Data!$K895</f>
        <v>21.454545454545453</v>
      </c>
      <c r="AC895" s="6" cm="1">
        <f t="array" ref="AC895">_xlfn.SWITCH(A895,201706,0.17,201707,0.162,201708,0.159)</f>
        <v>0.16200000000000001</v>
      </c>
      <c r="AD895" s="6">
        <f>Call_Data!$I895/Call_Data!$G895</f>
        <v>0.1875</v>
      </c>
    </row>
    <row r="896" spans="1:30" x14ac:dyDescent="0.2">
      <c r="A896">
        <v>201707</v>
      </c>
      <c r="B896" s="1">
        <v>42941</v>
      </c>
      <c r="C896">
        <v>12487</v>
      </c>
      <c r="D896" t="str">
        <f>VLOOKUP(Call_Data!$C896,Hierarchy!$A$1:$H$27,5,TRUE)</f>
        <v>Younger, Yeti</v>
      </c>
      <c r="E896" t="str">
        <f>VLOOKUP(Call_Data!$C896,Hierarchy!$A$2:$H$27,7,TRUE)</f>
        <v>Oferten, Quinton</v>
      </c>
      <c r="F896" t="str">
        <f>VLOOKUP(C896,Hierarchy!$A$2:$H$27,8,TRUE)</f>
        <v>Williamburg</v>
      </c>
      <c r="G896">
        <v>33</v>
      </c>
      <c r="H896">
        <v>25218</v>
      </c>
      <c r="I896">
        <v>8</v>
      </c>
      <c r="J896">
        <v>28</v>
      </c>
      <c r="K896">
        <v>18</v>
      </c>
      <c r="L896">
        <v>9</v>
      </c>
      <c r="M896">
        <v>3</v>
      </c>
      <c r="N896">
        <f>SUMIF(Call_Data!$D$2:$D$1526,Call_Data!$D896,Call_Data!$G$2:$G$1526)</f>
        <v>1939</v>
      </c>
      <c r="O896">
        <f>SUMIFS(Call_Data!$G$2:$G$1526,Call_Data!$D$2:$D$1526,Call_Data!$D896,Call_Data!$A$2:$A$1526,Call_Data!$A896)</f>
        <v>662</v>
      </c>
      <c r="P896" s="3">
        <f>Call_Data!$H896/Call_Data!$G896</f>
        <v>764.18181818181813</v>
      </c>
      <c r="Q896" cm="1">
        <f t="array" ref="Q896">_xlfn.SWITCH(A896,201706,780,201707,783,201708,775)</f>
        <v>783</v>
      </c>
      <c r="R896" s="5" cm="1">
        <f t="array" ref="R896">_xlfn.SWITCH(A896,201706,0.08,201707,0.081,201708,0.075)</f>
        <v>8.1000000000000003E-2</v>
      </c>
      <c r="S896" s="2">
        <f>Call_Data!$M896/Call_Data!$G896*100</f>
        <v>9.0909090909090917</v>
      </c>
      <c r="T896" s="2">
        <f>Call_Data!$S896/Call_Data!$R896</f>
        <v>112.23344556677891</v>
      </c>
      <c r="U896" s="7">
        <f t="shared" si="26"/>
        <v>150</v>
      </c>
      <c r="V896" s="6">
        <f t="shared" si="27"/>
        <v>0.84848484848484851</v>
      </c>
      <c r="W896" s="6">
        <f>Call_Data!$K896/Call_Data!$J896</f>
        <v>0.6428571428571429</v>
      </c>
      <c r="X896" s="6">
        <f>Call_Data!$L896/Call_Data!$K896</f>
        <v>0.5</v>
      </c>
      <c r="Y896" s="6" cm="1">
        <f t="array" ref="Y896">_xlfn.SWITCH(A896,201706,0.51,201707,0.509,201708,0.511)</f>
        <v>0.50900000000000001</v>
      </c>
      <c r="Z896" s="6">
        <f>Call_Data!$L896/Call_Data!$G896</f>
        <v>0.27272727272727271</v>
      </c>
      <c r="AA896" s="6" cm="1">
        <f t="array" ref="AA896">_xlfn.SWITCH(A896,201706,0.2,201707,0.199,201708,0.198)</f>
        <v>0.19900000000000001</v>
      </c>
      <c r="AB896" s="6">
        <f>Call_Data!$K896-Call_Data!$L896/Call_Data!$K896</f>
        <v>17.5</v>
      </c>
      <c r="AC896" s="6" cm="1">
        <f t="array" ref="AC896">_xlfn.SWITCH(A896,201706,0.17,201707,0.162,201708,0.159)</f>
        <v>0.16200000000000001</v>
      </c>
      <c r="AD896" s="6">
        <f>Call_Data!$I896/Call_Data!$G896</f>
        <v>0.24242424242424243</v>
      </c>
    </row>
    <row r="897" spans="1:30" x14ac:dyDescent="0.2">
      <c r="A897">
        <v>201707</v>
      </c>
      <c r="B897" s="1">
        <v>42941</v>
      </c>
      <c r="C897">
        <v>12488</v>
      </c>
      <c r="D897" t="str">
        <f>VLOOKUP(Call_Data!$C897,Hierarchy!$A$1:$H$27,5,TRUE)</f>
        <v>Zwilowski, Zane</v>
      </c>
      <c r="E897" t="str">
        <f>VLOOKUP(Call_Data!$C897,Hierarchy!$A$2:$H$27,7,TRUE)</f>
        <v>Oferten, Quinton</v>
      </c>
      <c r="F897" t="str">
        <f>VLOOKUP(C897,Hierarchy!$A$2:$H$27,8,TRUE)</f>
        <v>Williamburg</v>
      </c>
      <c r="G897">
        <v>28</v>
      </c>
      <c r="H897">
        <v>25183</v>
      </c>
      <c r="I897">
        <v>7</v>
      </c>
      <c r="J897">
        <v>25</v>
      </c>
      <c r="K897">
        <v>18</v>
      </c>
      <c r="L897">
        <v>13</v>
      </c>
      <c r="M897">
        <v>3</v>
      </c>
      <c r="N897">
        <f>SUMIF(Call_Data!$D$2:$D$1526,Call_Data!$D897,Call_Data!$G$2:$G$1526)</f>
        <v>2000</v>
      </c>
      <c r="O897">
        <f>SUMIFS(Call_Data!$G$2:$G$1526,Call_Data!$D$2:$D$1526,Call_Data!$D897,Call_Data!$A$2:$A$1526,Call_Data!$A897)</f>
        <v>682</v>
      </c>
      <c r="P897" s="3">
        <f>Call_Data!$H897/Call_Data!$G897</f>
        <v>899.39285714285711</v>
      </c>
      <c r="Q897" cm="1">
        <f t="array" ref="Q897">_xlfn.SWITCH(A897,201706,780,201707,783,201708,775)</f>
        <v>783</v>
      </c>
      <c r="R897" s="5" cm="1">
        <f t="array" ref="R897">_xlfn.SWITCH(A897,201706,0.08,201707,0.081,201708,0.075)</f>
        <v>8.1000000000000003E-2</v>
      </c>
      <c r="S897" s="2">
        <f>Call_Data!$M897/Call_Data!$G897*100</f>
        <v>10.714285714285714</v>
      </c>
      <c r="T897" s="2">
        <f>Call_Data!$S897/Call_Data!$R897</f>
        <v>132.27513227513225</v>
      </c>
      <c r="U897" s="7">
        <f t="shared" si="26"/>
        <v>250</v>
      </c>
      <c r="V897" s="6">
        <f t="shared" si="27"/>
        <v>0.8928571428571429</v>
      </c>
      <c r="W897" s="6">
        <f>Call_Data!$K897/Call_Data!$J897</f>
        <v>0.72</v>
      </c>
      <c r="X897" s="6">
        <f>Call_Data!$L897/Call_Data!$K897</f>
        <v>0.72222222222222221</v>
      </c>
      <c r="Y897" s="6" cm="1">
        <f t="array" ref="Y897">_xlfn.SWITCH(A897,201706,0.51,201707,0.509,201708,0.511)</f>
        <v>0.50900000000000001</v>
      </c>
      <c r="Z897" s="6">
        <f>Call_Data!$L897/Call_Data!$G897</f>
        <v>0.4642857142857143</v>
      </c>
      <c r="AA897" s="6" cm="1">
        <f t="array" ref="AA897">_xlfn.SWITCH(A897,201706,0.2,201707,0.199,201708,0.198)</f>
        <v>0.19900000000000001</v>
      </c>
      <c r="AB897" s="6">
        <f>Call_Data!$K897-Call_Data!$L897/Call_Data!$K897</f>
        <v>17.277777777777779</v>
      </c>
      <c r="AC897" s="6" cm="1">
        <f t="array" ref="AC897">_xlfn.SWITCH(A897,201706,0.17,201707,0.162,201708,0.159)</f>
        <v>0.16200000000000001</v>
      </c>
      <c r="AD897" s="6">
        <f>Call_Data!$I897/Call_Data!$G897</f>
        <v>0.25</v>
      </c>
    </row>
    <row r="898" spans="1:30" x14ac:dyDescent="0.2">
      <c r="A898">
        <v>201707</v>
      </c>
      <c r="B898" s="1">
        <v>42941</v>
      </c>
      <c r="C898">
        <v>12489</v>
      </c>
      <c r="D898" t="str">
        <f>VLOOKUP(Call_Data!$C898,Hierarchy!$A$1:$H$27,5,TRUE)</f>
        <v>Abacus, Aaron</v>
      </c>
      <c r="E898" t="str">
        <f>VLOOKUP(Call_Data!$C898,Hierarchy!$A$2:$H$27,7,TRUE)</f>
        <v>Oferten, Quinton</v>
      </c>
      <c r="F898" t="str">
        <f>VLOOKUP(C898,Hierarchy!$A$2:$H$27,8,TRUE)</f>
        <v>Williamburg</v>
      </c>
      <c r="G898">
        <v>32</v>
      </c>
      <c r="H898">
        <v>24475</v>
      </c>
      <c r="I898">
        <v>7</v>
      </c>
      <c r="J898">
        <v>30</v>
      </c>
      <c r="K898">
        <v>19</v>
      </c>
      <c r="L898">
        <v>11</v>
      </c>
      <c r="M898">
        <v>3</v>
      </c>
      <c r="N898">
        <f>SUMIF(Call_Data!$D$2:$D$1526,Call_Data!$D898,Call_Data!$G$2:$G$1526)</f>
        <v>1858</v>
      </c>
      <c r="O898">
        <f>SUMIFS(Call_Data!$G$2:$G$1526,Call_Data!$D$2:$D$1526,Call_Data!$D898,Call_Data!$A$2:$A$1526,Call_Data!$A898)</f>
        <v>671</v>
      </c>
      <c r="P898" s="3">
        <f>Call_Data!$H898/Call_Data!$G898</f>
        <v>764.84375</v>
      </c>
      <c r="Q898" cm="1">
        <f t="array" ref="Q898">_xlfn.SWITCH(A898,201706,780,201707,783,201708,775)</f>
        <v>783</v>
      </c>
      <c r="R898" s="5" cm="1">
        <f t="array" ref="R898">_xlfn.SWITCH(A898,201706,0.08,201707,0.081,201708,0.075)</f>
        <v>8.1000000000000003E-2</v>
      </c>
      <c r="S898" s="2">
        <f>Call_Data!$M898/Call_Data!$G898*100</f>
        <v>9.375</v>
      </c>
      <c r="T898" s="2">
        <f>Call_Data!$S898/Call_Data!$R898</f>
        <v>115.74074074074073</v>
      </c>
      <c r="U898" s="7">
        <f t="shared" ref="U898:U961" si="28">IF(T898&gt;120,250,IF(T898&gt;110,150,IF(T898&gt;100,100,IF(T898&gt;90,50,0))))</f>
        <v>150</v>
      </c>
      <c r="V898" s="6">
        <f t="shared" ref="V898:V961" si="29">J898/G898</f>
        <v>0.9375</v>
      </c>
      <c r="W898" s="6">
        <f>Call_Data!$K898/Call_Data!$J898</f>
        <v>0.6333333333333333</v>
      </c>
      <c r="X898" s="6">
        <f>Call_Data!$L898/Call_Data!$K898</f>
        <v>0.57894736842105265</v>
      </c>
      <c r="Y898" s="6" cm="1">
        <f t="array" ref="Y898">_xlfn.SWITCH(A898,201706,0.51,201707,0.509,201708,0.511)</f>
        <v>0.50900000000000001</v>
      </c>
      <c r="Z898" s="6">
        <f>Call_Data!$L898/Call_Data!$G898</f>
        <v>0.34375</v>
      </c>
      <c r="AA898" s="6" cm="1">
        <f t="array" ref="AA898">_xlfn.SWITCH(A898,201706,0.2,201707,0.199,201708,0.198)</f>
        <v>0.19900000000000001</v>
      </c>
      <c r="AB898" s="6">
        <f>Call_Data!$K898-Call_Data!$L898/Call_Data!$K898</f>
        <v>18.421052631578949</v>
      </c>
      <c r="AC898" s="6" cm="1">
        <f t="array" ref="AC898">_xlfn.SWITCH(A898,201706,0.17,201707,0.162,201708,0.159)</f>
        <v>0.16200000000000001</v>
      </c>
      <c r="AD898" s="6">
        <f>Call_Data!$I898/Call_Data!$G898</f>
        <v>0.21875</v>
      </c>
    </row>
    <row r="899" spans="1:30" x14ac:dyDescent="0.2">
      <c r="A899">
        <v>201707</v>
      </c>
      <c r="B899" s="1">
        <v>42942</v>
      </c>
      <c r="C899">
        <v>12473</v>
      </c>
      <c r="D899" t="str">
        <f>VLOOKUP(Call_Data!$C899,Hierarchy!$A$1:$H$27,5,TRUE)</f>
        <v>Ivanski, Igor</v>
      </c>
      <c r="E899" t="str">
        <f>VLOOKUP(Call_Data!$C899,Hierarchy!$A$2:$H$27,7,TRUE)</f>
        <v>Jimson, Bill</v>
      </c>
      <c r="F899" t="str">
        <f>VLOOKUP(C899,Hierarchy!$A$2:$H$27,8,TRUE)</f>
        <v>Williamburg</v>
      </c>
      <c r="G899">
        <v>32</v>
      </c>
      <c r="H899">
        <v>25869</v>
      </c>
      <c r="I899">
        <v>6</v>
      </c>
      <c r="J899">
        <v>29</v>
      </c>
      <c r="K899">
        <v>22</v>
      </c>
      <c r="L899">
        <v>15</v>
      </c>
      <c r="M899">
        <v>2</v>
      </c>
      <c r="N899">
        <f>SUMIF(Call_Data!$D$2:$D$1526,Call_Data!$D899,Call_Data!$G$2:$G$1526)</f>
        <v>2093</v>
      </c>
      <c r="O899">
        <f>SUMIFS(Call_Data!$G$2:$G$1526,Call_Data!$D$2:$D$1526,Call_Data!$D899,Call_Data!$A$2:$A$1526,Call_Data!$A899)</f>
        <v>666</v>
      </c>
      <c r="P899" s="3">
        <f>Call_Data!$H899/Call_Data!$G899</f>
        <v>808.40625</v>
      </c>
      <c r="Q899" cm="1">
        <f t="array" ref="Q899">_xlfn.SWITCH(A899,201706,780,201707,783,201708,775)</f>
        <v>783</v>
      </c>
      <c r="R899" s="5" cm="1">
        <f t="array" ref="R899">_xlfn.SWITCH(A899,201706,0.08,201707,0.081,201708,0.075)</f>
        <v>8.1000000000000003E-2</v>
      </c>
      <c r="S899" s="2">
        <f>Call_Data!$M899/Call_Data!$G899*100</f>
        <v>6.25</v>
      </c>
      <c r="T899" s="2">
        <f>Call_Data!$S899/Call_Data!$R899</f>
        <v>77.160493827160494</v>
      </c>
      <c r="U899" s="7">
        <f t="shared" si="28"/>
        <v>0</v>
      </c>
      <c r="V899" s="6">
        <f t="shared" si="29"/>
        <v>0.90625</v>
      </c>
      <c r="W899" s="6">
        <f>Call_Data!$K899/Call_Data!$J899</f>
        <v>0.75862068965517238</v>
      </c>
      <c r="X899" s="6">
        <f>Call_Data!$L899/Call_Data!$K899</f>
        <v>0.68181818181818177</v>
      </c>
      <c r="Y899" s="6" cm="1">
        <f t="array" ref="Y899">_xlfn.SWITCH(A899,201706,0.51,201707,0.509,201708,0.511)</f>
        <v>0.50900000000000001</v>
      </c>
      <c r="Z899" s="6">
        <f>Call_Data!$L899/Call_Data!$G899</f>
        <v>0.46875</v>
      </c>
      <c r="AA899" s="6" cm="1">
        <f t="array" ref="AA899">_xlfn.SWITCH(A899,201706,0.2,201707,0.199,201708,0.198)</f>
        <v>0.19900000000000001</v>
      </c>
      <c r="AB899" s="6">
        <f>Call_Data!$K899-Call_Data!$L899/Call_Data!$K899</f>
        <v>21.318181818181817</v>
      </c>
      <c r="AC899" s="6" cm="1">
        <f t="array" ref="AC899">_xlfn.SWITCH(A899,201706,0.17,201707,0.162,201708,0.159)</f>
        <v>0.16200000000000001</v>
      </c>
      <c r="AD899" s="6">
        <f>Call_Data!$I899/Call_Data!$G899</f>
        <v>0.1875</v>
      </c>
    </row>
    <row r="900" spans="1:30" x14ac:dyDescent="0.2">
      <c r="A900">
        <v>201707</v>
      </c>
      <c r="B900" s="1">
        <v>42942</v>
      </c>
      <c r="C900">
        <v>12474</v>
      </c>
      <c r="D900" t="str">
        <f>VLOOKUP(Call_Data!$C900,Hierarchy!$A$1:$H$27,5,TRUE)</f>
        <v>Jeffries, Johnna</v>
      </c>
      <c r="E900" t="str">
        <f>VLOOKUP(Call_Data!$C900,Hierarchy!$A$2:$H$27,7,TRUE)</f>
        <v>Jimson, Bill</v>
      </c>
      <c r="F900" t="str">
        <f>VLOOKUP(C900,Hierarchy!$A$2:$H$27,8,TRUE)</f>
        <v>Williamburg</v>
      </c>
      <c r="G900">
        <v>30</v>
      </c>
      <c r="H900">
        <v>24951</v>
      </c>
      <c r="I900">
        <v>7</v>
      </c>
      <c r="J900">
        <v>28</v>
      </c>
      <c r="K900">
        <v>21</v>
      </c>
      <c r="L900">
        <v>16</v>
      </c>
      <c r="M900">
        <v>2</v>
      </c>
      <c r="N900">
        <f>SUMIF(Call_Data!$D$2:$D$1526,Call_Data!$D900,Call_Data!$G$2:$G$1526)</f>
        <v>2135</v>
      </c>
      <c r="O900">
        <f>SUMIFS(Call_Data!$G$2:$G$1526,Call_Data!$D$2:$D$1526,Call_Data!$D900,Call_Data!$A$2:$A$1526,Call_Data!$A900)</f>
        <v>708</v>
      </c>
      <c r="P900" s="3">
        <f>Call_Data!$H900/Call_Data!$G900</f>
        <v>831.7</v>
      </c>
      <c r="Q900" cm="1">
        <f t="array" ref="Q900">_xlfn.SWITCH(A900,201706,780,201707,783,201708,775)</f>
        <v>783</v>
      </c>
      <c r="R900" s="5" cm="1">
        <f t="array" ref="R900">_xlfn.SWITCH(A900,201706,0.08,201707,0.081,201708,0.075)</f>
        <v>8.1000000000000003E-2</v>
      </c>
      <c r="S900" s="2">
        <f>Call_Data!$M900/Call_Data!$G900*100</f>
        <v>6.666666666666667</v>
      </c>
      <c r="T900" s="2">
        <f>Call_Data!$S900/Call_Data!$R900</f>
        <v>82.304526748971199</v>
      </c>
      <c r="U900" s="7">
        <f t="shared" si="28"/>
        <v>0</v>
      </c>
      <c r="V900" s="6">
        <f t="shared" si="29"/>
        <v>0.93333333333333335</v>
      </c>
      <c r="W900" s="6">
        <f>Call_Data!$K900/Call_Data!$J900</f>
        <v>0.75</v>
      </c>
      <c r="X900" s="6">
        <f>Call_Data!$L900/Call_Data!$K900</f>
        <v>0.76190476190476186</v>
      </c>
      <c r="Y900" s="6" cm="1">
        <f t="array" ref="Y900">_xlfn.SWITCH(A900,201706,0.51,201707,0.509,201708,0.511)</f>
        <v>0.50900000000000001</v>
      </c>
      <c r="Z900" s="6">
        <f>Call_Data!$L900/Call_Data!$G900</f>
        <v>0.53333333333333333</v>
      </c>
      <c r="AA900" s="6" cm="1">
        <f t="array" ref="AA900">_xlfn.SWITCH(A900,201706,0.2,201707,0.199,201708,0.198)</f>
        <v>0.19900000000000001</v>
      </c>
      <c r="AB900" s="6">
        <f>Call_Data!$K900-Call_Data!$L900/Call_Data!$K900</f>
        <v>20.238095238095237</v>
      </c>
      <c r="AC900" s="6" cm="1">
        <f t="array" ref="AC900">_xlfn.SWITCH(A900,201706,0.17,201707,0.162,201708,0.159)</f>
        <v>0.16200000000000001</v>
      </c>
      <c r="AD900" s="6">
        <f>Call_Data!$I900/Call_Data!$G900</f>
        <v>0.23333333333333334</v>
      </c>
    </row>
    <row r="901" spans="1:30" x14ac:dyDescent="0.2">
      <c r="A901">
        <v>201707</v>
      </c>
      <c r="B901" s="1">
        <v>42942</v>
      </c>
      <c r="C901">
        <v>12475</v>
      </c>
      <c r="D901" t="str">
        <f>VLOOKUP(Call_Data!$C901,Hierarchy!$A$1:$H$27,5,TRUE)</f>
        <v>Kippers, Kat</v>
      </c>
      <c r="E901" t="str">
        <f>VLOOKUP(Call_Data!$C901,Hierarchy!$A$2:$H$27,7,TRUE)</f>
        <v>Jimson, Bill</v>
      </c>
      <c r="F901" t="str">
        <f>VLOOKUP(C901,Hierarchy!$A$2:$H$27,8,TRUE)</f>
        <v>Williamburg</v>
      </c>
      <c r="G901">
        <v>33</v>
      </c>
      <c r="H901">
        <v>24118</v>
      </c>
      <c r="I901">
        <v>5</v>
      </c>
      <c r="J901">
        <v>30</v>
      </c>
      <c r="K901">
        <v>24</v>
      </c>
      <c r="L901">
        <v>18</v>
      </c>
      <c r="M901">
        <v>2</v>
      </c>
      <c r="N901">
        <f>SUMIF(Call_Data!$D$2:$D$1526,Call_Data!$D901,Call_Data!$G$2:$G$1526)</f>
        <v>2135</v>
      </c>
      <c r="O901">
        <f>SUMIFS(Call_Data!$G$2:$G$1526,Call_Data!$D$2:$D$1526,Call_Data!$D901,Call_Data!$A$2:$A$1526,Call_Data!$A901)</f>
        <v>724</v>
      </c>
      <c r="P901" s="3">
        <f>Call_Data!$H901/Call_Data!$G901</f>
        <v>730.84848484848487</v>
      </c>
      <c r="Q901" cm="1">
        <f t="array" ref="Q901">_xlfn.SWITCH(A901,201706,780,201707,783,201708,775)</f>
        <v>783</v>
      </c>
      <c r="R901" s="5" cm="1">
        <f t="array" ref="R901">_xlfn.SWITCH(A901,201706,0.08,201707,0.081,201708,0.075)</f>
        <v>8.1000000000000003E-2</v>
      </c>
      <c r="S901" s="2">
        <f>Call_Data!$M901/Call_Data!$G901*100</f>
        <v>6.0606060606060606</v>
      </c>
      <c r="T901" s="2">
        <f>Call_Data!$S901/Call_Data!$R901</f>
        <v>74.82229704451926</v>
      </c>
      <c r="U901" s="7">
        <f t="shared" si="28"/>
        <v>0</v>
      </c>
      <c r="V901" s="6">
        <f t="shared" si="29"/>
        <v>0.90909090909090906</v>
      </c>
      <c r="W901" s="6">
        <f>Call_Data!$K901/Call_Data!$J901</f>
        <v>0.8</v>
      </c>
      <c r="X901" s="6">
        <f>Call_Data!$L901/Call_Data!$K901</f>
        <v>0.75</v>
      </c>
      <c r="Y901" s="6" cm="1">
        <f t="array" ref="Y901">_xlfn.SWITCH(A901,201706,0.51,201707,0.509,201708,0.511)</f>
        <v>0.50900000000000001</v>
      </c>
      <c r="Z901" s="6">
        <f>Call_Data!$L901/Call_Data!$G901</f>
        <v>0.54545454545454541</v>
      </c>
      <c r="AA901" s="6" cm="1">
        <f t="array" ref="AA901">_xlfn.SWITCH(A901,201706,0.2,201707,0.199,201708,0.198)</f>
        <v>0.19900000000000001</v>
      </c>
      <c r="AB901" s="6">
        <f>Call_Data!$K901-Call_Data!$L901/Call_Data!$K901</f>
        <v>23.25</v>
      </c>
      <c r="AC901" s="6" cm="1">
        <f t="array" ref="AC901">_xlfn.SWITCH(A901,201706,0.17,201707,0.162,201708,0.159)</f>
        <v>0.16200000000000001</v>
      </c>
      <c r="AD901" s="6">
        <f>Call_Data!$I901/Call_Data!$G901</f>
        <v>0.15151515151515152</v>
      </c>
    </row>
    <row r="902" spans="1:30" x14ac:dyDescent="0.2">
      <c r="A902">
        <v>201707</v>
      </c>
      <c r="B902" s="1">
        <v>42942</v>
      </c>
      <c r="C902">
        <v>12476</v>
      </c>
      <c r="D902" t="str">
        <f>VLOOKUP(Call_Data!$C902,Hierarchy!$A$1:$H$27,5,TRUE)</f>
        <v>Lipp, Larry</v>
      </c>
      <c r="E902" t="str">
        <f>VLOOKUP(Call_Data!$C902,Hierarchy!$A$2:$H$27,7,TRUE)</f>
        <v>Jimson, Bill</v>
      </c>
      <c r="F902" t="str">
        <f>VLOOKUP(C902,Hierarchy!$A$2:$H$27,8,TRUE)</f>
        <v>Williamburg</v>
      </c>
      <c r="G902">
        <v>33</v>
      </c>
      <c r="H902">
        <v>24377</v>
      </c>
      <c r="I902">
        <v>8</v>
      </c>
      <c r="J902">
        <v>29</v>
      </c>
      <c r="K902">
        <v>24</v>
      </c>
      <c r="L902">
        <v>18</v>
      </c>
      <c r="M902">
        <v>2</v>
      </c>
      <c r="N902">
        <f>SUMIF(Call_Data!$D$2:$D$1526,Call_Data!$D902,Call_Data!$G$2:$G$1526)</f>
        <v>2065</v>
      </c>
      <c r="O902">
        <f>SUMIFS(Call_Data!$G$2:$G$1526,Call_Data!$D$2:$D$1526,Call_Data!$D902,Call_Data!$A$2:$A$1526,Call_Data!$A902)</f>
        <v>651</v>
      </c>
      <c r="P902" s="3">
        <f>Call_Data!$H902/Call_Data!$G902</f>
        <v>738.69696969696975</v>
      </c>
      <c r="Q902" cm="1">
        <f t="array" ref="Q902">_xlfn.SWITCH(A902,201706,780,201707,783,201708,775)</f>
        <v>783</v>
      </c>
      <c r="R902" s="5" cm="1">
        <f t="array" ref="R902">_xlfn.SWITCH(A902,201706,0.08,201707,0.081,201708,0.075)</f>
        <v>8.1000000000000003E-2</v>
      </c>
      <c r="S902" s="2">
        <f>Call_Data!$M902/Call_Data!$G902*100</f>
        <v>6.0606060606060606</v>
      </c>
      <c r="T902" s="2">
        <f>Call_Data!$S902/Call_Data!$R902</f>
        <v>74.82229704451926</v>
      </c>
      <c r="U902" s="7">
        <f t="shared" si="28"/>
        <v>0</v>
      </c>
      <c r="V902" s="6">
        <f t="shared" si="29"/>
        <v>0.87878787878787878</v>
      </c>
      <c r="W902" s="6">
        <f>Call_Data!$K902/Call_Data!$J902</f>
        <v>0.82758620689655171</v>
      </c>
      <c r="X902" s="6">
        <f>Call_Data!$L902/Call_Data!$K902</f>
        <v>0.75</v>
      </c>
      <c r="Y902" s="6" cm="1">
        <f t="array" ref="Y902">_xlfn.SWITCH(A902,201706,0.51,201707,0.509,201708,0.511)</f>
        <v>0.50900000000000001</v>
      </c>
      <c r="Z902" s="6">
        <f>Call_Data!$L902/Call_Data!$G902</f>
        <v>0.54545454545454541</v>
      </c>
      <c r="AA902" s="6" cm="1">
        <f t="array" ref="AA902">_xlfn.SWITCH(A902,201706,0.2,201707,0.199,201708,0.198)</f>
        <v>0.19900000000000001</v>
      </c>
      <c r="AB902" s="6">
        <f>Call_Data!$K902-Call_Data!$L902/Call_Data!$K902</f>
        <v>23.25</v>
      </c>
      <c r="AC902" s="6" cm="1">
        <f t="array" ref="AC902">_xlfn.SWITCH(A902,201706,0.17,201707,0.162,201708,0.159)</f>
        <v>0.16200000000000001</v>
      </c>
      <c r="AD902" s="6">
        <f>Call_Data!$I902/Call_Data!$G902</f>
        <v>0.24242424242424243</v>
      </c>
    </row>
    <row r="903" spans="1:30" x14ac:dyDescent="0.2">
      <c r="A903">
        <v>201707</v>
      </c>
      <c r="B903" s="1">
        <v>42942</v>
      </c>
      <c r="C903">
        <v>12477</v>
      </c>
      <c r="D903" t="str">
        <f>VLOOKUP(Call_Data!$C903,Hierarchy!$A$1:$H$27,5,TRUE)</f>
        <v>Myers, Matt</v>
      </c>
      <c r="E903" t="str">
        <f>VLOOKUP(Call_Data!$C903,Hierarchy!$A$2:$H$27,7,TRUE)</f>
        <v>Jimson, Bill</v>
      </c>
      <c r="F903" t="str">
        <f>VLOOKUP(C903,Hierarchy!$A$2:$H$27,8,TRUE)</f>
        <v>Williamburg</v>
      </c>
      <c r="G903">
        <v>36</v>
      </c>
      <c r="H903">
        <v>24595</v>
      </c>
      <c r="I903">
        <v>8</v>
      </c>
      <c r="J903">
        <v>31</v>
      </c>
      <c r="K903">
        <v>22</v>
      </c>
      <c r="L903">
        <v>17</v>
      </c>
      <c r="M903">
        <v>2</v>
      </c>
      <c r="N903">
        <f>SUMIF(Call_Data!$D$2:$D$1526,Call_Data!$D903,Call_Data!$G$2:$G$1526)</f>
        <v>1978</v>
      </c>
      <c r="O903">
        <f>SUMIFS(Call_Data!$G$2:$G$1526,Call_Data!$D$2:$D$1526,Call_Data!$D903,Call_Data!$A$2:$A$1526,Call_Data!$A903)</f>
        <v>656</v>
      </c>
      <c r="P903" s="3">
        <f>Call_Data!$H903/Call_Data!$G903</f>
        <v>683.19444444444446</v>
      </c>
      <c r="Q903" cm="1">
        <f t="array" ref="Q903">_xlfn.SWITCH(A903,201706,780,201707,783,201708,775)</f>
        <v>783</v>
      </c>
      <c r="R903" s="5" cm="1">
        <f t="array" ref="R903">_xlfn.SWITCH(A903,201706,0.08,201707,0.081,201708,0.075)</f>
        <v>8.1000000000000003E-2</v>
      </c>
      <c r="S903" s="2">
        <f>Call_Data!$M903/Call_Data!$G903*100</f>
        <v>5.5555555555555554</v>
      </c>
      <c r="T903" s="2">
        <f>Call_Data!$S903/Call_Data!$R903</f>
        <v>68.587105624142652</v>
      </c>
      <c r="U903" s="7">
        <f t="shared" si="28"/>
        <v>0</v>
      </c>
      <c r="V903" s="6">
        <f t="shared" si="29"/>
        <v>0.86111111111111116</v>
      </c>
      <c r="W903" s="6">
        <f>Call_Data!$K903/Call_Data!$J903</f>
        <v>0.70967741935483875</v>
      </c>
      <c r="X903" s="6">
        <f>Call_Data!$L903/Call_Data!$K903</f>
        <v>0.77272727272727271</v>
      </c>
      <c r="Y903" s="6" cm="1">
        <f t="array" ref="Y903">_xlfn.SWITCH(A903,201706,0.51,201707,0.509,201708,0.511)</f>
        <v>0.50900000000000001</v>
      </c>
      <c r="Z903" s="6">
        <f>Call_Data!$L903/Call_Data!$G903</f>
        <v>0.47222222222222221</v>
      </c>
      <c r="AA903" s="6" cm="1">
        <f t="array" ref="AA903">_xlfn.SWITCH(A903,201706,0.2,201707,0.199,201708,0.198)</f>
        <v>0.19900000000000001</v>
      </c>
      <c r="AB903" s="6">
        <f>Call_Data!$K903-Call_Data!$L903/Call_Data!$K903</f>
        <v>21.227272727272727</v>
      </c>
      <c r="AC903" s="6" cm="1">
        <f t="array" ref="AC903">_xlfn.SWITCH(A903,201706,0.17,201707,0.162,201708,0.159)</f>
        <v>0.16200000000000001</v>
      </c>
      <c r="AD903" s="6">
        <f>Call_Data!$I903/Call_Data!$G903</f>
        <v>0.22222222222222221</v>
      </c>
    </row>
    <row r="904" spans="1:30" x14ac:dyDescent="0.2">
      <c r="A904">
        <v>201707</v>
      </c>
      <c r="B904" s="1">
        <v>42942</v>
      </c>
      <c r="C904">
        <v>12478</v>
      </c>
      <c r="D904" t="str">
        <f>VLOOKUP(Call_Data!$C904,Hierarchy!$A$1:$H$27,5,TRUE)</f>
        <v>Nichols, Nana</v>
      </c>
      <c r="E904" t="str">
        <f>VLOOKUP(Call_Data!$C904,Hierarchy!$A$2:$H$27,7,TRUE)</f>
        <v>Jimson, Bill</v>
      </c>
      <c r="F904" t="str">
        <f>VLOOKUP(C904,Hierarchy!$A$2:$H$27,8,TRUE)</f>
        <v>Williamburg</v>
      </c>
      <c r="G904">
        <v>35</v>
      </c>
      <c r="H904">
        <v>25924</v>
      </c>
      <c r="I904">
        <v>6</v>
      </c>
      <c r="J904">
        <v>31</v>
      </c>
      <c r="K904">
        <v>23</v>
      </c>
      <c r="L904">
        <v>18</v>
      </c>
      <c r="M904">
        <v>2</v>
      </c>
      <c r="N904">
        <f>SUMIF(Call_Data!$D$2:$D$1526,Call_Data!$D904,Call_Data!$G$2:$G$1526)</f>
        <v>1999</v>
      </c>
      <c r="O904">
        <f>SUMIFS(Call_Data!$G$2:$G$1526,Call_Data!$D$2:$D$1526,Call_Data!$D904,Call_Data!$A$2:$A$1526,Call_Data!$A904)</f>
        <v>674</v>
      </c>
      <c r="P904" s="3">
        <f>Call_Data!$H904/Call_Data!$G904</f>
        <v>740.68571428571431</v>
      </c>
      <c r="Q904" cm="1">
        <f t="array" ref="Q904">_xlfn.SWITCH(A904,201706,780,201707,783,201708,775)</f>
        <v>783</v>
      </c>
      <c r="R904" s="5" cm="1">
        <f t="array" ref="R904">_xlfn.SWITCH(A904,201706,0.08,201707,0.081,201708,0.075)</f>
        <v>8.1000000000000003E-2</v>
      </c>
      <c r="S904" s="2">
        <f>Call_Data!$M904/Call_Data!$G904*100</f>
        <v>5.7142857142857144</v>
      </c>
      <c r="T904" s="2">
        <f>Call_Data!$S904/Call_Data!$R904</f>
        <v>70.546737213403873</v>
      </c>
      <c r="U904" s="7">
        <f t="shared" si="28"/>
        <v>0</v>
      </c>
      <c r="V904" s="6">
        <f t="shared" si="29"/>
        <v>0.88571428571428568</v>
      </c>
      <c r="W904" s="6">
        <f>Call_Data!$K904/Call_Data!$J904</f>
        <v>0.74193548387096775</v>
      </c>
      <c r="X904" s="6">
        <f>Call_Data!$L904/Call_Data!$K904</f>
        <v>0.78260869565217395</v>
      </c>
      <c r="Y904" s="6" cm="1">
        <f t="array" ref="Y904">_xlfn.SWITCH(A904,201706,0.51,201707,0.509,201708,0.511)</f>
        <v>0.50900000000000001</v>
      </c>
      <c r="Z904" s="6">
        <f>Call_Data!$L904/Call_Data!$G904</f>
        <v>0.51428571428571423</v>
      </c>
      <c r="AA904" s="6" cm="1">
        <f t="array" ref="AA904">_xlfn.SWITCH(A904,201706,0.2,201707,0.199,201708,0.198)</f>
        <v>0.19900000000000001</v>
      </c>
      <c r="AB904" s="6">
        <f>Call_Data!$K904-Call_Data!$L904/Call_Data!$K904</f>
        <v>22.217391304347824</v>
      </c>
      <c r="AC904" s="6" cm="1">
        <f t="array" ref="AC904">_xlfn.SWITCH(A904,201706,0.17,201707,0.162,201708,0.159)</f>
        <v>0.16200000000000001</v>
      </c>
      <c r="AD904" s="6">
        <f>Call_Data!$I904/Call_Data!$G904</f>
        <v>0.17142857142857143</v>
      </c>
    </row>
    <row r="905" spans="1:30" x14ac:dyDescent="0.2">
      <c r="A905">
        <v>201707</v>
      </c>
      <c r="B905" s="1">
        <v>42942</v>
      </c>
      <c r="C905">
        <v>12479</v>
      </c>
      <c r="D905" t="str">
        <f>VLOOKUP(Call_Data!$C905,Hierarchy!$A$1:$H$27,5,TRUE)</f>
        <v>Ohlson, Octavius</v>
      </c>
      <c r="E905" t="str">
        <f>VLOOKUP(Call_Data!$C905,Hierarchy!$A$2:$H$27,7,TRUE)</f>
        <v>Jimson, Bill</v>
      </c>
      <c r="F905" t="str">
        <f>VLOOKUP(C905,Hierarchy!$A$2:$H$27,8,TRUE)</f>
        <v>Williamburg</v>
      </c>
      <c r="G905">
        <v>34</v>
      </c>
      <c r="H905">
        <v>25094</v>
      </c>
      <c r="I905">
        <v>6</v>
      </c>
      <c r="J905">
        <v>31</v>
      </c>
      <c r="K905">
        <v>22</v>
      </c>
      <c r="L905">
        <v>17</v>
      </c>
      <c r="M905">
        <v>2</v>
      </c>
      <c r="N905">
        <f>SUMIF(Call_Data!$D$2:$D$1526,Call_Data!$D905,Call_Data!$G$2:$G$1526)</f>
        <v>1969</v>
      </c>
      <c r="O905">
        <f>SUMIFS(Call_Data!$G$2:$G$1526,Call_Data!$D$2:$D$1526,Call_Data!$D905,Call_Data!$A$2:$A$1526,Call_Data!$A905)</f>
        <v>562</v>
      </c>
      <c r="P905" s="3">
        <f>Call_Data!$H905/Call_Data!$G905</f>
        <v>738.05882352941171</v>
      </c>
      <c r="Q905" cm="1">
        <f t="array" ref="Q905">_xlfn.SWITCH(A905,201706,780,201707,783,201708,775)</f>
        <v>783</v>
      </c>
      <c r="R905" s="5" cm="1">
        <f t="array" ref="R905">_xlfn.SWITCH(A905,201706,0.08,201707,0.081,201708,0.075)</f>
        <v>8.1000000000000003E-2</v>
      </c>
      <c r="S905" s="2">
        <f>Call_Data!$M905/Call_Data!$G905*100</f>
        <v>5.8823529411764701</v>
      </c>
      <c r="T905" s="2">
        <f>Call_Data!$S905/Call_Data!$R905</f>
        <v>72.621641249092221</v>
      </c>
      <c r="U905" s="7">
        <f t="shared" si="28"/>
        <v>0</v>
      </c>
      <c r="V905" s="6">
        <f t="shared" si="29"/>
        <v>0.91176470588235292</v>
      </c>
      <c r="W905" s="6">
        <f>Call_Data!$K905/Call_Data!$J905</f>
        <v>0.70967741935483875</v>
      </c>
      <c r="X905" s="6">
        <f>Call_Data!$L905/Call_Data!$K905</f>
        <v>0.77272727272727271</v>
      </c>
      <c r="Y905" s="6" cm="1">
        <f t="array" ref="Y905">_xlfn.SWITCH(A905,201706,0.51,201707,0.509,201708,0.511)</f>
        <v>0.50900000000000001</v>
      </c>
      <c r="Z905" s="6">
        <f>Call_Data!$L905/Call_Data!$G905</f>
        <v>0.5</v>
      </c>
      <c r="AA905" s="6" cm="1">
        <f t="array" ref="AA905">_xlfn.SWITCH(A905,201706,0.2,201707,0.199,201708,0.198)</f>
        <v>0.19900000000000001</v>
      </c>
      <c r="AB905" s="6">
        <f>Call_Data!$K905-Call_Data!$L905/Call_Data!$K905</f>
        <v>21.227272727272727</v>
      </c>
      <c r="AC905" s="6" cm="1">
        <f t="array" ref="AC905">_xlfn.SWITCH(A905,201706,0.17,201707,0.162,201708,0.159)</f>
        <v>0.16200000000000001</v>
      </c>
      <c r="AD905" s="6">
        <f>Call_Data!$I905/Call_Data!$G905</f>
        <v>0.17647058823529413</v>
      </c>
    </row>
    <row r="906" spans="1:30" x14ac:dyDescent="0.2">
      <c r="A906">
        <v>201707</v>
      </c>
      <c r="B906" s="1">
        <v>42942</v>
      </c>
      <c r="C906">
        <v>12481</v>
      </c>
      <c r="D906" t="str">
        <f>VLOOKUP(Call_Data!$C906,Hierarchy!$A$1:$H$27,5,TRUE)</f>
        <v>Rank, Richelle</v>
      </c>
      <c r="E906" t="str">
        <f>VLOOKUP(Call_Data!$C906,Hierarchy!$A$2:$H$27,7,TRUE)</f>
        <v>Jimson, Bill</v>
      </c>
      <c r="F906" t="str">
        <f>VLOOKUP(C906,Hierarchy!$A$2:$H$27,8,TRUE)</f>
        <v>Williamburg</v>
      </c>
      <c r="G906">
        <v>34</v>
      </c>
      <c r="H906">
        <v>25962</v>
      </c>
      <c r="I906">
        <v>6</v>
      </c>
      <c r="J906">
        <v>31</v>
      </c>
      <c r="K906">
        <v>22</v>
      </c>
      <c r="L906">
        <v>15</v>
      </c>
      <c r="M906">
        <v>2</v>
      </c>
      <c r="N906">
        <f>SUMIF(Call_Data!$D$2:$D$1526,Call_Data!$D906,Call_Data!$G$2:$G$1526)</f>
        <v>1090</v>
      </c>
      <c r="O906">
        <f>SUMIFS(Call_Data!$G$2:$G$1526,Call_Data!$D$2:$D$1526,Call_Data!$D906,Call_Data!$A$2:$A$1526,Call_Data!$A906)</f>
        <v>393</v>
      </c>
      <c r="P906" s="3">
        <f>Call_Data!$H906/Call_Data!$G906</f>
        <v>763.58823529411768</v>
      </c>
      <c r="Q906" cm="1">
        <f t="array" ref="Q906">_xlfn.SWITCH(A906,201706,780,201707,783,201708,775)</f>
        <v>783</v>
      </c>
      <c r="R906" s="5" cm="1">
        <f t="array" ref="R906">_xlfn.SWITCH(A906,201706,0.08,201707,0.081,201708,0.075)</f>
        <v>8.1000000000000003E-2</v>
      </c>
      <c r="S906" s="2">
        <f>Call_Data!$M906/Call_Data!$G906*100</f>
        <v>5.8823529411764701</v>
      </c>
      <c r="T906" s="2">
        <f>Call_Data!$S906/Call_Data!$R906</f>
        <v>72.621641249092221</v>
      </c>
      <c r="U906" s="7">
        <f t="shared" si="28"/>
        <v>0</v>
      </c>
      <c r="V906" s="6">
        <f t="shared" si="29"/>
        <v>0.91176470588235292</v>
      </c>
      <c r="W906" s="6">
        <f>Call_Data!$K906/Call_Data!$J906</f>
        <v>0.70967741935483875</v>
      </c>
      <c r="X906" s="6">
        <f>Call_Data!$L906/Call_Data!$K906</f>
        <v>0.68181818181818177</v>
      </c>
      <c r="Y906" s="6" cm="1">
        <f t="array" ref="Y906">_xlfn.SWITCH(A906,201706,0.51,201707,0.509,201708,0.511)</f>
        <v>0.50900000000000001</v>
      </c>
      <c r="Z906" s="6">
        <f>Call_Data!$L906/Call_Data!$G906</f>
        <v>0.44117647058823528</v>
      </c>
      <c r="AA906" s="6" cm="1">
        <f t="array" ref="AA906">_xlfn.SWITCH(A906,201706,0.2,201707,0.199,201708,0.198)</f>
        <v>0.19900000000000001</v>
      </c>
      <c r="AB906" s="6">
        <f>Call_Data!$K906-Call_Data!$L906/Call_Data!$K906</f>
        <v>21.318181818181817</v>
      </c>
      <c r="AC906" s="6" cm="1">
        <f t="array" ref="AC906">_xlfn.SWITCH(A906,201706,0.17,201707,0.162,201708,0.159)</f>
        <v>0.16200000000000001</v>
      </c>
      <c r="AD906" s="6">
        <f>Call_Data!$I906/Call_Data!$G906</f>
        <v>0.17647058823529413</v>
      </c>
    </row>
    <row r="907" spans="1:30" x14ac:dyDescent="0.2">
      <c r="A907">
        <v>201707</v>
      </c>
      <c r="B907" s="1">
        <v>42942</v>
      </c>
      <c r="C907">
        <v>12482</v>
      </c>
      <c r="D907" t="str">
        <f>VLOOKUP(Call_Data!$C907,Hierarchy!$A$1:$H$27,5,TRUE)</f>
        <v>Sanders, Sammi</v>
      </c>
      <c r="E907" t="str">
        <f>VLOOKUP(Call_Data!$C907,Hierarchy!$A$2:$H$27,7,TRUE)</f>
        <v>Oferten, Quinton</v>
      </c>
      <c r="F907" t="str">
        <f>VLOOKUP(C907,Hierarchy!$A$2:$H$27,8,TRUE)</f>
        <v>Williamburg</v>
      </c>
      <c r="G907">
        <v>33</v>
      </c>
      <c r="H907">
        <v>24409</v>
      </c>
      <c r="I907">
        <v>9</v>
      </c>
      <c r="J907">
        <v>30</v>
      </c>
      <c r="K907">
        <v>22</v>
      </c>
      <c r="L907">
        <v>15</v>
      </c>
      <c r="M907">
        <v>4</v>
      </c>
      <c r="N907">
        <f>SUMIF(Call_Data!$D$2:$D$1526,Call_Data!$D907,Call_Data!$G$2:$G$1526)</f>
        <v>1764</v>
      </c>
      <c r="O907">
        <f>SUMIFS(Call_Data!$G$2:$G$1526,Call_Data!$D$2:$D$1526,Call_Data!$D907,Call_Data!$A$2:$A$1526,Call_Data!$A907)</f>
        <v>524</v>
      </c>
      <c r="P907" s="3">
        <f>Call_Data!$H907/Call_Data!$G907</f>
        <v>739.66666666666663</v>
      </c>
      <c r="Q907" cm="1">
        <f t="array" ref="Q907">_xlfn.SWITCH(A907,201706,780,201707,783,201708,775)</f>
        <v>783</v>
      </c>
      <c r="R907" s="5" cm="1">
        <f t="array" ref="R907">_xlfn.SWITCH(A907,201706,0.08,201707,0.081,201708,0.075)</f>
        <v>8.1000000000000003E-2</v>
      </c>
      <c r="S907" s="2">
        <f>Call_Data!$M907/Call_Data!$G907*100</f>
        <v>12.121212121212121</v>
      </c>
      <c r="T907" s="2">
        <f>Call_Data!$S907/Call_Data!$R907</f>
        <v>149.64459408903852</v>
      </c>
      <c r="U907" s="7">
        <f t="shared" si="28"/>
        <v>250</v>
      </c>
      <c r="V907" s="6">
        <f t="shared" si="29"/>
        <v>0.90909090909090906</v>
      </c>
      <c r="W907" s="6">
        <f>Call_Data!$K907/Call_Data!$J907</f>
        <v>0.73333333333333328</v>
      </c>
      <c r="X907" s="6">
        <f>Call_Data!$L907/Call_Data!$K907</f>
        <v>0.68181818181818177</v>
      </c>
      <c r="Y907" s="6" cm="1">
        <f t="array" ref="Y907">_xlfn.SWITCH(A907,201706,0.51,201707,0.509,201708,0.511)</f>
        <v>0.50900000000000001</v>
      </c>
      <c r="Z907" s="6">
        <f>Call_Data!$L907/Call_Data!$G907</f>
        <v>0.45454545454545453</v>
      </c>
      <c r="AA907" s="6" cm="1">
        <f t="array" ref="AA907">_xlfn.SWITCH(A907,201706,0.2,201707,0.199,201708,0.198)</f>
        <v>0.19900000000000001</v>
      </c>
      <c r="AB907" s="6">
        <f>Call_Data!$K907-Call_Data!$L907/Call_Data!$K907</f>
        <v>21.318181818181817</v>
      </c>
      <c r="AC907" s="6" cm="1">
        <f t="array" ref="AC907">_xlfn.SWITCH(A907,201706,0.17,201707,0.162,201708,0.159)</f>
        <v>0.16200000000000001</v>
      </c>
      <c r="AD907" s="6">
        <f>Call_Data!$I907/Call_Data!$G907</f>
        <v>0.27272727272727271</v>
      </c>
    </row>
    <row r="908" spans="1:30" x14ac:dyDescent="0.2">
      <c r="A908">
        <v>201707</v>
      </c>
      <c r="B908" s="1">
        <v>42942</v>
      </c>
      <c r="C908">
        <v>12483</v>
      </c>
      <c r="D908" t="str">
        <f>VLOOKUP(Call_Data!$C908,Hierarchy!$A$1:$H$27,5,TRUE)</f>
        <v>Thomas, Ted</v>
      </c>
      <c r="E908" t="str">
        <f>VLOOKUP(Call_Data!$C908,Hierarchy!$A$2:$H$27,7,TRUE)</f>
        <v>Oferten, Quinton</v>
      </c>
      <c r="F908" t="str">
        <f>VLOOKUP(C908,Hierarchy!$A$2:$H$27,8,TRUE)</f>
        <v>Williamburg</v>
      </c>
      <c r="G908">
        <v>28</v>
      </c>
      <c r="H908">
        <v>24080</v>
      </c>
      <c r="I908">
        <v>7</v>
      </c>
      <c r="J908">
        <v>25</v>
      </c>
      <c r="K908">
        <v>18</v>
      </c>
      <c r="L908">
        <v>12</v>
      </c>
      <c r="M908">
        <v>4</v>
      </c>
      <c r="N908">
        <f>SUMIF(Call_Data!$D$2:$D$1526,Call_Data!$D908,Call_Data!$G$2:$G$1526)</f>
        <v>1918</v>
      </c>
      <c r="O908">
        <f>SUMIFS(Call_Data!$G$2:$G$1526,Call_Data!$D$2:$D$1526,Call_Data!$D908,Call_Data!$A$2:$A$1526,Call_Data!$A908)</f>
        <v>606</v>
      </c>
      <c r="P908" s="3">
        <f>Call_Data!$H908/Call_Data!$G908</f>
        <v>860</v>
      </c>
      <c r="Q908" cm="1">
        <f t="array" ref="Q908">_xlfn.SWITCH(A908,201706,780,201707,783,201708,775)</f>
        <v>783</v>
      </c>
      <c r="R908" s="5" cm="1">
        <f t="array" ref="R908">_xlfn.SWITCH(A908,201706,0.08,201707,0.081,201708,0.075)</f>
        <v>8.1000000000000003E-2</v>
      </c>
      <c r="S908" s="2">
        <f>Call_Data!$M908/Call_Data!$G908*100</f>
        <v>14.285714285714285</v>
      </c>
      <c r="T908" s="2">
        <f>Call_Data!$S908/Call_Data!$R908</f>
        <v>176.3668430335097</v>
      </c>
      <c r="U908" s="7">
        <f t="shared" si="28"/>
        <v>250</v>
      </c>
      <c r="V908" s="6">
        <f t="shared" si="29"/>
        <v>0.8928571428571429</v>
      </c>
      <c r="W908" s="6">
        <f>Call_Data!$K908/Call_Data!$J908</f>
        <v>0.72</v>
      </c>
      <c r="X908" s="6">
        <f>Call_Data!$L908/Call_Data!$K908</f>
        <v>0.66666666666666663</v>
      </c>
      <c r="Y908" s="6" cm="1">
        <f t="array" ref="Y908">_xlfn.SWITCH(A908,201706,0.51,201707,0.509,201708,0.511)</f>
        <v>0.50900000000000001</v>
      </c>
      <c r="Z908" s="6">
        <f>Call_Data!$L908/Call_Data!$G908</f>
        <v>0.42857142857142855</v>
      </c>
      <c r="AA908" s="6" cm="1">
        <f t="array" ref="AA908">_xlfn.SWITCH(A908,201706,0.2,201707,0.199,201708,0.198)</f>
        <v>0.19900000000000001</v>
      </c>
      <c r="AB908" s="6">
        <f>Call_Data!$K908-Call_Data!$L908/Call_Data!$K908</f>
        <v>17.333333333333332</v>
      </c>
      <c r="AC908" s="6" cm="1">
        <f t="array" ref="AC908">_xlfn.SWITCH(A908,201706,0.17,201707,0.162,201708,0.159)</f>
        <v>0.16200000000000001</v>
      </c>
      <c r="AD908" s="6">
        <f>Call_Data!$I908/Call_Data!$G908</f>
        <v>0.25</v>
      </c>
    </row>
    <row r="909" spans="1:30" x14ac:dyDescent="0.2">
      <c r="A909">
        <v>201707</v>
      </c>
      <c r="B909" s="1">
        <v>42942</v>
      </c>
      <c r="C909">
        <v>12484</v>
      </c>
      <c r="D909" t="str">
        <f>VLOOKUP(Call_Data!$C909,Hierarchy!$A$1:$H$27,5,TRUE)</f>
        <v>Uvaldon, Ursala</v>
      </c>
      <c r="E909" t="str">
        <f>VLOOKUP(Call_Data!$C909,Hierarchy!$A$2:$H$27,7,TRUE)</f>
        <v>Oferten, Quinton</v>
      </c>
      <c r="F909" t="str">
        <f>VLOOKUP(C909,Hierarchy!$A$2:$H$27,8,TRUE)</f>
        <v>Williamburg</v>
      </c>
      <c r="G909">
        <v>28</v>
      </c>
      <c r="H909">
        <v>24767</v>
      </c>
      <c r="I909">
        <v>6</v>
      </c>
      <c r="J909">
        <v>25</v>
      </c>
      <c r="K909">
        <v>17</v>
      </c>
      <c r="L909">
        <v>9</v>
      </c>
      <c r="M909">
        <v>4</v>
      </c>
      <c r="N909">
        <f>SUMIF(Call_Data!$D$2:$D$1526,Call_Data!$D909,Call_Data!$G$2:$G$1526)</f>
        <v>1913</v>
      </c>
      <c r="O909">
        <f>SUMIFS(Call_Data!$G$2:$G$1526,Call_Data!$D$2:$D$1526,Call_Data!$D909,Call_Data!$A$2:$A$1526,Call_Data!$A909)</f>
        <v>618</v>
      </c>
      <c r="P909" s="3">
        <f>Call_Data!$H909/Call_Data!$G909</f>
        <v>884.53571428571433</v>
      </c>
      <c r="Q909" cm="1">
        <f t="array" ref="Q909">_xlfn.SWITCH(A909,201706,780,201707,783,201708,775)</f>
        <v>783</v>
      </c>
      <c r="R909" s="5" cm="1">
        <f t="array" ref="R909">_xlfn.SWITCH(A909,201706,0.08,201707,0.081,201708,0.075)</f>
        <v>8.1000000000000003E-2</v>
      </c>
      <c r="S909" s="2">
        <f>Call_Data!$M909/Call_Data!$G909*100</f>
        <v>14.285714285714285</v>
      </c>
      <c r="T909" s="2">
        <f>Call_Data!$S909/Call_Data!$R909</f>
        <v>176.3668430335097</v>
      </c>
      <c r="U909" s="7">
        <f t="shared" si="28"/>
        <v>250</v>
      </c>
      <c r="V909" s="6">
        <f t="shared" si="29"/>
        <v>0.8928571428571429</v>
      </c>
      <c r="W909" s="6">
        <f>Call_Data!$K909/Call_Data!$J909</f>
        <v>0.68</v>
      </c>
      <c r="X909" s="6">
        <f>Call_Data!$L909/Call_Data!$K909</f>
        <v>0.52941176470588236</v>
      </c>
      <c r="Y909" s="6" cm="1">
        <f t="array" ref="Y909">_xlfn.SWITCH(A909,201706,0.51,201707,0.509,201708,0.511)</f>
        <v>0.50900000000000001</v>
      </c>
      <c r="Z909" s="6">
        <f>Call_Data!$L909/Call_Data!$G909</f>
        <v>0.32142857142857145</v>
      </c>
      <c r="AA909" s="6" cm="1">
        <f t="array" ref="AA909">_xlfn.SWITCH(A909,201706,0.2,201707,0.199,201708,0.198)</f>
        <v>0.19900000000000001</v>
      </c>
      <c r="AB909" s="6">
        <f>Call_Data!$K909-Call_Data!$L909/Call_Data!$K909</f>
        <v>16.470588235294116</v>
      </c>
      <c r="AC909" s="6" cm="1">
        <f t="array" ref="AC909">_xlfn.SWITCH(A909,201706,0.17,201707,0.162,201708,0.159)</f>
        <v>0.16200000000000001</v>
      </c>
      <c r="AD909" s="6">
        <f>Call_Data!$I909/Call_Data!$G909</f>
        <v>0.21428571428571427</v>
      </c>
    </row>
    <row r="910" spans="1:30" x14ac:dyDescent="0.2">
      <c r="A910">
        <v>201707</v>
      </c>
      <c r="B910" s="1">
        <v>42942</v>
      </c>
      <c r="C910">
        <v>12485</v>
      </c>
      <c r="D910" t="str">
        <f>VLOOKUP(Call_Data!$C910,Hierarchy!$A$1:$H$27,5,TRUE)</f>
        <v>Vindictive, Vinny</v>
      </c>
      <c r="E910" t="str">
        <f>VLOOKUP(Call_Data!$C910,Hierarchy!$A$2:$H$27,7,TRUE)</f>
        <v>Oferten, Quinton</v>
      </c>
      <c r="F910" t="str">
        <f>VLOOKUP(C910,Hierarchy!$A$2:$H$27,8,TRUE)</f>
        <v>Williamburg</v>
      </c>
      <c r="G910">
        <v>31</v>
      </c>
      <c r="H910">
        <v>25893</v>
      </c>
      <c r="I910">
        <v>7</v>
      </c>
      <c r="J910">
        <v>27</v>
      </c>
      <c r="K910">
        <v>17</v>
      </c>
      <c r="L910">
        <v>10</v>
      </c>
      <c r="M910">
        <v>4</v>
      </c>
      <c r="N910">
        <f>SUMIF(Call_Data!$D$2:$D$1526,Call_Data!$D910,Call_Data!$G$2:$G$1526)</f>
        <v>1894</v>
      </c>
      <c r="O910">
        <f>SUMIFS(Call_Data!$G$2:$G$1526,Call_Data!$D$2:$D$1526,Call_Data!$D910,Call_Data!$A$2:$A$1526,Call_Data!$A910)</f>
        <v>610</v>
      </c>
      <c r="P910" s="3">
        <f>Call_Data!$H910/Call_Data!$G910</f>
        <v>835.25806451612902</v>
      </c>
      <c r="Q910" cm="1">
        <f t="array" ref="Q910">_xlfn.SWITCH(A910,201706,780,201707,783,201708,775)</f>
        <v>783</v>
      </c>
      <c r="R910" s="5" cm="1">
        <f t="array" ref="R910">_xlfn.SWITCH(A910,201706,0.08,201707,0.081,201708,0.075)</f>
        <v>8.1000000000000003E-2</v>
      </c>
      <c r="S910" s="2">
        <f>Call_Data!$M910/Call_Data!$G910*100</f>
        <v>12.903225806451612</v>
      </c>
      <c r="T910" s="2">
        <f>Call_Data!$S910/Call_Data!$R910</f>
        <v>159.29908403026681</v>
      </c>
      <c r="U910" s="7">
        <f t="shared" si="28"/>
        <v>250</v>
      </c>
      <c r="V910" s="6">
        <f t="shared" si="29"/>
        <v>0.87096774193548387</v>
      </c>
      <c r="W910" s="6">
        <f>Call_Data!$K910/Call_Data!$J910</f>
        <v>0.62962962962962965</v>
      </c>
      <c r="X910" s="6">
        <f>Call_Data!$L910/Call_Data!$K910</f>
        <v>0.58823529411764708</v>
      </c>
      <c r="Y910" s="6" cm="1">
        <f t="array" ref="Y910">_xlfn.SWITCH(A910,201706,0.51,201707,0.509,201708,0.511)</f>
        <v>0.50900000000000001</v>
      </c>
      <c r="Z910" s="6">
        <f>Call_Data!$L910/Call_Data!$G910</f>
        <v>0.32258064516129031</v>
      </c>
      <c r="AA910" s="6" cm="1">
        <f t="array" ref="AA910">_xlfn.SWITCH(A910,201706,0.2,201707,0.199,201708,0.198)</f>
        <v>0.19900000000000001</v>
      </c>
      <c r="AB910" s="6">
        <f>Call_Data!$K910-Call_Data!$L910/Call_Data!$K910</f>
        <v>16.411764705882351</v>
      </c>
      <c r="AC910" s="6" cm="1">
        <f t="array" ref="AC910">_xlfn.SWITCH(A910,201706,0.17,201707,0.162,201708,0.159)</f>
        <v>0.16200000000000001</v>
      </c>
      <c r="AD910" s="6">
        <f>Call_Data!$I910/Call_Data!$G910</f>
        <v>0.22580645161290322</v>
      </c>
    </row>
    <row r="911" spans="1:30" x14ac:dyDescent="0.2">
      <c r="A911">
        <v>201707</v>
      </c>
      <c r="B911" s="1">
        <v>42942</v>
      </c>
      <c r="C911">
        <v>12486</v>
      </c>
      <c r="D911" t="str">
        <f>VLOOKUP(Call_Data!$C911,Hierarchy!$A$1:$H$27,5,TRUE)</f>
        <v>Williamson, Wilma</v>
      </c>
      <c r="E911" t="str">
        <f>VLOOKUP(Call_Data!$C911,Hierarchy!$A$2:$H$27,7,TRUE)</f>
        <v>Oferten, Quinton</v>
      </c>
      <c r="F911" t="str">
        <f>VLOOKUP(C911,Hierarchy!$A$2:$H$27,8,TRUE)</f>
        <v>Williamburg</v>
      </c>
      <c r="G911">
        <v>32</v>
      </c>
      <c r="H911">
        <v>24332</v>
      </c>
      <c r="I911">
        <v>7</v>
      </c>
      <c r="J911">
        <v>29</v>
      </c>
      <c r="K911">
        <v>20</v>
      </c>
      <c r="L911">
        <v>10</v>
      </c>
      <c r="M911">
        <v>3</v>
      </c>
      <c r="N911">
        <f>SUMIF(Call_Data!$D$2:$D$1526,Call_Data!$D911,Call_Data!$G$2:$G$1526)</f>
        <v>1992</v>
      </c>
      <c r="O911">
        <f>SUMIFS(Call_Data!$G$2:$G$1526,Call_Data!$D$2:$D$1526,Call_Data!$D911,Call_Data!$A$2:$A$1526,Call_Data!$A911)</f>
        <v>678</v>
      </c>
      <c r="P911" s="3">
        <f>Call_Data!$H911/Call_Data!$G911</f>
        <v>760.375</v>
      </c>
      <c r="Q911" cm="1">
        <f t="array" ref="Q911">_xlfn.SWITCH(A911,201706,780,201707,783,201708,775)</f>
        <v>783</v>
      </c>
      <c r="R911" s="5" cm="1">
        <f t="array" ref="R911">_xlfn.SWITCH(A911,201706,0.08,201707,0.081,201708,0.075)</f>
        <v>8.1000000000000003E-2</v>
      </c>
      <c r="S911" s="2">
        <f>Call_Data!$M911/Call_Data!$G911*100</f>
        <v>9.375</v>
      </c>
      <c r="T911" s="2">
        <f>Call_Data!$S911/Call_Data!$R911</f>
        <v>115.74074074074073</v>
      </c>
      <c r="U911" s="7">
        <f t="shared" si="28"/>
        <v>150</v>
      </c>
      <c r="V911" s="6">
        <f t="shared" si="29"/>
        <v>0.90625</v>
      </c>
      <c r="W911" s="6">
        <f>Call_Data!$K911/Call_Data!$J911</f>
        <v>0.68965517241379315</v>
      </c>
      <c r="X911" s="6">
        <f>Call_Data!$L911/Call_Data!$K911</f>
        <v>0.5</v>
      </c>
      <c r="Y911" s="6" cm="1">
        <f t="array" ref="Y911">_xlfn.SWITCH(A911,201706,0.51,201707,0.509,201708,0.511)</f>
        <v>0.50900000000000001</v>
      </c>
      <c r="Z911" s="6">
        <f>Call_Data!$L911/Call_Data!$G911</f>
        <v>0.3125</v>
      </c>
      <c r="AA911" s="6" cm="1">
        <f t="array" ref="AA911">_xlfn.SWITCH(A911,201706,0.2,201707,0.199,201708,0.198)</f>
        <v>0.19900000000000001</v>
      </c>
      <c r="AB911" s="6">
        <f>Call_Data!$K911-Call_Data!$L911/Call_Data!$K911</f>
        <v>19.5</v>
      </c>
      <c r="AC911" s="6" cm="1">
        <f t="array" ref="AC911">_xlfn.SWITCH(A911,201706,0.17,201707,0.162,201708,0.159)</f>
        <v>0.16200000000000001</v>
      </c>
      <c r="AD911" s="6">
        <f>Call_Data!$I911/Call_Data!$G911</f>
        <v>0.21875</v>
      </c>
    </row>
    <row r="912" spans="1:30" x14ac:dyDescent="0.2">
      <c r="A912">
        <v>201707</v>
      </c>
      <c r="B912" s="1">
        <v>42942</v>
      </c>
      <c r="C912">
        <v>12487</v>
      </c>
      <c r="D912" t="str">
        <f>VLOOKUP(Call_Data!$C912,Hierarchy!$A$1:$H$27,5,TRUE)</f>
        <v>Younger, Yeti</v>
      </c>
      <c r="E912" t="str">
        <f>VLOOKUP(Call_Data!$C912,Hierarchy!$A$2:$H$27,7,TRUE)</f>
        <v>Oferten, Quinton</v>
      </c>
      <c r="F912" t="str">
        <f>VLOOKUP(C912,Hierarchy!$A$2:$H$27,8,TRUE)</f>
        <v>Williamburg</v>
      </c>
      <c r="G912">
        <v>30</v>
      </c>
      <c r="H912">
        <v>25623</v>
      </c>
      <c r="I912">
        <v>6</v>
      </c>
      <c r="J912">
        <v>27</v>
      </c>
      <c r="K912">
        <v>20</v>
      </c>
      <c r="L912">
        <v>12</v>
      </c>
      <c r="M912">
        <v>3</v>
      </c>
      <c r="N912">
        <f>SUMIF(Call_Data!$D$2:$D$1526,Call_Data!$D912,Call_Data!$G$2:$G$1526)</f>
        <v>1939</v>
      </c>
      <c r="O912">
        <f>SUMIFS(Call_Data!$G$2:$G$1526,Call_Data!$D$2:$D$1526,Call_Data!$D912,Call_Data!$A$2:$A$1526,Call_Data!$A912)</f>
        <v>662</v>
      </c>
      <c r="P912" s="3">
        <f>Call_Data!$H912/Call_Data!$G912</f>
        <v>854.1</v>
      </c>
      <c r="Q912" cm="1">
        <f t="array" ref="Q912">_xlfn.SWITCH(A912,201706,780,201707,783,201708,775)</f>
        <v>783</v>
      </c>
      <c r="R912" s="5" cm="1">
        <f t="array" ref="R912">_xlfn.SWITCH(A912,201706,0.08,201707,0.081,201708,0.075)</f>
        <v>8.1000000000000003E-2</v>
      </c>
      <c r="S912" s="2">
        <f>Call_Data!$M912/Call_Data!$G912*100</f>
        <v>10</v>
      </c>
      <c r="T912" s="2">
        <f>Call_Data!$S912/Call_Data!$R912</f>
        <v>123.45679012345678</v>
      </c>
      <c r="U912" s="7">
        <f t="shared" si="28"/>
        <v>250</v>
      </c>
      <c r="V912" s="6">
        <f t="shared" si="29"/>
        <v>0.9</v>
      </c>
      <c r="W912" s="6">
        <f>Call_Data!$K912/Call_Data!$J912</f>
        <v>0.7407407407407407</v>
      </c>
      <c r="X912" s="6">
        <f>Call_Data!$L912/Call_Data!$K912</f>
        <v>0.6</v>
      </c>
      <c r="Y912" s="6" cm="1">
        <f t="array" ref="Y912">_xlfn.SWITCH(A912,201706,0.51,201707,0.509,201708,0.511)</f>
        <v>0.50900000000000001</v>
      </c>
      <c r="Z912" s="6">
        <f>Call_Data!$L912/Call_Data!$G912</f>
        <v>0.4</v>
      </c>
      <c r="AA912" s="6" cm="1">
        <f t="array" ref="AA912">_xlfn.SWITCH(A912,201706,0.2,201707,0.199,201708,0.198)</f>
        <v>0.19900000000000001</v>
      </c>
      <c r="AB912" s="6">
        <f>Call_Data!$K912-Call_Data!$L912/Call_Data!$K912</f>
        <v>19.399999999999999</v>
      </c>
      <c r="AC912" s="6" cm="1">
        <f t="array" ref="AC912">_xlfn.SWITCH(A912,201706,0.17,201707,0.162,201708,0.159)</f>
        <v>0.16200000000000001</v>
      </c>
      <c r="AD912" s="6">
        <f>Call_Data!$I912/Call_Data!$G912</f>
        <v>0.2</v>
      </c>
    </row>
    <row r="913" spans="1:30" x14ac:dyDescent="0.2">
      <c r="A913">
        <v>201707</v>
      </c>
      <c r="B913" s="1">
        <v>42942</v>
      </c>
      <c r="C913">
        <v>12488</v>
      </c>
      <c r="D913" t="str">
        <f>VLOOKUP(Call_Data!$C913,Hierarchy!$A$1:$H$27,5,TRUE)</f>
        <v>Zwilowski, Zane</v>
      </c>
      <c r="E913" t="str">
        <f>VLOOKUP(Call_Data!$C913,Hierarchy!$A$2:$H$27,7,TRUE)</f>
        <v>Oferten, Quinton</v>
      </c>
      <c r="F913" t="str">
        <f>VLOOKUP(C913,Hierarchy!$A$2:$H$27,8,TRUE)</f>
        <v>Williamburg</v>
      </c>
      <c r="G913">
        <v>32</v>
      </c>
      <c r="H913">
        <v>24951</v>
      </c>
      <c r="I913">
        <v>9</v>
      </c>
      <c r="J913">
        <v>29</v>
      </c>
      <c r="K913">
        <v>23</v>
      </c>
      <c r="L913">
        <v>15</v>
      </c>
      <c r="M913">
        <v>3</v>
      </c>
      <c r="N913">
        <f>SUMIF(Call_Data!$D$2:$D$1526,Call_Data!$D913,Call_Data!$G$2:$G$1526)</f>
        <v>2000</v>
      </c>
      <c r="O913">
        <f>SUMIFS(Call_Data!$G$2:$G$1526,Call_Data!$D$2:$D$1526,Call_Data!$D913,Call_Data!$A$2:$A$1526,Call_Data!$A913)</f>
        <v>682</v>
      </c>
      <c r="P913" s="3">
        <f>Call_Data!$H913/Call_Data!$G913</f>
        <v>779.71875</v>
      </c>
      <c r="Q913" cm="1">
        <f t="array" ref="Q913">_xlfn.SWITCH(A913,201706,780,201707,783,201708,775)</f>
        <v>783</v>
      </c>
      <c r="R913" s="5" cm="1">
        <f t="array" ref="R913">_xlfn.SWITCH(A913,201706,0.08,201707,0.081,201708,0.075)</f>
        <v>8.1000000000000003E-2</v>
      </c>
      <c r="S913" s="2">
        <f>Call_Data!$M913/Call_Data!$G913*100</f>
        <v>9.375</v>
      </c>
      <c r="T913" s="2">
        <f>Call_Data!$S913/Call_Data!$R913</f>
        <v>115.74074074074073</v>
      </c>
      <c r="U913" s="7">
        <f t="shared" si="28"/>
        <v>150</v>
      </c>
      <c r="V913" s="6">
        <f t="shared" si="29"/>
        <v>0.90625</v>
      </c>
      <c r="W913" s="6">
        <f>Call_Data!$K913/Call_Data!$J913</f>
        <v>0.7931034482758621</v>
      </c>
      <c r="X913" s="6">
        <f>Call_Data!$L913/Call_Data!$K913</f>
        <v>0.65217391304347827</v>
      </c>
      <c r="Y913" s="6" cm="1">
        <f t="array" ref="Y913">_xlfn.SWITCH(A913,201706,0.51,201707,0.509,201708,0.511)</f>
        <v>0.50900000000000001</v>
      </c>
      <c r="Z913" s="6">
        <f>Call_Data!$L913/Call_Data!$G913</f>
        <v>0.46875</v>
      </c>
      <c r="AA913" s="6" cm="1">
        <f t="array" ref="AA913">_xlfn.SWITCH(A913,201706,0.2,201707,0.199,201708,0.198)</f>
        <v>0.19900000000000001</v>
      </c>
      <c r="AB913" s="6">
        <f>Call_Data!$K913-Call_Data!$L913/Call_Data!$K913</f>
        <v>22.347826086956523</v>
      </c>
      <c r="AC913" s="6" cm="1">
        <f t="array" ref="AC913">_xlfn.SWITCH(A913,201706,0.17,201707,0.162,201708,0.159)</f>
        <v>0.16200000000000001</v>
      </c>
      <c r="AD913" s="6">
        <f>Call_Data!$I913/Call_Data!$G913</f>
        <v>0.28125</v>
      </c>
    </row>
    <row r="914" spans="1:30" x14ac:dyDescent="0.2">
      <c r="A914">
        <v>201707</v>
      </c>
      <c r="B914" s="1">
        <v>42942</v>
      </c>
      <c r="C914">
        <v>12489</v>
      </c>
      <c r="D914" t="str">
        <f>VLOOKUP(Call_Data!$C914,Hierarchy!$A$1:$H$27,5,TRUE)</f>
        <v>Abacus, Aaron</v>
      </c>
      <c r="E914" t="str">
        <f>VLOOKUP(Call_Data!$C914,Hierarchy!$A$2:$H$27,7,TRUE)</f>
        <v>Oferten, Quinton</v>
      </c>
      <c r="F914" t="str">
        <f>VLOOKUP(C914,Hierarchy!$A$2:$H$27,8,TRUE)</f>
        <v>Williamburg</v>
      </c>
      <c r="G914">
        <v>32</v>
      </c>
      <c r="H914">
        <v>24909</v>
      </c>
      <c r="I914">
        <v>8</v>
      </c>
      <c r="J914">
        <v>28</v>
      </c>
      <c r="K914">
        <v>18</v>
      </c>
      <c r="L914">
        <v>10</v>
      </c>
      <c r="M914">
        <v>4</v>
      </c>
      <c r="N914">
        <f>SUMIF(Call_Data!$D$2:$D$1526,Call_Data!$D914,Call_Data!$G$2:$G$1526)</f>
        <v>1858</v>
      </c>
      <c r="O914">
        <f>SUMIFS(Call_Data!$G$2:$G$1526,Call_Data!$D$2:$D$1526,Call_Data!$D914,Call_Data!$A$2:$A$1526,Call_Data!$A914)</f>
        <v>671</v>
      </c>
      <c r="P914" s="3">
        <f>Call_Data!$H914/Call_Data!$G914</f>
        <v>778.40625</v>
      </c>
      <c r="Q914" cm="1">
        <f t="array" ref="Q914">_xlfn.SWITCH(A914,201706,780,201707,783,201708,775)</f>
        <v>783</v>
      </c>
      <c r="R914" s="5" cm="1">
        <f t="array" ref="R914">_xlfn.SWITCH(A914,201706,0.08,201707,0.081,201708,0.075)</f>
        <v>8.1000000000000003E-2</v>
      </c>
      <c r="S914" s="2">
        <f>Call_Data!$M914/Call_Data!$G914*100</f>
        <v>12.5</v>
      </c>
      <c r="T914" s="2">
        <f>Call_Data!$S914/Call_Data!$R914</f>
        <v>154.32098765432099</v>
      </c>
      <c r="U914" s="7">
        <f t="shared" si="28"/>
        <v>250</v>
      </c>
      <c r="V914" s="6">
        <f t="shared" si="29"/>
        <v>0.875</v>
      </c>
      <c r="W914" s="6">
        <f>Call_Data!$K914/Call_Data!$J914</f>
        <v>0.6428571428571429</v>
      </c>
      <c r="X914" s="6">
        <f>Call_Data!$L914/Call_Data!$K914</f>
        <v>0.55555555555555558</v>
      </c>
      <c r="Y914" s="6" cm="1">
        <f t="array" ref="Y914">_xlfn.SWITCH(A914,201706,0.51,201707,0.509,201708,0.511)</f>
        <v>0.50900000000000001</v>
      </c>
      <c r="Z914" s="6">
        <f>Call_Data!$L914/Call_Data!$G914</f>
        <v>0.3125</v>
      </c>
      <c r="AA914" s="6" cm="1">
        <f t="array" ref="AA914">_xlfn.SWITCH(A914,201706,0.2,201707,0.199,201708,0.198)</f>
        <v>0.19900000000000001</v>
      </c>
      <c r="AB914" s="6">
        <f>Call_Data!$K914-Call_Data!$L914/Call_Data!$K914</f>
        <v>17.444444444444443</v>
      </c>
      <c r="AC914" s="6" cm="1">
        <f t="array" ref="AC914">_xlfn.SWITCH(A914,201706,0.17,201707,0.162,201708,0.159)</f>
        <v>0.16200000000000001</v>
      </c>
      <c r="AD914" s="6">
        <f>Call_Data!$I914/Call_Data!$G914</f>
        <v>0.25</v>
      </c>
    </row>
    <row r="915" spans="1:30" x14ac:dyDescent="0.2">
      <c r="A915">
        <v>201707</v>
      </c>
      <c r="B915" s="1">
        <v>42943</v>
      </c>
      <c r="C915">
        <v>12465</v>
      </c>
      <c r="D915" t="str">
        <f>VLOOKUP(Call_Data!$C915,Hierarchy!$A$1:$H$27,5,TRUE)</f>
        <v>Anderson, Albert</v>
      </c>
      <c r="E915" t="str">
        <f>VLOOKUP(Call_Data!$C915,Hierarchy!$A$2:$H$27,7,TRUE)</f>
        <v>Winnerson, Aceona</v>
      </c>
      <c r="F915" t="str">
        <f>VLOOKUP(C915,Hierarchy!$A$2:$H$27,8,TRUE)</f>
        <v>Williamburg</v>
      </c>
      <c r="G915">
        <v>32</v>
      </c>
      <c r="H915">
        <v>25441</v>
      </c>
      <c r="I915">
        <v>6</v>
      </c>
      <c r="J915">
        <v>30</v>
      </c>
      <c r="K915">
        <v>26</v>
      </c>
      <c r="L915">
        <v>23</v>
      </c>
      <c r="M915">
        <v>1</v>
      </c>
      <c r="N915">
        <f>SUMIF(Call_Data!$D$2:$D$1526,Call_Data!$D915,Call_Data!$G$2:$G$1526)</f>
        <v>2149</v>
      </c>
      <c r="O915">
        <f>SUMIFS(Call_Data!$G$2:$G$1526,Call_Data!$D$2:$D$1526,Call_Data!$D915,Call_Data!$A$2:$A$1526,Call_Data!$A915)</f>
        <v>601</v>
      </c>
      <c r="P915" s="3">
        <f>Call_Data!$H915/Call_Data!$G915</f>
        <v>795.03125</v>
      </c>
      <c r="Q915" cm="1">
        <f t="array" ref="Q915">_xlfn.SWITCH(A915,201706,780,201707,783,201708,775)</f>
        <v>783</v>
      </c>
      <c r="R915" s="5" cm="1">
        <f t="array" ref="R915">_xlfn.SWITCH(A915,201706,0.08,201707,0.081,201708,0.075)</f>
        <v>8.1000000000000003E-2</v>
      </c>
      <c r="S915" s="2">
        <f>Call_Data!$M915/Call_Data!$G915*100</f>
        <v>3.125</v>
      </c>
      <c r="T915" s="2">
        <f>Call_Data!$S915/Call_Data!$R915</f>
        <v>38.580246913580247</v>
      </c>
      <c r="U915" s="7">
        <f t="shared" si="28"/>
        <v>0</v>
      </c>
      <c r="V915" s="6">
        <f t="shared" si="29"/>
        <v>0.9375</v>
      </c>
      <c r="W915" s="6">
        <f>Call_Data!$K915/Call_Data!$J915</f>
        <v>0.8666666666666667</v>
      </c>
      <c r="X915" s="6">
        <f>Call_Data!$L915/Call_Data!$K915</f>
        <v>0.88461538461538458</v>
      </c>
      <c r="Y915" s="6" cm="1">
        <f t="array" ref="Y915">_xlfn.SWITCH(A915,201706,0.51,201707,0.509,201708,0.511)</f>
        <v>0.50900000000000001</v>
      </c>
      <c r="Z915" s="6">
        <f>Call_Data!$L915/Call_Data!$G915</f>
        <v>0.71875</v>
      </c>
      <c r="AA915" s="6" cm="1">
        <f t="array" ref="AA915">_xlfn.SWITCH(A915,201706,0.2,201707,0.199,201708,0.198)</f>
        <v>0.19900000000000001</v>
      </c>
      <c r="AB915" s="6">
        <f>Call_Data!$K915-Call_Data!$L915/Call_Data!$K915</f>
        <v>25.115384615384617</v>
      </c>
      <c r="AC915" s="6" cm="1">
        <f t="array" ref="AC915">_xlfn.SWITCH(A915,201706,0.17,201707,0.162,201708,0.159)</f>
        <v>0.16200000000000001</v>
      </c>
      <c r="AD915" s="6">
        <f>Call_Data!$I915/Call_Data!$G915</f>
        <v>0.1875</v>
      </c>
    </row>
    <row r="916" spans="1:30" x14ac:dyDescent="0.2">
      <c r="A916">
        <v>201707</v>
      </c>
      <c r="B916" s="1">
        <v>42943</v>
      </c>
      <c r="C916">
        <v>12466</v>
      </c>
      <c r="D916" t="str">
        <f>VLOOKUP(Call_Data!$C916,Hierarchy!$A$1:$H$27,5,TRUE)</f>
        <v>Binning, Bart</v>
      </c>
      <c r="E916" t="str">
        <f>VLOOKUP(Call_Data!$C916,Hierarchy!$A$2:$H$27,7,TRUE)</f>
        <v>Winnerson, Aceona</v>
      </c>
      <c r="F916" t="str">
        <f>VLOOKUP(C916,Hierarchy!$A$2:$H$27,8,TRUE)</f>
        <v>Williamburg</v>
      </c>
      <c r="G916">
        <v>36</v>
      </c>
      <c r="H916">
        <v>25091</v>
      </c>
      <c r="I916">
        <v>6</v>
      </c>
      <c r="J916">
        <v>34</v>
      </c>
      <c r="K916">
        <v>27</v>
      </c>
      <c r="L916">
        <v>23</v>
      </c>
      <c r="M916">
        <v>1</v>
      </c>
      <c r="N916">
        <f>SUMIF(Call_Data!$D$2:$D$1526,Call_Data!$D916,Call_Data!$G$2:$G$1526)</f>
        <v>2347</v>
      </c>
      <c r="O916">
        <f>SUMIFS(Call_Data!$G$2:$G$1526,Call_Data!$D$2:$D$1526,Call_Data!$D916,Call_Data!$A$2:$A$1526,Call_Data!$A916)</f>
        <v>761</v>
      </c>
      <c r="P916" s="3">
        <f>Call_Data!$H916/Call_Data!$G916</f>
        <v>696.97222222222217</v>
      </c>
      <c r="Q916" cm="1">
        <f t="array" ref="Q916">_xlfn.SWITCH(A916,201706,780,201707,783,201708,775)</f>
        <v>783</v>
      </c>
      <c r="R916" s="5" cm="1">
        <f t="array" ref="R916">_xlfn.SWITCH(A916,201706,0.08,201707,0.081,201708,0.075)</f>
        <v>8.1000000000000003E-2</v>
      </c>
      <c r="S916" s="2">
        <f>Call_Data!$M916/Call_Data!$G916*100</f>
        <v>2.7777777777777777</v>
      </c>
      <c r="T916" s="2">
        <f>Call_Data!$S916/Call_Data!$R916</f>
        <v>34.293552812071326</v>
      </c>
      <c r="U916" s="7">
        <f t="shared" si="28"/>
        <v>0</v>
      </c>
      <c r="V916" s="6">
        <f t="shared" si="29"/>
        <v>0.94444444444444442</v>
      </c>
      <c r="W916" s="6">
        <f>Call_Data!$K916/Call_Data!$J916</f>
        <v>0.79411764705882348</v>
      </c>
      <c r="X916" s="6">
        <f>Call_Data!$L916/Call_Data!$K916</f>
        <v>0.85185185185185186</v>
      </c>
      <c r="Y916" s="6" cm="1">
        <f t="array" ref="Y916">_xlfn.SWITCH(A916,201706,0.51,201707,0.509,201708,0.511)</f>
        <v>0.50900000000000001</v>
      </c>
      <c r="Z916" s="6">
        <f>Call_Data!$L916/Call_Data!$G916</f>
        <v>0.63888888888888884</v>
      </c>
      <c r="AA916" s="6" cm="1">
        <f t="array" ref="AA916">_xlfn.SWITCH(A916,201706,0.2,201707,0.199,201708,0.198)</f>
        <v>0.19900000000000001</v>
      </c>
      <c r="AB916" s="6">
        <f>Call_Data!$K916-Call_Data!$L916/Call_Data!$K916</f>
        <v>26.148148148148149</v>
      </c>
      <c r="AC916" s="6" cm="1">
        <f t="array" ref="AC916">_xlfn.SWITCH(A916,201706,0.17,201707,0.162,201708,0.159)</f>
        <v>0.16200000000000001</v>
      </c>
      <c r="AD916" s="6">
        <f>Call_Data!$I916/Call_Data!$G916</f>
        <v>0.16666666666666666</v>
      </c>
    </row>
    <row r="917" spans="1:30" x14ac:dyDescent="0.2">
      <c r="A917">
        <v>201707</v>
      </c>
      <c r="B917" s="1">
        <v>42943</v>
      </c>
      <c r="C917">
        <v>12467</v>
      </c>
      <c r="D917" t="str">
        <f>VLOOKUP(Call_Data!$C917,Hierarchy!$A$1:$H$27,5,TRUE)</f>
        <v>Centerville, Cece</v>
      </c>
      <c r="E917" t="str">
        <f>VLOOKUP(Call_Data!$C917,Hierarchy!$A$2:$H$27,7,TRUE)</f>
        <v>Winnerson, Aceona</v>
      </c>
      <c r="F917" t="str">
        <f>VLOOKUP(C917,Hierarchy!$A$2:$H$27,8,TRUE)</f>
        <v>Williamburg</v>
      </c>
      <c r="G917">
        <v>32</v>
      </c>
      <c r="H917">
        <v>24421</v>
      </c>
      <c r="I917">
        <v>6</v>
      </c>
      <c r="J917">
        <v>30</v>
      </c>
      <c r="K917">
        <v>21</v>
      </c>
      <c r="L917">
        <v>17</v>
      </c>
      <c r="M917">
        <v>1</v>
      </c>
      <c r="N917">
        <f>SUMIF(Call_Data!$D$2:$D$1526,Call_Data!$D917,Call_Data!$G$2:$G$1526)</f>
        <v>2319</v>
      </c>
      <c r="O917">
        <f>SUMIFS(Call_Data!$G$2:$G$1526,Call_Data!$D$2:$D$1526,Call_Data!$D917,Call_Data!$A$2:$A$1526,Call_Data!$A917)</f>
        <v>735</v>
      </c>
      <c r="P917" s="3">
        <f>Call_Data!$H917/Call_Data!$G917</f>
        <v>763.15625</v>
      </c>
      <c r="Q917" cm="1">
        <f t="array" ref="Q917">_xlfn.SWITCH(A917,201706,780,201707,783,201708,775)</f>
        <v>783</v>
      </c>
      <c r="R917" s="5" cm="1">
        <f t="array" ref="R917">_xlfn.SWITCH(A917,201706,0.08,201707,0.081,201708,0.075)</f>
        <v>8.1000000000000003E-2</v>
      </c>
      <c r="S917" s="2">
        <f>Call_Data!$M917/Call_Data!$G917*100</f>
        <v>3.125</v>
      </c>
      <c r="T917" s="2">
        <f>Call_Data!$S917/Call_Data!$R917</f>
        <v>38.580246913580247</v>
      </c>
      <c r="U917" s="7">
        <f t="shared" si="28"/>
        <v>0</v>
      </c>
      <c r="V917" s="6">
        <f t="shared" si="29"/>
        <v>0.9375</v>
      </c>
      <c r="W917" s="6">
        <f>Call_Data!$K917/Call_Data!$J917</f>
        <v>0.7</v>
      </c>
      <c r="X917" s="6">
        <f>Call_Data!$L917/Call_Data!$K917</f>
        <v>0.80952380952380953</v>
      </c>
      <c r="Y917" s="6" cm="1">
        <f t="array" ref="Y917">_xlfn.SWITCH(A917,201706,0.51,201707,0.509,201708,0.511)</f>
        <v>0.50900000000000001</v>
      </c>
      <c r="Z917" s="6">
        <f>Call_Data!$L917/Call_Data!$G917</f>
        <v>0.53125</v>
      </c>
      <c r="AA917" s="6" cm="1">
        <f t="array" ref="AA917">_xlfn.SWITCH(A917,201706,0.2,201707,0.199,201708,0.198)</f>
        <v>0.19900000000000001</v>
      </c>
      <c r="AB917" s="6">
        <f>Call_Data!$K917-Call_Data!$L917/Call_Data!$K917</f>
        <v>20.19047619047619</v>
      </c>
      <c r="AC917" s="6" cm="1">
        <f t="array" ref="AC917">_xlfn.SWITCH(A917,201706,0.17,201707,0.162,201708,0.159)</f>
        <v>0.16200000000000001</v>
      </c>
      <c r="AD917" s="6">
        <f>Call_Data!$I917/Call_Data!$G917</f>
        <v>0.1875</v>
      </c>
    </row>
    <row r="918" spans="1:30" x14ac:dyDescent="0.2">
      <c r="A918">
        <v>201707</v>
      </c>
      <c r="B918" s="1">
        <v>42943</v>
      </c>
      <c r="C918">
        <v>12468</v>
      </c>
      <c r="D918" t="str">
        <f>VLOOKUP(Call_Data!$C918,Hierarchy!$A$1:$H$27,5,TRUE)</f>
        <v>Davenport, Davina</v>
      </c>
      <c r="E918" t="str">
        <f>VLOOKUP(Call_Data!$C918,Hierarchy!$A$2:$H$27,7,TRUE)</f>
        <v>Winnerson, Aceona</v>
      </c>
      <c r="F918" t="str">
        <f>VLOOKUP(C918,Hierarchy!$A$2:$H$27,8,TRUE)</f>
        <v>Williamburg</v>
      </c>
      <c r="G918">
        <v>38</v>
      </c>
      <c r="H918">
        <v>24069</v>
      </c>
      <c r="I918">
        <v>5</v>
      </c>
      <c r="J918">
        <v>35</v>
      </c>
      <c r="K918">
        <v>25</v>
      </c>
      <c r="L918">
        <v>22</v>
      </c>
      <c r="M918">
        <v>1</v>
      </c>
      <c r="N918">
        <f>SUMIF(Call_Data!$D$2:$D$1526,Call_Data!$D918,Call_Data!$G$2:$G$1526)</f>
        <v>2282</v>
      </c>
      <c r="O918">
        <f>SUMIFS(Call_Data!$G$2:$G$1526,Call_Data!$D$2:$D$1526,Call_Data!$D918,Call_Data!$A$2:$A$1526,Call_Data!$A918)</f>
        <v>762</v>
      </c>
      <c r="P918" s="3">
        <f>Call_Data!$H918/Call_Data!$G918</f>
        <v>633.39473684210532</v>
      </c>
      <c r="Q918" cm="1">
        <f t="array" ref="Q918">_xlfn.SWITCH(A918,201706,780,201707,783,201708,775)</f>
        <v>783</v>
      </c>
      <c r="R918" s="5" cm="1">
        <f t="array" ref="R918">_xlfn.SWITCH(A918,201706,0.08,201707,0.081,201708,0.075)</f>
        <v>8.1000000000000003E-2</v>
      </c>
      <c r="S918" s="2">
        <f>Call_Data!$M918/Call_Data!$G918*100</f>
        <v>2.6315789473684208</v>
      </c>
      <c r="T918" s="2">
        <f>Call_Data!$S918/Call_Data!$R918</f>
        <v>32.488628979857047</v>
      </c>
      <c r="U918" s="7">
        <f t="shared" si="28"/>
        <v>0</v>
      </c>
      <c r="V918" s="6">
        <f t="shared" si="29"/>
        <v>0.92105263157894735</v>
      </c>
      <c r="W918" s="6">
        <f>Call_Data!$K918/Call_Data!$J918</f>
        <v>0.7142857142857143</v>
      </c>
      <c r="X918" s="6">
        <f>Call_Data!$L918/Call_Data!$K918</f>
        <v>0.88</v>
      </c>
      <c r="Y918" s="6" cm="1">
        <f t="array" ref="Y918">_xlfn.SWITCH(A918,201706,0.51,201707,0.509,201708,0.511)</f>
        <v>0.50900000000000001</v>
      </c>
      <c r="Z918" s="6">
        <f>Call_Data!$L918/Call_Data!$G918</f>
        <v>0.57894736842105265</v>
      </c>
      <c r="AA918" s="6" cm="1">
        <f t="array" ref="AA918">_xlfn.SWITCH(A918,201706,0.2,201707,0.199,201708,0.198)</f>
        <v>0.19900000000000001</v>
      </c>
      <c r="AB918" s="6">
        <f>Call_Data!$K918-Call_Data!$L918/Call_Data!$K918</f>
        <v>24.12</v>
      </c>
      <c r="AC918" s="6" cm="1">
        <f t="array" ref="AC918">_xlfn.SWITCH(A918,201706,0.17,201707,0.162,201708,0.159)</f>
        <v>0.16200000000000001</v>
      </c>
      <c r="AD918" s="6">
        <f>Call_Data!$I918/Call_Data!$G918</f>
        <v>0.13157894736842105</v>
      </c>
    </row>
    <row r="919" spans="1:30" x14ac:dyDescent="0.2">
      <c r="A919">
        <v>201707</v>
      </c>
      <c r="B919" s="1">
        <v>42943</v>
      </c>
      <c r="C919">
        <v>12469</v>
      </c>
      <c r="D919" t="str">
        <f>VLOOKUP(Call_Data!$C919,Hierarchy!$A$1:$H$27,5,TRUE)</f>
        <v>Edgerton, Ethan</v>
      </c>
      <c r="E919" t="str">
        <f>VLOOKUP(Call_Data!$C919,Hierarchy!$A$2:$H$27,7,TRUE)</f>
        <v>Winnerson, Aceona</v>
      </c>
      <c r="F919" t="str">
        <f>VLOOKUP(C919,Hierarchy!$A$2:$H$27,8,TRUE)</f>
        <v>Williamburg</v>
      </c>
      <c r="G919">
        <v>34</v>
      </c>
      <c r="H919">
        <v>24703</v>
      </c>
      <c r="I919">
        <v>4</v>
      </c>
      <c r="J919">
        <v>31</v>
      </c>
      <c r="K919">
        <v>28</v>
      </c>
      <c r="L919">
        <v>24</v>
      </c>
      <c r="M919">
        <v>1</v>
      </c>
      <c r="N919">
        <f>SUMIF(Call_Data!$D$2:$D$1526,Call_Data!$D919,Call_Data!$G$2:$G$1526)</f>
        <v>2288</v>
      </c>
      <c r="O919">
        <f>SUMIFS(Call_Data!$G$2:$G$1526,Call_Data!$D$2:$D$1526,Call_Data!$D919,Call_Data!$A$2:$A$1526,Call_Data!$A919)</f>
        <v>796</v>
      </c>
      <c r="P919" s="3">
        <f>Call_Data!$H919/Call_Data!$G919</f>
        <v>726.55882352941171</v>
      </c>
      <c r="Q919" cm="1">
        <f t="array" ref="Q919">_xlfn.SWITCH(A919,201706,780,201707,783,201708,775)</f>
        <v>783</v>
      </c>
      <c r="R919" s="5" cm="1">
        <f t="array" ref="R919">_xlfn.SWITCH(A919,201706,0.08,201707,0.081,201708,0.075)</f>
        <v>8.1000000000000003E-2</v>
      </c>
      <c r="S919" s="2">
        <f>Call_Data!$M919/Call_Data!$G919*100</f>
        <v>2.9411764705882351</v>
      </c>
      <c r="T919" s="2">
        <f>Call_Data!$S919/Call_Data!$R919</f>
        <v>36.31082062454611</v>
      </c>
      <c r="U919" s="7">
        <f t="shared" si="28"/>
        <v>0</v>
      </c>
      <c r="V919" s="6">
        <f t="shared" si="29"/>
        <v>0.91176470588235292</v>
      </c>
      <c r="W919" s="6">
        <f>Call_Data!$K919/Call_Data!$J919</f>
        <v>0.90322580645161288</v>
      </c>
      <c r="X919" s="6">
        <f>Call_Data!$L919/Call_Data!$K919</f>
        <v>0.8571428571428571</v>
      </c>
      <c r="Y919" s="6" cm="1">
        <f t="array" ref="Y919">_xlfn.SWITCH(A919,201706,0.51,201707,0.509,201708,0.511)</f>
        <v>0.50900000000000001</v>
      </c>
      <c r="Z919" s="6">
        <f>Call_Data!$L919/Call_Data!$G919</f>
        <v>0.70588235294117652</v>
      </c>
      <c r="AA919" s="6" cm="1">
        <f t="array" ref="AA919">_xlfn.SWITCH(A919,201706,0.2,201707,0.199,201708,0.198)</f>
        <v>0.19900000000000001</v>
      </c>
      <c r="AB919" s="6">
        <f>Call_Data!$K919-Call_Data!$L919/Call_Data!$K919</f>
        <v>27.142857142857142</v>
      </c>
      <c r="AC919" s="6" cm="1">
        <f t="array" ref="AC919">_xlfn.SWITCH(A919,201706,0.17,201707,0.162,201708,0.159)</f>
        <v>0.16200000000000001</v>
      </c>
      <c r="AD919" s="6">
        <f>Call_Data!$I919/Call_Data!$G919</f>
        <v>0.11764705882352941</v>
      </c>
    </row>
    <row r="920" spans="1:30" x14ac:dyDescent="0.2">
      <c r="A920">
        <v>201707</v>
      </c>
      <c r="B920" s="1">
        <v>42943</v>
      </c>
      <c r="C920">
        <v>12470</v>
      </c>
      <c r="D920" t="str">
        <f>VLOOKUP(Call_Data!$C920,Hierarchy!$A$1:$H$27,5,TRUE)</f>
        <v>Filipsano, Fiona</v>
      </c>
      <c r="E920" t="str">
        <f>VLOOKUP(Call_Data!$C920,Hierarchy!$A$2:$H$27,7,TRUE)</f>
        <v>Winnerson, Aceona</v>
      </c>
      <c r="F920" t="str">
        <f>VLOOKUP(C920,Hierarchy!$A$2:$H$27,8,TRUE)</f>
        <v>Williamburg</v>
      </c>
      <c r="G920">
        <v>39</v>
      </c>
      <c r="H920">
        <v>24631</v>
      </c>
      <c r="I920">
        <v>8</v>
      </c>
      <c r="J920">
        <v>39</v>
      </c>
      <c r="K920">
        <v>32</v>
      </c>
      <c r="L920">
        <v>27</v>
      </c>
      <c r="M920">
        <v>1</v>
      </c>
      <c r="N920">
        <f>SUMIF(Call_Data!$D$2:$D$1526,Call_Data!$D920,Call_Data!$G$2:$G$1526)</f>
        <v>2312</v>
      </c>
      <c r="O920">
        <f>SUMIFS(Call_Data!$G$2:$G$1526,Call_Data!$D$2:$D$1526,Call_Data!$D920,Call_Data!$A$2:$A$1526,Call_Data!$A920)</f>
        <v>780</v>
      </c>
      <c r="P920" s="3">
        <f>Call_Data!$H920/Call_Data!$G920</f>
        <v>631.56410256410254</v>
      </c>
      <c r="Q920" cm="1">
        <f t="array" ref="Q920">_xlfn.SWITCH(A920,201706,780,201707,783,201708,775)</f>
        <v>783</v>
      </c>
      <c r="R920" s="5" cm="1">
        <f t="array" ref="R920">_xlfn.SWITCH(A920,201706,0.08,201707,0.081,201708,0.075)</f>
        <v>8.1000000000000003E-2</v>
      </c>
      <c r="S920" s="2">
        <f>Call_Data!$M920/Call_Data!$G920*100</f>
        <v>2.5641025641025639</v>
      </c>
      <c r="T920" s="2">
        <f>Call_Data!$S920/Call_Data!$R920</f>
        <v>31.655587211142763</v>
      </c>
      <c r="U920" s="7">
        <f t="shared" si="28"/>
        <v>0</v>
      </c>
      <c r="V920" s="6">
        <f t="shared" si="29"/>
        <v>1</v>
      </c>
      <c r="W920" s="6">
        <f>Call_Data!$K920/Call_Data!$J920</f>
        <v>0.82051282051282048</v>
      </c>
      <c r="X920" s="6">
        <f>Call_Data!$L920/Call_Data!$K920</f>
        <v>0.84375</v>
      </c>
      <c r="Y920" s="6" cm="1">
        <f t="array" ref="Y920">_xlfn.SWITCH(A920,201706,0.51,201707,0.509,201708,0.511)</f>
        <v>0.50900000000000001</v>
      </c>
      <c r="Z920" s="6">
        <f>Call_Data!$L920/Call_Data!$G920</f>
        <v>0.69230769230769229</v>
      </c>
      <c r="AA920" s="6" cm="1">
        <f t="array" ref="AA920">_xlfn.SWITCH(A920,201706,0.2,201707,0.199,201708,0.198)</f>
        <v>0.19900000000000001</v>
      </c>
      <c r="AB920" s="6">
        <f>Call_Data!$K920-Call_Data!$L920/Call_Data!$K920</f>
        <v>31.15625</v>
      </c>
      <c r="AC920" s="6" cm="1">
        <f t="array" ref="AC920">_xlfn.SWITCH(A920,201706,0.17,201707,0.162,201708,0.159)</f>
        <v>0.16200000000000001</v>
      </c>
      <c r="AD920" s="6">
        <f>Call_Data!$I920/Call_Data!$G920</f>
        <v>0.20512820512820512</v>
      </c>
    </row>
    <row r="921" spans="1:30" x14ac:dyDescent="0.2">
      <c r="A921">
        <v>201707</v>
      </c>
      <c r="B921" s="1">
        <v>42943</v>
      </c>
      <c r="C921">
        <v>12471</v>
      </c>
      <c r="D921" t="str">
        <f>VLOOKUP(Call_Data!$C921,Hierarchy!$A$1:$H$27,5,TRUE)</f>
        <v>Gee, Garry</v>
      </c>
      <c r="E921" t="str">
        <f>VLOOKUP(Call_Data!$C921,Hierarchy!$A$2:$H$27,7,TRUE)</f>
        <v>Winnerson, Aceona</v>
      </c>
      <c r="F921" t="str">
        <f>VLOOKUP(C921,Hierarchy!$A$2:$H$27,8,TRUE)</f>
        <v>Williamburg</v>
      </c>
      <c r="G921">
        <v>35</v>
      </c>
      <c r="H921">
        <v>25398</v>
      </c>
      <c r="I921">
        <v>5</v>
      </c>
      <c r="J921">
        <v>33</v>
      </c>
      <c r="K921">
        <v>28</v>
      </c>
      <c r="L921">
        <v>20</v>
      </c>
      <c r="M921">
        <v>1</v>
      </c>
      <c r="N921">
        <f>SUMIF(Call_Data!$D$2:$D$1526,Call_Data!$D921,Call_Data!$G$2:$G$1526)</f>
        <v>2402</v>
      </c>
      <c r="O921">
        <f>SUMIFS(Call_Data!$G$2:$G$1526,Call_Data!$D$2:$D$1526,Call_Data!$D921,Call_Data!$A$2:$A$1526,Call_Data!$A921)</f>
        <v>811</v>
      </c>
      <c r="P921" s="3">
        <f>Call_Data!$H921/Call_Data!$G921</f>
        <v>725.65714285714284</v>
      </c>
      <c r="Q921" cm="1">
        <f t="array" ref="Q921">_xlfn.SWITCH(A921,201706,780,201707,783,201708,775)</f>
        <v>783</v>
      </c>
      <c r="R921" s="5" cm="1">
        <f t="array" ref="R921">_xlfn.SWITCH(A921,201706,0.08,201707,0.081,201708,0.075)</f>
        <v>8.1000000000000003E-2</v>
      </c>
      <c r="S921" s="2">
        <f>Call_Data!$M921/Call_Data!$G921*100</f>
        <v>2.8571428571428572</v>
      </c>
      <c r="T921" s="2">
        <f>Call_Data!$S921/Call_Data!$R921</f>
        <v>35.273368606701936</v>
      </c>
      <c r="U921" s="7">
        <f t="shared" si="28"/>
        <v>0</v>
      </c>
      <c r="V921" s="6">
        <f t="shared" si="29"/>
        <v>0.94285714285714284</v>
      </c>
      <c r="W921" s="6">
        <f>Call_Data!$K921/Call_Data!$J921</f>
        <v>0.84848484848484851</v>
      </c>
      <c r="X921" s="6">
        <f>Call_Data!$L921/Call_Data!$K921</f>
        <v>0.7142857142857143</v>
      </c>
      <c r="Y921" s="6" cm="1">
        <f t="array" ref="Y921">_xlfn.SWITCH(A921,201706,0.51,201707,0.509,201708,0.511)</f>
        <v>0.50900000000000001</v>
      </c>
      <c r="Z921" s="6">
        <f>Call_Data!$L921/Call_Data!$G921</f>
        <v>0.5714285714285714</v>
      </c>
      <c r="AA921" s="6" cm="1">
        <f t="array" ref="AA921">_xlfn.SWITCH(A921,201706,0.2,201707,0.199,201708,0.198)</f>
        <v>0.19900000000000001</v>
      </c>
      <c r="AB921" s="6">
        <f>Call_Data!$K921-Call_Data!$L921/Call_Data!$K921</f>
        <v>27.285714285714285</v>
      </c>
      <c r="AC921" s="6" cm="1">
        <f t="array" ref="AC921">_xlfn.SWITCH(A921,201706,0.17,201707,0.162,201708,0.159)</f>
        <v>0.16200000000000001</v>
      </c>
      <c r="AD921" s="6">
        <f>Call_Data!$I921/Call_Data!$G921</f>
        <v>0.14285714285714285</v>
      </c>
    </row>
    <row r="922" spans="1:30" x14ac:dyDescent="0.2">
      <c r="A922">
        <v>201707</v>
      </c>
      <c r="B922" s="1">
        <v>42943</v>
      </c>
      <c r="C922">
        <v>12472</v>
      </c>
      <c r="D922" t="str">
        <f>VLOOKUP(Call_Data!$C922,Hierarchy!$A$1:$H$27,5,TRUE)</f>
        <v>Harrison, Harold</v>
      </c>
      <c r="E922" t="str">
        <f>VLOOKUP(Call_Data!$C922,Hierarchy!$A$2:$H$27,7,TRUE)</f>
        <v>Winnerson, Aceona</v>
      </c>
      <c r="F922" t="str">
        <f>VLOOKUP(C922,Hierarchy!$A$2:$H$27,8,TRUE)</f>
        <v>Williamburg</v>
      </c>
      <c r="G922">
        <v>37</v>
      </c>
      <c r="H922">
        <v>25416</v>
      </c>
      <c r="I922">
        <v>7</v>
      </c>
      <c r="J922">
        <v>36</v>
      </c>
      <c r="K922">
        <v>27</v>
      </c>
      <c r="L922">
        <v>22</v>
      </c>
      <c r="M922">
        <v>1</v>
      </c>
      <c r="N922">
        <f>SUMIF(Call_Data!$D$2:$D$1526,Call_Data!$D922,Call_Data!$G$2:$G$1526)</f>
        <v>2134</v>
      </c>
      <c r="O922">
        <f>SUMIFS(Call_Data!$G$2:$G$1526,Call_Data!$D$2:$D$1526,Call_Data!$D922,Call_Data!$A$2:$A$1526,Call_Data!$A922)</f>
        <v>650</v>
      </c>
      <c r="P922" s="3">
        <f>Call_Data!$H922/Call_Data!$G922</f>
        <v>686.91891891891896</v>
      </c>
      <c r="Q922" cm="1">
        <f t="array" ref="Q922">_xlfn.SWITCH(A922,201706,780,201707,783,201708,775)</f>
        <v>783</v>
      </c>
      <c r="R922" s="5" cm="1">
        <f t="array" ref="R922">_xlfn.SWITCH(A922,201706,0.08,201707,0.081,201708,0.075)</f>
        <v>8.1000000000000003E-2</v>
      </c>
      <c r="S922" s="2">
        <f>Call_Data!$M922/Call_Data!$G922*100</f>
        <v>2.7027027027027026</v>
      </c>
      <c r="T922" s="2">
        <f>Call_Data!$S922/Call_Data!$R922</f>
        <v>33.366700033366698</v>
      </c>
      <c r="U922" s="7">
        <f t="shared" si="28"/>
        <v>0</v>
      </c>
      <c r="V922" s="6">
        <f t="shared" si="29"/>
        <v>0.97297297297297303</v>
      </c>
      <c r="W922" s="6">
        <f>Call_Data!$K922/Call_Data!$J922</f>
        <v>0.75</v>
      </c>
      <c r="X922" s="6">
        <f>Call_Data!$L922/Call_Data!$K922</f>
        <v>0.81481481481481477</v>
      </c>
      <c r="Y922" s="6" cm="1">
        <f t="array" ref="Y922">_xlfn.SWITCH(A922,201706,0.51,201707,0.509,201708,0.511)</f>
        <v>0.50900000000000001</v>
      </c>
      <c r="Z922" s="6">
        <f>Call_Data!$L922/Call_Data!$G922</f>
        <v>0.59459459459459463</v>
      </c>
      <c r="AA922" s="6" cm="1">
        <f t="array" ref="AA922">_xlfn.SWITCH(A922,201706,0.2,201707,0.199,201708,0.198)</f>
        <v>0.19900000000000001</v>
      </c>
      <c r="AB922" s="6">
        <f>Call_Data!$K922-Call_Data!$L922/Call_Data!$K922</f>
        <v>26.185185185185187</v>
      </c>
      <c r="AC922" s="6" cm="1">
        <f t="array" ref="AC922">_xlfn.SWITCH(A922,201706,0.17,201707,0.162,201708,0.159)</f>
        <v>0.16200000000000001</v>
      </c>
      <c r="AD922" s="6">
        <f>Call_Data!$I922/Call_Data!$G922</f>
        <v>0.1891891891891892</v>
      </c>
    </row>
    <row r="923" spans="1:30" x14ac:dyDescent="0.2">
      <c r="A923">
        <v>201707</v>
      </c>
      <c r="B923" s="1">
        <v>42943</v>
      </c>
      <c r="C923">
        <v>12482</v>
      </c>
      <c r="D923" t="str">
        <f>VLOOKUP(Call_Data!$C923,Hierarchy!$A$1:$H$27,5,TRUE)</f>
        <v>Sanders, Sammi</v>
      </c>
      <c r="E923" t="str">
        <f>VLOOKUP(Call_Data!$C923,Hierarchy!$A$2:$H$27,7,TRUE)</f>
        <v>Oferten, Quinton</v>
      </c>
      <c r="F923" t="str">
        <f>VLOOKUP(C923,Hierarchy!$A$2:$H$27,8,TRUE)</f>
        <v>Williamburg</v>
      </c>
      <c r="G923">
        <v>33</v>
      </c>
      <c r="H923">
        <v>24236</v>
      </c>
      <c r="I923">
        <v>10</v>
      </c>
      <c r="J923">
        <v>29</v>
      </c>
      <c r="K923">
        <v>22</v>
      </c>
      <c r="L923">
        <v>15</v>
      </c>
      <c r="M923">
        <v>4</v>
      </c>
      <c r="N923">
        <f>SUMIF(Call_Data!$D$2:$D$1526,Call_Data!$D923,Call_Data!$G$2:$G$1526)</f>
        <v>1764</v>
      </c>
      <c r="O923">
        <f>SUMIFS(Call_Data!$G$2:$G$1526,Call_Data!$D$2:$D$1526,Call_Data!$D923,Call_Data!$A$2:$A$1526,Call_Data!$A923)</f>
        <v>524</v>
      </c>
      <c r="P923" s="3">
        <f>Call_Data!$H923/Call_Data!$G923</f>
        <v>734.42424242424238</v>
      </c>
      <c r="Q923" cm="1">
        <f t="array" ref="Q923">_xlfn.SWITCH(A923,201706,780,201707,783,201708,775)</f>
        <v>783</v>
      </c>
      <c r="R923" s="5" cm="1">
        <f t="array" ref="R923">_xlfn.SWITCH(A923,201706,0.08,201707,0.081,201708,0.075)</f>
        <v>8.1000000000000003E-2</v>
      </c>
      <c r="S923" s="2">
        <f>Call_Data!$M923/Call_Data!$G923*100</f>
        <v>12.121212121212121</v>
      </c>
      <c r="T923" s="2">
        <f>Call_Data!$S923/Call_Data!$R923</f>
        <v>149.64459408903852</v>
      </c>
      <c r="U923" s="7">
        <f t="shared" si="28"/>
        <v>250</v>
      </c>
      <c r="V923" s="6">
        <f t="shared" si="29"/>
        <v>0.87878787878787878</v>
      </c>
      <c r="W923" s="6">
        <f>Call_Data!$K923/Call_Data!$J923</f>
        <v>0.75862068965517238</v>
      </c>
      <c r="X923" s="6">
        <f>Call_Data!$L923/Call_Data!$K923</f>
        <v>0.68181818181818177</v>
      </c>
      <c r="Y923" s="6" cm="1">
        <f t="array" ref="Y923">_xlfn.SWITCH(A923,201706,0.51,201707,0.509,201708,0.511)</f>
        <v>0.50900000000000001</v>
      </c>
      <c r="Z923" s="6">
        <f>Call_Data!$L923/Call_Data!$G923</f>
        <v>0.45454545454545453</v>
      </c>
      <c r="AA923" s="6" cm="1">
        <f t="array" ref="AA923">_xlfn.SWITCH(A923,201706,0.2,201707,0.199,201708,0.198)</f>
        <v>0.19900000000000001</v>
      </c>
      <c r="AB923" s="6">
        <f>Call_Data!$K923-Call_Data!$L923/Call_Data!$K923</f>
        <v>21.318181818181817</v>
      </c>
      <c r="AC923" s="6" cm="1">
        <f t="array" ref="AC923">_xlfn.SWITCH(A923,201706,0.17,201707,0.162,201708,0.159)</f>
        <v>0.16200000000000001</v>
      </c>
      <c r="AD923" s="6">
        <f>Call_Data!$I923/Call_Data!$G923</f>
        <v>0.30303030303030304</v>
      </c>
    </row>
    <row r="924" spans="1:30" x14ac:dyDescent="0.2">
      <c r="A924">
        <v>201707</v>
      </c>
      <c r="B924" s="1">
        <v>42943</v>
      </c>
      <c r="C924">
        <v>12483</v>
      </c>
      <c r="D924" t="str">
        <f>VLOOKUP(Call_Data!$C924,Hierarchy!$A$1:$H$27,5,TRUE)</f>
        <v>Thomas, Ted</v>
      </c>
      <c r="E924" t="str">
        <f>VLOOKUP(Call_Data!$C924,Hierarchy!$A$2:$H$27,7,TRUE)</f>
        <v>Oferten, Quinton</v>
      </c>
      <c r="F924" t="str">
        <f>VLOOKUP(C924,Hierarchy!$A$2:$H$27,8,TRUE)</f>
        <v>Williamburg</v>
      </c>
      <c r="G924">
        <v>30</v>
      </c>
      <c r="H924">
        <v>25150</v>
      </c>
      <c r="I924">
        <v>6</v>
      </c>
      <c r="J924">
        <v>27</v>
      </c>
      <c r="K924">
        <v>16</v>
      </c>
      <c r="L924">
        <v>11</v>
      </c>
      <c r="M924">
        <v>4</v>
      </c>
      <c r="N924">
        <f>SUMIF(Call_Data!$D$2:$D$1526,Call_Data!$D924,Call_Data!$G$2:$G$1526)</f>
        <v>1918</v>
      </c>
      <c r="O924">
        <f>SUMIFS(Call_Data!$G$2:$G$1526,Call_Data!$D$2:$D$1526,Call_Data!$D924,Call_Data!$A$2:$A$1526,Call_Data!$A924)</f>
        <v>606</v>
      </c>
      <c r="P924" s="3">
        <f>Call_Data!$H924/Call_Data!$G924</f>
        <v>838.33333333333337</v>
      </c>
      <c r="Q924" cm="1">
        <f t="array" ref="Q924">_xlfn.SWITCH(A924,201706,780,201707,783,201708,775)</f>
        <v>783</v>
      </c>
      <c r="R924" s="5" cm="1">
        <f t="array" ref="R924">_xlfn.SWITCH(A924,201706,0.08,201707,0.081,201708,0.075)</f>
        <v>8.1000000000000003E-2</v>
      </c>
      <c r="S924" s="2">
        <f>Call_Data!$M924/Call_Data!$G924*100</f>
        <v>13.333333333333334</v>
      </c>
      <c r="T924" s="2">
        <f>Call_Data!$S924/Call_Data!$R924</f>
        <v>164.6090534979424</v>
      </c>
      <c r="U924" s="7">
        <f t="shared" si="28"/>
        <v>250</v>
      </c>
      <c r="V924" s="6">
        <f t="shared" si="29"/>
        <v>0.9</v>
      </c>
      <c r="W924" s="6">
        <f>Call_Data!$K924/Call_Data!$J924</f>
        <v>0.59259259259259256</v>
      </c>
      <c r="X924" s="6">
        <f>Call_Data!$L924/Call_Data!$K924</f>
        <v>0.6875</v>
      </c>
      <c r="Y924" s="6" cm="1">
        <f t="array" ref="Y924">_xlfn.SWITCH(A924,201706,0.51,201707,0.509,201708,0.511)</f>
        <v>0.50900000000000001</v>
      </c>
      <c r="Z924" s="6">
        <f>Call_Data!$L924/Call_Data!$G924</f>
        <v>0.36666666666666664</v>
      </c>
      <c r="AA924" s="6" cm="1">
        <f t="array" ref="AA924">_xlfn.SWITCH(A924,201706,0.2,201707,0.199,201708,0.198)</f>
        <v>0.19900000000000001</v>
      </c>
      <c r="AB924" s="6">
        <f>Call_Data!$K924-Call_Data!$L924/Call_Data!$K924</f>
        <v>15.3125</v>
      </c>
      <c r="AC924" s="6" cm="1">
        <f t="array" ref="AC924">_xlfn.SWITCH(A924,201706,0.17,201707,0.162,201708,0.159)</f>
        <v>0.16200000000000001</v>
      </c>
      <c r="AD924" s="6">
        <f>Call_Data!$I924/Call_Data!$G924</f>
        <v>0.2</v>
      </c>
    </row>
    <row r="925" spans="1:30" x14ac:dyDescent="0.2">
      <c r="A925">
        <v>201707</v>
      </c>
      <c r="B925" s="1">
        <v>42943</v>
      </c>
      <c r="C925">
        <v>12484</v>
      </c>
      <c r="D925" t="str">
        <f>VLOOKUP(Call_Data!$C925,Hierarchy!$A$1:$H$27,5,TRUE)</f>
        <v>Uvaldon, Ursala</v>
      </c>
      <c r="E925" t="str">
        <f>VLOOKUP(Call_Data!$C925,Hierarchy!$A$2:$H$27,7,TRUE)</f>
        <v>Oferten, Quinton</v>
      </c>
      <c r="F925" t="str">
        <f>VLOOKUP(C925,Hierarchy!$A$2:$H$27,8,TRUE)</f>
        <v>Williamburg</v>
      </c>
      <c r="G925">
        <v>33</v>
      </c>
      <c r="H925">
        <v>25607</v>
      </c>
      <c r="I925">
        <v>10</v>
      </c>
      <c r="J925">
        <v>30</v>
      </c>
      <c r="K925">
        <v>23</v>
      </c>
      <c r="L925">
        <v>16</v>
      </c>
      <c r="M925">
        <v>4</v>
      </c>
      <c r="N925">
        <f>SUMIF(Call_Data!$D$2:$D$1526,Call_Data!$D925,Call_Data!$G$2:$G$1526)</f>
        <v>1913</v>
      </c>
      <c r="O925">
        <f>SUMIFS(Call_Data!$G$2:$G$1526,Call_Data!$D$2:$D$1526,Call_Data!$D925,Call_Data!$A$2:$A$1526,Call_Data!$A925)</f>
        <v>618</v>
      </c>
      <c r="P925" s="3">
        <f>Call_Data!$H925/Call_Data!$G925</f>
        <v>775.969696969697</v>
      </c>
      <c r="Q925" cm="1">
        <f t="array" ref="Q925">_xlfn.SWITCH(A925,201706,780,201707,783,201708,775)</f>
        <v>783</v>
      </c>
      <c r="R925" s="5" cm="1">
        <f t="array" ref="R925">_xlfn.SWITCH(A925,201706,0.08,201707,0.081,201708,0.075)</f>
        <v>8.1000000000000003E-2</v>
      </c>
      <c r="S925" s="2">
        <f>Call_Data!$M925/Call_Data!$G925*100</f>
        <v>12.121212121212121</v>
      </c>
      <c r="T925" s="2">
        <f>Call_Data!$S925/Call_Data!$R925</f>
        <v>149.64459408903852</v>
      </c>
      <c r="U925" s="7">
        <f t="shared" si="28"/>
        <v>250</v>
      </c>
      <c r="V925" s="6">
        <f t="shared" si="29"/>
        <v>0.90909090909090906</v>
      </c>
      <c r="W925" s="6">
        <f>Call_Data!$K925/Call_Data!$J925</f>
        <v>0.76666666666666672</v>
      </c>
      <c r="X925" s="6">
        <f>Call_Data!$L925/Call_Data!$K925</f>
        <v>0.69565217391304346</v>
      </c>
      <c r="Y925" s="6" cm="1">
        <f t="array" ref="Y925">_xlfn.SWITCH(A925,201706,0.51,201707,0.509,201708,0.511)</f>
        <v>0.50900000000000001</v>
      </c>
      <c r="Z925" s="6">
        <f>Call_Data!$L925/Call_Data!$G925</f>
        <v>0.48484848484848486</v>
      </c>
      <c r="AA925" s="6" cm="1">
        <f t="array" ref="AA925">_xlfn.SWITCH(A925,201706,0.2,201707,0.199,201708,0.198)</f>
        <v>0.19900000000000001</v>
      </c>
      <c r="AB925" s="6">
        <f>Call_Data!$K925-Call_Data!$L925/Call_Data!$K925</f>
        <v>22.304347826086957</v>
      </c>
      <c r="AC925" s="6" cm="1">
        <f t="array" ref="AC925">_xlfn.SWITCH(A925,201706,0.17,201707,0.162,201708,0.159)</f>
        <v>0.16200000000000001</v>
      </c>
      <c r="AD925" s="6">
        <f>Call_Data!$I925/Call_Data!$G925</f>
        <v>0.30303030303030304</v>
      </c>
    </row>
    <row r="926" spans="1:30" x14ac:dyDescent="0.2">
      <c r="A926">
        <v>201707</v>
      </c>
      <c r="B926" s="1">
        <v>42943</v>
      </c>
      <c r="C926">
        <v>12485</v>
      </c>
      <c r="D926" t="str">
        <f>VLOOKUP(Call_Data!$C926,Hierarchy!$A$1:$H$27,5,TRUE)</f>
        <v>Vindictive, Vinny</v>
      </c>
      <c r="E926" t="str">
        <f>VLOOKUP(Call_Data!$C926,Hierarchy!$A$2:$H$27,7,TRUE)</f>
        <v>Oferten, Quinton</v>
      </c>
      <c r="F926" t="str">
        <f>VLOOKUP(C926,Hierarchy!$A$2:$H$27,8,TRUE)</f>
        <v>Williamburg</v>
      </c>
      <c r="G926">
        <v>32</v>
      </c>
      <c r="H926">
        <v>24162</v>
      </c>
      <c r="I926">
        <v>6</v>
      </c>
      <c r="J926">
        <v>28</v>
      </c>
      <c r="K926">
        <v>18</v>
      </c>
      <c r="L926">
        <v>11</v>
      </c>
      <c r="M926">
        <v>4</v>
      </c>
      <c r="N926">
        <f>SUMIF(Call_Data!$D$2:$D$1526,Call_Data!$D926,Call_Data!$G$2:$G$1526)</f>
        <v>1894</v>
      </c>
      <c r="O926">
        <f>SUMIFS(Call_Data!$G$2:$G$1526,Call_Data!$D$2:$D$1526,Call_Data!$D926,Call_Data!$A$2:$A$1526,Call_Data!$A926)</f>
        <v>610</v>
      </c>
      <c r="P926" s="3">
        <f>Call_Data!$H926/Call_Data!$G926</f>
        <v>755.0625</v>
      </c>
      <c r="Q926" cm="1">
        <f t="array" ref="Q926">_xlfn.SWITCH(A926,201706,780,201707,783,201708,775)</f>
        <v>783</v>
      </c>
      <c r="R926" s="5" cm="1">
        <f t="array" ref="R926">_xlfn.SWITCH(A926,201706,0.08,201707,0.081,201708,0.075)</f>
        <v>8.1000000000000003E-2</v>
      </c>
      <c r="S926" s="2">
        <f>Call_Data!$M926/Call_Data!$G926*100</f>
        <v>12.5</v>
      </c>
      <c r="T926" s="2">
        <f>Call_Data!$S926/Call_Data!$R926</f>
        <v>154.32098765432099</v>
      </c>
      <c r="U926" s="7">
        <f t="shared" si="28"/>
        <v>250</v>
      </c>
      <c r="V926" s="6">
        <f t="shared" si="29"/>
        <v>0.875</v>
      </c>
      <c r="W926" s="6">
        <f>Call_Data!$K926/Call_Data!$J926</f>
        <v>0.6428571428571429</v>
      </c>
      <c r="X926" s="6">
        <f>Call_Data!$L926/Call_Data!$K926</f>
        <v>0.61111111111111116</v>
      </c>
      <c r="Y926" s="6" cm="1">
        <f t="array" ref="Y926">_xlfn.SWITCH(A926,201706,0.51,201707,0.509,201708,0.511)</f>
        <v>0.50900000000000001</v>
      </c>
      <c r="Z926" s="6">
        <f>Call_Data!$L926/Call_Data!$G926</f>
        <v>0.34375</v>
      </c>
      <c r="AA926" s="6" cm="1">
        <f t="array" ref="AA926">_xlfn.SWITCH(A926,201706,0.2,201707,0.199,201708,0.198)</f>
        <v>0.19900000000000001</v>
      </c>
      <c r="AB926" s="6">
        <f>Call_Data!$K926-Call_Data!$L926/Call_Data!$K926</f>
        <v>17.388888888888889</v>
      </c>
      <c r="AC926" s="6" cm="1">
        <f t="array" ref="AC926">_xlfn.SWITCH(A926,201706,0.17,201707,0.162,201708,0.159)</f>
        <v>0.16200000000000001</v>
      </c>
      <c r="AD926" s="6">
        <f>Call_Data!$I926/Call_Data!$G926</f>
        <v>0.1875</v>
      </c>
    </row>
    <row r="927" spans="1:30" x14ac:dyDescent="0.2">
      <c r="A927">
        <v>201707</v>
      </c>
      <c r="B927" s="1">
        <v>42943</v>
      </c>
      <c r="C927">
        <v>12486</v>
      </c>
      <c r="D927" t="str">
        <f>VLOOKUP(Call_Data!$C927,Hierarchy!$A$1:$H$27,5,TRUE)</f>
        <v>Williamson, Wilma</v>
      </c>
      <c r="E927" t="str">
        <f>VLOOKUP(Call_Data!$C927,Hierarchy!$A$2:$H$27,7,TRUE)</f>
        <v>Oferten, Quinton</v>
      </c>
      <c r="F927" t="str">
        <f>VLOOKUP(C927,Hierarchy!$A$2:$H$27,8,TRUE)</f>
        <v>Williamburg</v>
      </c>
      <c r="G927">
        <v>30</v>
      </c>
      <c r="H927">
        <v>24546</v>
      </c>
      <c r="I927">
        <v>8</v>
      </c>
      <c r="J927">
        <v>27</v>
      </c>
      <c r="K927">
        <v>17</v>
      </c>
      <c r="L927">
        <v>11</v>
      </c>
      <c r="M927">
        <v>3</v>
      </c>
      <c r="N927">
        <f>SUMIF(Call_Data!$D$2:$D$1526,Call_Data!$D927,Call_Data!$G$2:$G$1526)</f>
        <v>1992</v>
      </c>
      <c r="O927">
        <f>SUMIFS(Call_Data!$G$2:$G$1526,Call_Data!$D$2:$D$1526,Call_Data!$D927,Call_Data!$A$2:$A$1526,Call_Data!$A927)</f>
        <v>678</v>
      </c>
      <c r="P927" s="3">
        <f>Call_Data!$H927/Call_Data!$G927</f>
        <v>818.2</v>
      </c>
      <c r="Q927" cm="1">
        <f t="array" ref="Q927">_xlfn.SWITCH(A927,201706,780,201707,783,201708,775)</f>
        <v>783</v>
      </c>
      <c r="R927" s="5" cm="1">
        <f t="array" ref="R927">_xlfn.SWITCH(A927,201706,0.08,201707,0.081,201708,0.075)</f>
        <v>8.1000000000000003E-2</v>
      </c>
      <c r="S927" s="2">
        <f>Call_Data!$M927/Call_Data!$G927*100</f>
        <v>10</v>
      </c>
      <c r="T927" s="2">
        <f>Call_Data!$S927/Call_Data!$R927</f>
        <v>123.45679012345678</v>
      </c>
      <c r="U927" s="7">
        <f t="shared" si="28"/>
        <v>250</v>
      </c>
      <c r="V927" s="6">
        <f t="shared" si="29"/>
        <v>0.9</v>
      </c>
      <c r="W927" s="6">
        <f>Call_Data!$K927/Call_Data!$J927</f>
        <v>0.62962962962962965</v>
      </c>
      <c r="X927" s="6">
        <f>Call_Data!$L927/Call_Data!$K927</f>
        <v>0.6470588235294118</v>
      </c>
      <c r="Y927" s="6" cm="1">
        <f t="array" ref="Y927">_xlfn.SWITCH(A927,201706,0.51,201707,0.509,201708,0.511)</f>
        <v>0.50900000000000001</v>
      </c>
      <c r="Z927" s="6">
        <f>Call_Data!$L927/Call_Data!$G927</f>
        <v>0.36666666666666664</v>
      </c>
      <c r="AA927" s="6" cm="1">
        <f t="array" ref="AA927">_xlfn.SWITCH(A927,201706,0.2,201707,0.199,201708,0.198)</f>
        <v>0.19900000000000001</v>
      </c>
      <c r="AB927" s="6">
        <f>Call_Data!$K927-Call_Data!$L927/Call_Data!$K927</f>
        <v>16.352941176470587</v>
      </c>
      <c r="AC927" s="6" cm="1">
        <f t="array" ref="AC927">_xlfn.SWITCH(A927,201706,0.17,201707,0.162,201708,0.159)</f>
        <v>0.16200000000000001</v>
      </c>
      <c r="AD927" s="6">
        <f>Call_Data!$I927/Call_Data!$G927</f>
        <v>0.26666666666666666</v>
      </c>
    </row>
    <row r="928" spans="1:30" x14ac:dyDescent="0.2">
      <c r="A928">
        <v>201707</v>
      </c>
      <c r="B928" s="1">
        <v>42943</v>
      </c>
      <c r="C928">
        <v>12487</v>
      </c>
      <c r="D928" t="str">
        <f>VLOOKUP(Call_Data!$C928,Hierarchy!$A$1:$H$27,5,TRUE)</f>
        <v>Younger, Yeti</v>
      </c>
      <c r="E928" t="str">
        <f>VLOOKUP(Call_Data!$C928,Hierarchy!$A$2:$H$27,7,TRUE)</f>
        <v>Oferten, Quinton</v>
      </c>
      <c r="F928" t="str">
        <f>VLOOKUP(C928,Hierarchy!$A$2:$H$27,8,TRUE)</f>
        <v>Williamburg</v>
      </c>
      <c r="G928">
        <v>30</v>
      </c>
      <c r="H928">
        <v>25581</v>
      </c>
      <c r="I928">
        <v>6</v>
      </c>
      <c r="J928">
        <v>28</v>
      </c>
      <c r="K928">
        <v>22</v>
      </c>
      <c r="L928">
        <v>11</v>
      </c>
      <c r="M928">
        <v>3</v>
      </c>
      <c r="N928">
        <f>SUMIF(Call_Data!$D$2:$D$1526,Call_Data!$D928,Call_Data!$G$2:$G$1526)</f>
        <v>1939</v>
      </c>
      <c r="O928">
        <f>SUMIFS(Call_Data!$G$2:$G$1526,Call_Data!$D$2:$D$1526,Call_Data!$D928,Call_Data!$A$2:$A$1526,Call_Data!$A928)</f>
        <v>662</v>
      </c>
      <c r="P928" s="3">
        <f>Call_Data!$H928/Call_Data!$G928</f>
        <v>852.7</v>
      </c>
      <c r="Q928" cm="1">
        <f t="array" ref="Q928">_xlfn.SWITCH(A928,201706,780,201707,783,201708,775)</f>
        <v>783</v>
      </c>
      <c r="R928" s="5" cm="1">
        <f t="array" ref="R928">_xlfn.SWITCH(A928,201706,0.08,201707,0.081,201708,0.075)</f>
        <v>8.1000000000000003E-2</v>
      </c>
      <c r="S928" s="2">
        <f>Call_Data!$M928/Call_Data!$G928*100</f>
        <v>10</v>
      </c>
      <c r="T928" s="2">
        <f>Call_Data!$S928/Call_Data!$R928</f>
        <v>123.45679012345678</v>
      </c>
      <c r="U928" s="7">
        <f t="shared" si="28"/>
        <v>250</v>
      </c>
      <c r="V928" s="6">
        <f t="shared" si="29"/>
        <v>0.93333333333333335</v>
      </c>
      <c r="W928" s="6">
        <f>Call_Data!$K928/Call_Data!$J928</f>
        <v>0.7857142857142857</v>
      </c>
      <c r="X928" s="6">
        <f>Call_Data!$L928/Call_Data!$K928</f>
        <v>0.5</v>
      </c>
      <c r="Y928" s="6" cm="1">
        <f t="array" ref="Y928">_xlfn.SWITCH(A928,201706,0.51,201707,0.509,201708,0.511)</f>
        <v>0.50900000000000001</v>
      </c>
      <c r="Z928" s="6">
        <f>Call_Data!$L928/Call_Data!$G928</f>
        <v>0.36666666666666664</v>
      </c>
      <c r="AA928" s="6" cm="1">
        <f t="array" ref="AA928">_xlfn.SWITCH(A928,201706,0.2,201707,0.199,201708,0.198)</f>
        <v>0.19900000000000001</v>
      </c>
      <c r="AB928" s="6">
        <f>Call_Data!$K928-Call_Data!$L928/Call_Data!$K928</f>
        <v>21.5</v>
      </c>
      <c r="AC928" s="6" cm="1">
        <f t="array" ref="AC928">_xlfn.SWITCH(A928,201706,0.17,201707,0.162,201708,0.159)</f>
        <v>0.16200000000000001</v>
      </c>
      <c r="AD928" s="6">
        <f>Call_Data!$I928/Call_Data!$G928</f>
        <v>0.2</v>
      </c>
    </row>
    <row r="929" spans="1:30" x14ac:dyDescent="0.2">
      <c r="A929">
        <v>201707</v>
      </c>
      <c r="B929" s="1">
        <v>42943</v>
      </c>
      <c r="C929">
        <v>12488</v>
      </c>
      <c r="D929" t="str">
        <f>VLOOKUP(Call_Data!$C929,Hierarchy!$A$1:$H$27,5,TRUE)</f>
        <v>Zwilowski, Zane</v>
      </c>
      <c r="E929" t="str">
        <f>VLOOKUP(Call_Data!$C929,Hierarchy!$A$2:$H$27,7,TRUE)</f>
        <v>Oferten, Quinton</v>
      </c>
      <c r="F929" t="str">
        <f>VLOOKUP(C929,Hierarchy!$A$2:$H$27,8,TRUE)</f>
        <v>Williamburg</v>
      </c>
      <c r="G929">
        <v>32</v>
      </c>
      <c r="H929">
        <v>24591</v>
      </c>
      <c r="I929">
        <v>9</v>
      </c>
      <c r="J929">
        <v>30</v>
      </c>
      <c r="K929">
        <v>18</v>
      </c>
      <c r="L929">
        <v>11</v>
      </c>
      <c r="M929">
        <v>4</v>
      </c>
      <c r="N929">
        <f>SUMIF(Call_Data!$D$2:$D$1526,Call_Data!$D929,Call_Data!$G$2:$G$1526)</f>
        <v>2000</v>
      </c>
      <c r="O929">
        <f>SUMIFS(Call_Data!$G$2:$G$1526,Call_Data!$D$2:$D$1526,Call_Data!$D929,Call_Data!$A$2:$A$1526,Call_Data!$A929)</f>
        <v>682</v>
      </c>
      <c r="P929" s="3">
        <f>Call_Data!$H929/Call_Data!$G929</f>
        <v>768.46875</v>
      </c>
      <c r="Q929" cm="1">
        <f t="array" ref="Q929">_xlfn.SWITCH(A929,201706,780,201707,783,201708,775)</f>
        <v>783</v>
      </c>
      <c r="R929" s="5" cm="1">
        <f t="array" ref="R929">_xlfn.SWITCH(A929,201706,0.08,201707,0.081,201708,0.075)</f>
        <v>8.1000000000000003E-2</v>
      </c>
      <c r="S929" s="2">
        <f>Call_Data!$M929/Call_Data!$G929*100</f>
        <v>12.5</v>
      </c>
      <c r="T929" s="2">
        <f>Call_Data!$S929/Call_Data!$R929</f>
        <v>154.32098765432099</v>
      </c>
      <c r="U929" s="7">
        <f t="shared" si="28"/>
        <v>250</v>
      </c>
      <c r="V929" s="6">
        <f t="shared" si="29"/>
        <v>0.9375</v>
      </c>
      <c r="W929" s="6">
        <f>Call_Data!$K929/Call_Data!$J929</f>
        <v>0.6</v>
      </c>
      <c r="X929" s="6">
        <f>Call_Data!$L929/Call_Data!$K929</f>
        <v>0.61111111111111116</v>
      </c>
      <c r="Y929" s="6" cm="1">
        <f t="array" ref="Y929">_xlfn.SWITCH(A929,201706,0.51,201707,0.509,201708,0.511)</f>
        <v>0.50900000000000001</v>
      </c>
      <c r="Z929" s="6">
        <f>Call_Data!$L929/Call_Data!$G929</f>
        <v>0.34375</v>
      </c>
      <c r="AA929" s="6" cm="1">
        <f t="array" ref="AA929">_xlfn.SWITCH(A929,201706,0.2,201707,0.199,201708,0.198)</f>
        <v>0.19900000000000001</v>
      </c>
      <c r="AB929" s="6">
        <f>Call_Data!$K929-Call_Data!$L929/Call_Data!$K929</f>
        <v>17.388888888888889</v>
      </c>
      <c r="AC929" s="6" cm="1">
        <f t="array" ref="AC929">_xlfn.SWITCH(A929,201706,0.17,201707,0.162,201708,0.159)</f>
        <v>0.16200000000000001</v>
      </c>
      <c r="AD929" s="6">
        <f>Call_Data!$I929/Call_Data!$G929</f>
        <v>0.28125</v>
      </c>
    </row>
    <row r="930" spans="1:30" x14ac:dyDescent="0.2">
      <c r="A930">
        <v>201707</v>
      </c>
      <c r="B930" s="1">
        <v>42943</v>
      </c>
      <c r="C930">
        <v>12489</v>
      </c>
      <c r="D930" t="str">
        <f>VLOOKUP(Call_Data!$C930,Hierarchy!$A$1:$H$27,5,TRUE)</f>
        <v>Abacus, Aaron</v>
      </c>
      <c r="E930" t="str">
        <f>VLOOKUP(Call_Data!$C930,Hierarchy!$A$2:$H$27,7,TRUE)</f>
        <v>Oferten, Quinton</v>
      </c>
      <c r="F930" t="str">
        <f>VLOOKUP(C930,Hierarchy!$A$2:$H$27,8,TRUE)</f>
        <v>Williamburg</v>
      </c>
      <c r="G930">
        <v>32</v>
      </c>
      <c r="H930">
        <v>25191</v>
      </c>
      <c r="I930">
        <v>8</v>
      </c>
      <c r="J930">
        <v>30</v>
      </c>
      <c r="K930">
        <v>20</v>
      </c>
      <c r="L930">
        <v>12</v>
      </c>
      <c r="M930">
        <v>3</v>
      </c>
      <c r="N930">
        <f>SUMIF(Call_Data!$D$2:$D$1526,Call_Data!$D930,Call_Data!$G$2:$G$1526)</f>
        <v>1858</v>
      </c>
      <c r="O930">
        <f>SUMIFS(Call_Data!$G$2:$G$1526,Call_Data!$D$2:$D$1526,Call_Data!$D930,Call_Data!$A$2:$A$1526,Call_Data!$A930)</f>
        <v>671</v>
      </c>
      <c r="P930" s="3">
        <f>Call_Data!$H930/Call_Data!$G930</f>
        <v>787.21875</v>
      </c>
      <c r="Q930" cm="1">
        <f t="array" ref="Q930">_xlfn.SWITCH(A930,201706,780,201707,783,201708,775)</f>
        <v>783</v>
      </c>
      <c r="R930" s="5" cm="1">
        <f t="array" ref="R930">_xlfn.SWITCH(A930,201706,0.08,201707,0.081,201708,0.075)</f>
        <v>8.1000000000000003E-2</v>
      </c>
      <c r="S930" s="2">
        <f>Call_Data!$M930/Call_Data!$G930*100</f>
        <v>9.375</v>
      </c>
      <c r="T930" s="2">
        <f>Call_Data!$S930/Call_Data!$R930</f>
        <v>115.74074074074073</v>
      </c>
      <c r="U930" s="7">
        <f t="shared" si="28"/>
        <v>150</v>
      </c>
      <c r="V930" s="6">
        <f t="shared" si="29"/>
        <v>0.9375</v>
      </c>
      <c r="W930" s="6">
        <f>Call_Data!$K930/Call_Data!$J930</f>
        <v>0.66666666666666663</v>
      </c>
      <c r="X930" s="6">
        <f>Call_Data!$L930/Call_Data!$K930</f>
        <v>0.6</v>
      </c>
      <c r="Y930" s="6" cm="1">
        <f t="array" ref="Y930">_xlfn.SWITCH(A930,201706,0.51,201707,0.509,201708,0.511)</f>
        <v>0.50900000000000001</v>
      </c>
      <c r="Z930" s="6">
        <f>Call_Data!$L930/Call_Data!$G930</f>
        <v>0.375</v>
      </c>
      <c r="AA930" s="6" cm="1">
        <f t="array" ref="AA930">_xlfn.SWITCH(A930,201706,0.2,201707,0.199,201708,0.198)</f>
        <v>0.19900000000000001</v>
      </c>
      <c r="AB930" s="6">
        <f>Call_Data!$K930-Call_Data!$L930/Call_Data!$K930</f>
        <v>19.399999999999999</v>
      </c>
      <c r="AC930" s="6" cm="1">
        <f t="array" ref="AC930">_xlfn.SWITCH(A930,201706,0.17,201707,0.162,201708,0.159)</f>
        <v>0.16200000000000001</v>
      </c>
      <c r="AD930" s="6">
        <f>Call_Data!$I930/Call_Data!$G930</f>
        <v>0.25</v>
      </c>
    </row>
    <row r="931" spans="1:30" x14ac:dyDescent="0.2">
      <c r="A931">
        <v>201707</v>
      </c>
      <c r="B931" s="1">
        <v>42943</v>
      </c>
      <c r="C931">
        <v>12490</v>
      </c>
      <c r="D931" t="str">
        <f>VLOOKUP(Call_Data!$C931,Hierarchy!$A$1:$H$27,5,TRUE)</f>
        <v>Pulaski, Peter</v>
      </c>
      <c r="E931" t="str">
        <f>VLOOKUP(Call_Data!$C931,Hierarchy!$A$2:$H$27,7,TRUE)</f>
        <v>Oferten, Quinton</v>
      </c>
      <c r="F931" t="str">
        <f>VLOOKUP(C931,Hierarchy!$A$2:$H$27,8,TRUE)</f>
        <v>Williamburg</v>
      </c>
      <c r="G931">
        <v>32</v>
      </c>
      <c r="H931">
        <v>25145</v>
      </c>
      <c r="I931">
        <v>9</v>
      </c>
      <c r="J931">
        <v>29</v>
      </c>
      <c r="K931">
        <v>17</v>
      </c>
      <c r="L931">
        <v>12</v>
      </c>
      <c r="M931">
        <v>3</v>
      </c>
      <c r="N931">
        <f>SUMIF(Call_Data!$D$2:$D$1526,Call_Data!$D931,Call_Data!$G$2:$G$1526)</f>
        <v>1507</v>
      </c>
      <c r="O931">
        <f>SUMIFS(Call_Data!$G$2:$G$1526,Call_Data!$D$2:$D$1526,Call_Data!$D931,Call_Data!$A$2:$A$1526,Call_Data!$A931)</f>
        <v>437</v>
      </c>
      <c r="P931" s="3">
        <f>Call_Data!$H931/Call_Data!$G931</f>
        <v>785.78125</v>
      </c>
      <c r="Q931" cm="1">
        <f t="array" ref="Q931">_xlfn.SWITCH(A931,201706,780,201707,783,201708,775)</f>
        <v>783</v>
      </c>
      <c r="R931" s="5" cm="1">
        <f t="array" ref="R931">_xlfn.SWITCH(A931,201706,0.08,201707,0.081,201708,0.075)</f>
        <v>8.1000000000000003E-2</v>
      </c>
      <c r="S931" s="2">
        <f>Call_Data!$M931/Call_Data!$G931*100</f>
        <v>9.375</v>
      </c>
      <c r="T931" s="2">
        <f>Call_Data!$S931/Call_Data!$R931</f>
        <v>115.74074074074073</v>
      </c>
      <c r="U931" s="7">
        <f t="shared" si="28"/>
        <v>150</v>
      </c>
      <c r="V931" s="6">
        <f t="shared" si="29"/>
        <v>0.90625</v>
      </c>
      <c r="W931" s="6">
        <f>Call_Data!$K931/Call_Data!$J931</f>
        <v>0.58620689655172409</v>
      </c>
      <c r="X931" s="6">
        <f>Call_Data!$L931/Call_Data!$K931</f>
        <v>0.70588235294117652</v>
      </c>
      <c r="Y931" s="6" cm="1">
        <f t="array" ref="Y931">_xlfn.SWITCH(A931,201706,0.51,201707,0.509,201708,0.511)</f>
        <v>0.50900000000000001</v>
      </c>
      <c r="Z931" s="6">
        <f>Call_Data!$L931/Call_Data!$G931</f>
        <v>0.375</v>
      </c>
      <c r="AA931" s="6" cm="1">
        <f t="array" ref="AA931">_xlfn.SWITCH(A931,201706,0.2,201707,0.199,201708,0.198)</f>
        <v>0.19900000000000001</v>
      </c>
      <c r="AB931" s="6">
        <f>Call_Data!$K931-Call_Data!$L931/Call_Data!$K931</f>
        <v>16.294117647058822</v>
      </c>
      <c r="AC931" s="6" cm="1">
        <f t="array" ref="AC931">_xlfn.SWITCH(A931,201706,0.17,201707,0.162,201708,0.159)</f>
        <v>0.16200000000000001</v>
      </c>
      <c r="AD931" s="6">
        <f>Call_Data!$I931/Call_Data!$G931</f>
        <v>0.28125</v>
      </c>
    </row>
    <row r="932" spans="1:30" x14ac:dyDescent="0.2">
      <c r="A932">
        <v>201707</v>
      </c>
      <c r="B932" s="1">
        <v>42944</v>
      </c>
      <c r="C932">
        <v>12465</v>
      </c>
      <c r="D932" t="str">
        <f>VLOOKUP(Call_Data!$C932,Hierarchy!$A$1:$H$27,5,TRUE)</f>
        <v>Anderson, Albert</v>
      </c>
      <c r="E932" t="str">
        <f>VLOOKUP(Call_Data!$C932,Hierarchy!$A$2:$H$27,7,TRUE)</f>
        <v>Winnerson, Aceona</v>
      </c>
      <c r="F932" t="str">
        <f>VLOOKUP(C932,Hierarchy!$A$2:$H$27,8,TRUE)</f>
        <v>Williamburg</v>
      </c>
      <c r="G932">
        <v>39</v>
      </c>
      <c r="H932">
        <v>25858</v>
      </c>
      <c r="I932">
        <v>7</v>
      </c>
      <c r="J932">
        <v>38</v>
      </c>
      <c r="K932">
        <v>33</v>
      </c>
      <c r="L932">
        <v>25</v>
      </c>
      <c r="M932">
        <v>2</v>
      </c>
      <c r="N932">
        <f>SUMIF(Call_Data!$D$2:$D$1526,Call_Data!$D932,Call_Data!$G$2:$G$1526)</f>
        <v>2149</v>
      </c>
      <c r="O932">
        <f>SUMIFS(Call_Data!$G$2:$G$1526,Call_Data!$D$2:$D$1526,Call_Data!$D932,Call_Data!$A$2:$A$1526,Call_Data!$A932)</f>
        <v>601</v>
      </c>
      <c r="P932" s="3">
        <f>Call_Data!$H932/Call_Data!$G932</f>
        <v>663.02564102564099</v>
      </c>
      <c r="Q932" cm="1">
        <f t="array" ref="Q932">_xlfn.SWITCH(A932,201706,780,201707,783,201708,775)</f>
        <v>783</v>
      </c>
      <c r="R932" s="5" cm="1">
        <f t="array" ref="R932">_xlfn.SWITCH(A932,201706,0.08,201707,0.081,201708,0.075)</f>
        <v>8.1000000000000003E-2</v>
      </c>
      <c r="S932" s="2">
        <f>Call_Data!$M932/Call_Data!$G932*100</f>
        <v>5.1282051282051277</v>
      </c>
      <c r="T932" s="2">
        <f>Call_Data!$S932/Call_Data!$R932</f>
        <v>63.311174422285525</v>
      </c>
      <c r="U932" s="7">
        <f t="shared" si="28"/>
        <v>0</v>
      </c>
      <c r="V932" s="6">
        <f t="shared" si="29"/>
        <v>0.97435897435897434</v>
      </c>
      <c r="W932" s="6">
        <f>Call_Data!$K932/Call_Data!$J932</f>
        <v>0.86842105263157898</v>
      </c>
      <c r="X932" s="6">
        <f>Call_Data!$L932/Call_Data!$K932</f>
        <v>0.75757575757575757</v>
      </c>
      <c r="Y932" s="6" cm="1">
        <f t="array" ref="Y932">_xlfn.SWITCH(A932,201706,0.51,201707,0.509,201708,0.511)</f>
        <v>0.50900000000000001</v>
      </c>
      <c r="Z932" s="6">
        <f>Call_Data!$L932/Call_Data!$G932</f>
        <v>0.64102564102564108</v>
      </c>
      <c r="AA932" s="6" cm="1">
        <f t="array" ref="AA932">_xlfn.SWITCH(A932,201706,0.2,201707,0.199,201708,0.198)</f>
        <v>0.19900000000000001</v>
      </c>
      <c r="AB932" s="6">
        <f>Call_Data!$K932-Call_Data!$L932/Call_Data!$K932</f>
        <v>32.242424242424242</v>
      </c>
      <c r="AC932" s="6" cm="1">
        <f t="array" ref="AC932">_xlfn.SWITCH(A932,201706,0.17,201707,0.162,201708,0.159)</f>
        <v>0.16200000000000001</v>
      </c>
      <c r="AD932" s="6">
        <f>Call_Data!$I932/Call_Data!$G932</f>
        <v>0.17948717948717949</v>
      </c>
    </row>
    <row r="933" spans="1:30" x14ac:dyDescent="0.2">
      <c r="A933">
        <v>201707</v>
      </c>
      <c r="B933" s="1">
        <v>42944</v>
      </c>
      <c r="C933">
        <v>12466</v>
      </c>
      <c r="D933" t="str">
        <f>VLOOKUP(Call_Data!$C933,Hierarchy!$A$1:$H$27,5,TRUE)</f>
        <v>Binning, Bart</v>
      </c>
      <c r="E933" t="str">
        <f>VLOOKUP(Call_Data!$C933,Hierarchy!$A$2:$H$27,7,TRUE)</f>
        <v>Winnerson, Aceona</v>
      </c>
      <c r="F933" t="str">
        <f>VLOOKUP(C933,Hierarchy!$A$2:$H$27,8,TRUE)</f>
        <v>Williamburg</v>
      </c>
      <c r="G933">
        <v>38</v>
      </c>
      <c r="H933">
        <v>25976</v>
      </c>
      <c r="I933">
        <v>5</v>
      </c>
      <c r="J933">
        <v>37</v>
      </c>
      <c r="K933">
        <v>30</v>
      </c>
      <c r="L933">
        <v>24</v>
      </c>
      <c r="M933">
        <v>2</v>
      </c>
      <c r="N933">
        <f>SUMIF(Call_Data!$D$2:$D$1526,Call_Data!$D933,Call_Data!$G$2:$G$1526)</f>
        <v>2347</v>
      </c>
      <c r="O933">
        <f>SUMIFS(Call_Data!$G$2:$G$1526,Call_Data!$D$2:$D$1526,Call_Data!$D933,Call_Data!$A$2:$A$1526,Call_Data!$A933)</f>
        <v>761</v>
      </c>
      <c r="P933" s="3">
        <f>Call_Data!$H933/Call_Data!$G933</f>
        <v>683.57894736842104</v>
      </c>
      <c r="Q933" cm="1">
        <f t="array" ref="Q933">_xlfn.SWITCH(A933,201706,780,201707,783,201708,775)</f>
        <v>783</v>
      </c>
      <c r="R933" s="5" cm="1">
        <f t="array" ref="R933">_xlfn.SWITCH(A933,201706,0.08,201707,0.081,201708,0.075)</f>
        <v>8.1000000000000003E-2</v>
      </c>
      <c r="S933" s="2">
        <f>Call_Data!$M933/Call_Data!$G933*100</f>
        <v>5.2631578947368416</v>
      </c>
      <c r="T933" s="2">
        <f>Call_Data!$S933/Call_Data!$R933</f>
        <v>64.977257959714095</v>
      </c>
      <c r="U933" s="7">
        <f t="shared" si="28"/>
        <v>0</v>
      </c>
      <c r="V933" s="6">
        <f t="shared" si="29"/>
        <v>0.97368421052631582</v>
      </c>
      <c r="W933" s="6">
        <f>Call_Data!$K933/Call_Data!$J933</f>
        <v>0.81081081081081086</v>
      </c>
      <c r="X933" s="6">
        <f>Call_Data!$L933/Call_Data!$K933</f>
        <v>0.8</v>
      </c>
      <c r="Y933" s="6" cm="1">
        <f t="array" ref="Y933">_xlfn.SWITCH(A933,201706,0.51,201707,0.509,201708,0.511)</f>
        <v>0.50900000000000001</v>
      </c>
      <c r="Z933" s="6">
        <f>Call_Data!$L933/Call_Data!$G933</f>
        <v>0.63157894736842102</v>
      </c>
      <c r="AA933" s="6" cm="1">
        <f t="array" ref="AA933">_xlfn.SWITCH(A933,201706,0.2,201707,0.199,201708,0.198)</f>
        <v>0.19900000000000001</v>
      </c>
      <c r="AB933" s="6">
        <f>Call_Data!$K933-Call_Data!$L933/Call_Data!$K933</f>
        <v>29.2</v>
      </c>
      <c r="AC933" s="6" cm="1">
        <f t="array" ref="AC933">_xlfn.SWITCH(A933,201706,0.17,201707,0.162,201708,0.159)</f>
        <v>0.16200000000000001</v>
      </c>
      <c r="AD933" s="6">
        <f>Call_Data!$I933/Call_Data!$G933</f>
        <v>0.13157894736842105</v>
      </c>
    </row>
    <row r="934" spans="1:30" x14ac:dyDescent="0.2">
      <c r="A934">
        <v>201707</v>
      </c>
      <c r="B934" s="1">
        <v>42944</v>
      </c>
      <c r="C934">
        <v>12467</v>
      </c>
      <c r="D934" t="str">
        <f>VLOOKUP(Call_Data!$C934,Hierarchy!$A$1:$H$27,5,TRUE)</f>
        <v>Centerville, Cece</v>
      </c>
      <c r="E934" t="str">
        <f>VLOOKUP(Call_Data!$C934,Hierarchy!$A$2:$H$27,7,TRUE)</f>
        <v>Winnerson, Aceona</v>
      </c>
      <c r="F934" t="str">
        <f>VLOOKUP(C934,Hierarchy!$A$2:$H$27,8,TRUE)</f>
        <v>Williamburg</v>
      </c>
      <c r="G934">
        <v>35</v>
      </c>
      <c r="H934">
        <v>24450</v>
      </c>
      <c r="I934">
        <v>6</v>
      </c>
      <c r="J934">
        <v>35</v>
      </c>
      <c r="K934">
        <v>29</v>
      </c>
      <c r="L934">
        <v>20</v>
      </c>
      <c r="M934">
        <v>2</v>
      </c>
      <c r="N934">
        <f>SUMIF(Call_Data!$D$2:$D$1526,Call_Data!$D934,Call_Data!$G$2:$G$1526)</f>
        <v>2319</v>
      </c>
      <c r="O934">
        <f>SUMIFS(Call_Data!$G$2:$G$1526,Call_Data!$D$2:$D$1526,Call_Data!$D934,Call_Data!$A$2:$A$1526,Call_Data!$A934)</f>
        <v>735</v>
      </c>
      <c r="P934" s="3">
        <f>Call_Data!$H934/Call_Data!$G934</f>
        <v>698.57142857142856</v>
      </c>
      <c r="Q934" cm="1">
        <f t="array" ref="Q934">_xlfn.SWITCH(A934,201706,780,201707,783,201708,775)</f>
        <v>783</v>
      </c>
      <c r="R934" s="5" cm="1">
        <f t="array" ref="R934">_xlfn.SWITCH(A934,201706,0.08,201707,0.081,201708,0.075)</f>
        <v>8.1000000000000003E-2</v>
      </c>
      <c r="S934" s="2">
        <f>Call_Data!$M934/Call_Data!$G934*100</f>
        <v>5.7142857142857144</v>
      </c>
      <c r="T934" s="2">
        <f>Call_Data!$S934/Call_Data!$R934</f>
        <v>70.546737213403873</v>
      </c>
      <c r="U934" s="7">
        <f t="shared" si="28"/>
        <v>0</v>
      </c>
      <c r="V934" s="6">
        <f t="shared" si="29"/>
        <v>1</v>
      </c>
      <c r="W934" s="6">
        <f>Call_Data!$K934/Call_Data!$J934</f>
        <v>0.82857142857142863</v>
      </c>
      <c r="X934" s="6">
        <f>Call_Data!$L934/Call_Data!$K934</f>
        <v>0.68965517241379315</v>
      </c>
      <c r="Y934" s="6" cm="1">
        <f t="array" ref="Y934">_xlfn.SWITCH(A934,201706,0.51,201707,0.509,201708,0.511)</f>
        <v>0.50900000000000001</v>
      </c>
      <c r="Z934" s="6">
        <f>Call_Data!$L934/Call_Data!$G934</f>
        <v>0.5714285714285714</v>
      </c>
      <c r="AA934" s="6" cm="1">
        <f t="array" ref="AA934">_xlfn.SWITCH(A934,201706,0.2,201707,0.199,201708,0.198)</f>
        <v>0.19900000000000001</v>
      </c>
      <c r="AB934" s="6">
        <f>Call_Data!$K934-Call_Data!$L934/Call_Data!$K934</f>
        <v>28.310344827586206</v>
      </c>
      <c r="AC934" s="6" cm="1">
        <f t="array" ref="AC934">_xlfn.SWITCH(A934,201706,0.17,201707,0.162,201708,0.159)</f>
        <v>0.16200000000000001</v>
      </c>
      <c r="AD934" s="6">
        <f>Call_Data!$I934/Call_Data!$G934</f>
        <v>0.17142857142857143</v>
      </c>
    </row>
    <row r="935" spans="1:30" x14ac:dyDescent="0.2">
      <c r="A935">
        <v>201707</v>
      </c>
      <c r="B935" s="1">
        <v>42944</v>
      </c>
      <c r="C935">
        <v>12468</v>
      </c>
      <c r="D935" t="str">
        <f>VLOOKUP(Call_Data!$C935,Hierarchy!$A$1:$H$27,5,TRUE)</f>
        <v>Davenport, Davina</v>
      </c>
      <c r="E935" t="str">
        <f>VLOOKUP(Call_Data!$C935,Hierarchy!$A$2:$H$27,7,TRUE)</f>
        <v>Winnerson, Aceona</v>
      </c>
      <c r="F935" t="str">
        <f>VLOOKUP(C935,Hierarchy!$A$2:$H$27,8,TRUE)</f>
        <v>Williamburg</v>
      </c>
      <c r="G935">
        <v>39</v>
      </c>
      <c r="H935">
        <v>25503</v>
      </c>
      <c r="I935">
        <v>7</v>
      </c>
      <c r="J935">
        <v>36</v>
      </c>
      <c r="K935">
        <v>26</v>
      </c>
      <c r="L935">
        <v>19</v>
      </c>
      <c r="M935">
        <v>2</v>
      </c>
      <c r="N935">
        <f>SUMIF(Call_Data!$D$2:$D$1526,Call_Data!$D935,Call_Data!$G$2:$G$1526)</f>
        <v>2282</v>
      </c>
      <c r="O935">
        <f>SUMIFS(Call_Data!$G$2:$G$1526,Call_Data!$D$2:$D$1526,Call_Data!$D935,Call_Data!$A$2:$A$1526,Call_Data!$A935)</f>
        <v>762</v>
      </c>
      <c r="P935" s="3">
        <f>Call_Data!$H935/Call_Data!$G935</f>
        <v>653.92307692307691</v>
      </c>
      <c r="Q935" cm="1">
        <f t="array" ref="Q935">_xlfn.SWITCH(A935,201706,780,201707,783,201708,775)</f>
        <v>783</v>
      </c>
      <c r="R935" s="5" cm="1">
        <f t="array" ref="R935">_xlfn.SWITCH(A935,201706,0.08,201707,0.081,201708,0.075)</f>
        <v>8.1000000000000003E-2</v>
      </c>
      <c r="S935" s="2">
        <f>Call_Data!$M935/Call_Data!$G935*100</f>
        <v>5.1282051282051277</v>
      </c>
      <c r="T935" s="2">
        <f>Call_Data!$S935/Call_Data!$R935</f>
        <v>63.311174422285525</v>
      </c>
      <c r="U935" s="7">
        <f t="shared" si="28"/>
        <v>0</v>
      </c>
      <c r="V935" s="6">
        <f t="shared" si="29"/>
        <v>0.92307692307692313</v>
      </c>
      <c r="W935" s="6">
        <f>Call_Data!$K935/Call_Data!$J935</f>
        <v>0.72222222222222221</v>
      </c>
      <c r="X935" s="6">
        <f>Call_Data!$L935/Call_Data!$K935</f>
        <v>0.73076923076923073</v>
      </c>
      <c r="Y935" s="6" cm="1">
        <f t="array" ref="Y935">_xlfn.SWITCH(A935,201706,0.51,201707,0.509,201708,0.511)</f>
        <v>0.50900000000000001</v>
      </c>
      <c r="Z935" s="6">
        <f>Call_Data!$L935/Call_Data!$G935</f>
        <v>0.48717948717948717</v>
      </c>
      <c r="AA935" s="6" cm="1">
        <f t="array" ref="AA935">_xlfn.SWITCH(A935,201706,0.2,201707,0.199,201708,0.198)</f>
        <v>0.19900000000000001</v>
      </c>
      <c r="AB935" s="6">
        <f>Call_Data!$K935-Call_Data!$L935/Call_Data!$K935</f>
        <v>25.26923076923077</v>
      </c>
      <c r="AC935" s="6" cm="1">
        <f t="array" ref="AC935">_xlfn.SWITCH(A935,201706,0.17,201707,0.162,201708,0.159)</f>
        <v>0.16200000000000001</v>
      </c>
      <c r="AD935" s="6">
        <f>Call_Data!$I935/Call_Data!$G935</f>
        <v>0.17948717948717949</v>
      </c>
    </row>
    <row r="936" spans="1:30" x14ac:dyDescent="0.2">
      <c r="A936">
        <v>201707</v>
      </c>
      <c r="B936" s="1">
        <v>42944</v>
      </c>
      <c r="C936">
        <v>12469</v>
      </c>
      <c r="D936" t="str">
        <f>VLOOKUP(Call_Data!$C936,Hierarchy!$A$1:$H$27,5,TRUE)</f>
        <v>Edgerton, Ethan</v>
      </c>
      <c r="E936" t="str">
        <f>VLOOKUP(Call_Data!$C936,Hierarchy!$A$2:$H$27,7,TRUE)</f>
        <v>Winnerson, Aceona</v>
      </c>
      <c r="F936" t="str">
        <f>VLOOKUP(C936,Hierarchy!$A$2:$H$27,8,TRUE)</f>
        <v>Williamburg</v>
      </c>
      <c r="G936">
        <v>34</v>
      </c>
      <c r="H936">
        <v>24964</v>
      </c>
      <c r="I936">
        <v>4</v>
      </c>
      <c r="J936">
        <v>32</v>
      </c>
      <c r="K936">
        <v>25</v>
      </c>
      <c r="L936">
        <v>20</v>
      </c>
      <c r="M936">
        <v>1</v>
      </c>
      <c r="N936">
        <f>SUMIF(Call_Data!$D$2:$D$1526,Call_Data!$D936,Call_Data!$G$2:$G$1526)</f>
        <v>2288</v>
      </c>
      <c r="O936">
        <f>SUMIFS(Call_Data!$G$2:$G$1526,Call_Data!$D$2:$D$1526,Call_Data!$D936,Call_Data!$A$2:$A$1526,Call_Data!$A936)</f>
        <v>796</v>
      </c>
      <c r="P936" s="3">
        <f>Call_Data!$H936/Call_Data!$G936</f>
        <v>734.23529411764707</v>
      </c>
      <c r="Q936" cm="1">
        <f t="array" ref="Q936">_xlfn.SWITCH(A936,201706,780,201707,783,201708,775)</f>
        <v>783</v>
      </c>
      <c r="R936" s="5" cm="1">
        <f t="array" ref="R936">_xlfn.SWITCH(A936,201706,0.08,201707,0.081,201708,0.075)</f>
        <v>8.1000000000000003E-2</v>
      </c>
      <c r="S936" s="2">
        <f>Call_Data!$M936/Call_Data!$G936*100</f>
        <v>2.9411764705882351</v>
      </c>
      <c r="T936" s="2">
        <f>Call_Data!$S936/Call_Data!$R936</f>
        <v>36.31082062454611</v>
      </c>
      <c r="U936" s="7">
        <f t="shared" si="28"/>
        <v>0</v>
      </c>
      <c r="V936" s="6">
        <f t="shared" si="29"/>
        <v>0.94117647058823528</v>
      </c>
      <c r="W936" s="6">
        <f>Call_Data!$K936/Call_Data!$J936</f>
        <v>0.78125</v>
      </c>
      <c r="X936" s="6">
        <f>Call_Data!$L936/Call_Data!$K936</f>
        <v>0.8</v>
      </c>
      <c r="Y936" s="6" cm="1">
        <f t="array" ref="Y936">_xlfn.SWITCH(A936,201706,0.51,201707,0.509,201708,0.511)</f>
        <v>0.50900000000000001</v>
      </c>
      <c r="Z936" s="6">
        <f>Call_Data!$L936/Call_Data!$G936</f>
        <v>0.58823529411764708</v>
      </c>
      <c r="AA936" s="6" cm="1">
        <f t="array" ref="AA936">_xlfn.SWITCH(A936,201706,0.2,201707,0.199,201708,0.198)</f>
        <v>0.19900000000000001</v>
      </c>
      <c r="AB936" s="6">
        <f>Call_Data!$K936-Call_Data!$L936/Call_Data!$K936</f>
        <v>24.2</v>
      </c>
      <c r="AC936" s="6" cm="1">
        <f t="array" ref="AC936">_xlfn.SWITCH(A936,201706,0.17,201707,0.162,201708,0.159)</f>
        <v>0.16200000000000001</v>
      </c>
      <c r="AD936" s="6">
        <f>Call_Data!$I936/Call_Data!$G936</f>
        <v>0.11764705882352941</v>
      </c>
    </row>
    <row r="937" spans="1:30" x14ac:dyDescent="0.2">
      <c r="A937">
        <v>201707</v>
      </c>
      <c r="B937" s="1">
        <v>42944</v>
      </c>
      <c r="C937">
        <v>12470</v>
      </c>
      <c r="D937" t="str">
        <f>VLOOKUP(Call_Data!$C937,Hierarchy!$A$1:$H$27,5,TRUE)</f>
        <v>Filipsano, Fiona</v>
      </c>
      <c r="E937" t="str">
        <f>VLOOKUP(Call_Data!$C937,Hierarchy!$A$2:$H$27,7,TRUE)</f>
        <v>Winnerson, Aceona</v>
      </c>
      <c r="F937" t="str">
        <f>VLOOKUP(C937,Hierarchy!$A$2:$H$27,8,TRUE)</f>
        <v>Williamburg</v>
      </c>
      <c r="G937">
        <v>36</v>
      </c>
      <c r="H937">
        <v>24845</v>
      </c>
      <c r="I937">
        <v>5</v>
      </c>
      <c r="J937">
        <v>32</v>
      </c>
      <c r="K937">
        <v>25</v>
      </c>
      <c r="L937">
        <v>21</v>
      </c>
      <c r="M937">
        <v>1</v>
      </c>
      <c r="N937">
        <f>SUMIF(Call_Data!$D$2:$D$1526,Call_Data!$D937,Call_Data!$G$2:$G$1526)</f>
        <v>2312</v>
      </c>
      <c r="O937">
        <f>SUMIFS(Call_Data!$G$2:$G$1526,Call_Data!$D$2:$D$1526,Call_Data!$D937,Call_Data!$A$2:$A$1526,Call_Data!$A937)</f>
        <v>780</v>
      </c>
      <c r="P937" s="3">
        <f>Call_Data!$H937/Call_Data!$G937</f>
        <v>690.13888888888891</v>
      </c>
      <c r="Q937" cm="1">
        <f t="array" ref="Q937">_xlfn.SWITCH(A937,201706,780,201707,783,201708,775)</f>
        <v>783</v>
      </c>
      <c r="R937" s="5" cm="1">
        <f t="array" ref="R937">_xlfn.SWITCH(A937,201706,0.08,201707,0.081,201708,0.075)</f>
        <v>8.1000000000000003E-2</v>
      </c>
      <c r="S937" s="2">
        <f>Call_Data!$M937/Call_Data!$G937*100</f>
        <v>2.7777777777777777</v>
      </c>
      <c r="T937" s="2">
        <f>Call_Data!$S937/Call_Data!$R937</f>
        <v>34.293552812071326</v>
      </c>
      <c r="U937" s="7">
        <f t="shared" si="28"/>
        <v>0</v>
      </c>
      <c r="V937" s="6">
        <f t="shared" si="29"/>
        <v>0.88888888888888884</v>
      </c>
      <c r="W937" s="6">
        <f>Call_Data!$K937/Call_Data!$J937</f>
        <v>0.78125</v>
      </c>
      <c r="X937" s="6">
        <f>Call_Data!$L937/Call_Data!$K937</f>
        <v>0.84</v>
      </c>
      <c r="Y937" s="6" cm="1">
        <f t="array" ref="Y937">_xlfn.SWITCH(A937,201706,0.51,201707,0.509,201708,0.511)</f>
        <v>0.50900000000000001</v>
      </c>
      <c r="Z937" s="6">
        <f>Call_Data!$L937/Call_Data!$G937</f>
        <v>0.58333333333333337</v>
      </c>
      <c r="AA937" s="6" cm="1">
        <f t="array" ref="AA937">_xlfn.SWITCH(A937,201706,0.2,201707,0.199,201708,0.198)</f>
        <v>0.19900000000000001</v>
      </c>
      <c r="AB937" s="6">
        <f>Call_Data!$K937-Call_Data!$L937/Call_Data!$K937</f>
        <v>24.16</v>
      </c>
      <c r="AC937" s="6" cm="1">
        <f t="array" ref="AC937">_xlfn.SWITCH(A937,201706,0.17,201707,0.162,201708,0.159)</f>
        <v>0.16200000000000001</v>
      </c>
      <c r="AD937" s="6">
        <f>Call_Data!$I937/Call_Data!$G937</f>
        <v>0.1388888888888889</v>
      </c>
    </row>
    <row r="938" spans="1:30" x14ac:dyDescent="0.2">
      <c r="A938">
        <v>201707</v>
      </c>
      <c r="B938" s="1">
        <v>42944</v>
      </c>
      <c r="C938">
        <v>12471</v>
      </c>
      <c r="D938" t="str">
        <f>VLOOKUP(Call_Data!$C938,Hierarchy!$A$1:$H$27,5,TRUE)</f>
        <v>Gee, Garry</v>
      </c>
      <c r="E938" t="str">
        <f>VLOOKUP(Call_Data!$C938,Hierarchy!$A$2:$H$27,7,TRUE)</f>
        <v>Winnerson, Aceona</v>
      </c>
      <c r="F938" t="str">
        <f>VLOOKUP(C938,Hierarchy!$A$2:$H$27,8,TRUE)</f>
        <v>Williamburg</v>
      </c>
      <c r="G938">
        <v>39</v>
      </c>
      <c r="H938">
        <v>25285</v>
      </c>
      <c r="I938">
        <v>6</v>
      </c>
      <c r="J938">
        <v>39</v>
      </c>
      <c r="K938">
        <v>32</v>
      </c>
      <c r="L938">
        <v>25</v>
      </c>
      <c r="M938">
        <v>2</v>
      </c>
      <c r="N938">
        <f>SUMIF(Call_Data!$D$2:$D$1526,Call_Data!$D938,Call_Data!$G$2:$G$1526)</f>
        <v>2402</v>
      </c>
      <c r="O938">
        <f>SUMIFS(Call_Data!$G$2:$G$1526,Call_Data!$D$2:$D$1526,Call_Data!$D938,Call_Data!$A$2:$A$1526,Call_Data!$A938)</f>
        <v>811</v>
      </c>
      <c r="P938" s="3">
        <f>Call_Data!$H938/Call_Data!$G938</f>
        <v>648.33333333333337</v>
      </c>
      <c r="Q938" cm="1">
        <f t="array" ref="Q938">_xlfn.SWITCH(A938,201706,780,201707,783,201708,775)</f>
        <v>783</v>
      </c>
      <c r="R938" s="5" cm="1">
        <f t="array" ref="R938">_xlfn.SWITCH(A938,201706,0.08,201707,0.081,201708,0.075)</f>
        <v>8.1000000000000003E-2</v>
      </c>
      <c r="S938" s="2">
        <f>Call_Data!$M938/Call_Data!$G938*100</f>
        <v>5.1282051282051277</v>
      </c>
      <c r="T938" s="2">
        <f>Call_Data!$S938/Call_Data!$R938</f>
        <v>63.311174422285525</v>
      </c>
      <c r="U938" s="7">
        <f t="shared" si="28"/>
        <v>0</v>
      </c>
      <c r="V938" s="6">
        <f t="shared" si="29"/>
        <v>1</v>
      </c>
      <c r="W938" s="6">
        <f>Call_Data!$K938/Call_Data!$J938</f>
        <v>0.82051282051282048</v>
      </c>
      <c r="X938" s="6">
        <f>Call_Data!$L938/Call_Data!$K938</f>
        <v>0.78125</v>
      </c>
      <c r="Y938" s="6" cm="1">
        <f t="array" ref="Y938">_xlfn.SWITCH(A938,201706,0.51,201707,0.509,201708,0.511)</f>
        <v>0.50900000000000001</v>
      </c>
      <c r="Z938" s="6">
        <f>Call_Data!$L938/Call_Data!$G938</f>
        <v>0.64102564102564108</v>
      </c>
      <c r="AA938" s="6" cm="1">
        <f t="array" ref="AA938">_xlfn.SWITCH(A938,201706,0.2,201707,0.199,201708,0.198)</f>
        <v>0.19900000000000001</v>
      </c>
      <c r="AB938" s="6">
        <f>Call_Data!$K938-Call_Data!$L938/Call_Data!$K938</f>
        <v>31.21875</v>
      </c>
      <c r="AC938" s="6" cm="1">
        <f t="array" ref="AC938">_xlfn.SWITCH(A938,201706,0.17,201707,0.162,201708,0.159)</f>
        <v>0.16200000000000001</v>
      </c>
      <c r="AD938" s="6">
        <f>Call_Data!$I938/Call_Data!$G938</f>
        <v>0.15384615384615385</v>
      </c>
    </row>
    <row r="939" spans="1:30" x14ac:dyDescent="0.2">
      <c r="A939">
        <v>201707</v>
      </c>
      <c r="B939" s="1">
        <v>42944</v>
      </c>
      <c r="C939">
        <v>12474</v>
      </c>
      <c r="D939" t="str">
        <f>VLOOKUP(Call_Data!$C939,Hierarchy!$A$1:$H$27,5,TRUE)</f>
        <v>Jeffries, Johnna</v>
      </c>
      <c r="E939" t="str">
        <f>VLOOKUP(Call_Data!$C939,Hierarchy!$A$2:$H$27,7,TRUE)</f>
        <v>Jimson, Bill</v>
      </c>
      <c r="F939" t="str">
        <f>VLOOKUP(C939,Hierarchy!$A$2:$H$27,8,TRUE)</f>
        <v>Williamburg</v>
      </c>
      <c r="G939">
        <v>33</v>
      </c>
      <c r="H939">
        <v>24338</v>
      </c>
      <c r="I939">
        <v>7</v>
      </c>
      <c r="J939">
        <v>32</v>
      </c>
      <c r="K939">
        <v>23</v>
      </c>
      <c r="L939">
        <v>18</v>
      </c>
      <c r="M939">
        <v>2</v>
      </c>
      <c r="N939">
        <f>SUMIF(Call_Data!$D$2:$D$1526,Call_Data!$D939,Call_Data!$G$2:$G$1526)</f>
        <v>2135</v>
      </c>
      <c r="O939">
        <f>SUMIFS(Call_Data!$G$2:$G$1526,Call_Data!$D$2:$D$1526,Call_Data!$D939,Call_Data!$A$2:$A$1526,Call_Data!$A939)</f>
        <v>708</v>
      </c>
      <c r="P939" s="3">
        <f>Call_Data!$H939/Call_Data!$G939</f>
        <v>737.5151515151515</v>
      </c>
      <c r="Q939" cm="1">
        <f t="array" ref="Q939">_xlfn.SWITCH(A939,201706,780,201707,783,201708,775)</f>
        <v>783</v>
      </c>
      <c r="R939" s="5" cm="1">
        <f t="array" ref="R939">_xlfn.SWITCH(A939,201706,0.08,201707,0.081,201708,0.075)</f>
        <v>8.1000000000000003E-2</v>
      </c>
      <c r="S939" s="2">
        <f>Call_Data!$M939/Call_Data!$G939*100</f>
        <v>6.0606060606060606</v>
      </c>
      <c r="T939" s="2">
        <f>Call_Data!$S939/Call_Data!$R939</f>
        <v>74.82229704451926</v>
      </c>
      <c r="U939" s="7">
        <f t="shared" si="28"/>
        <v>0</v>
      </c>
      <c r="V939" s="6">
        <f t="shared" si="29"/>
        <v>0.96969696969696972</v>
      </c>
      <c r="W939" s="6">
        <f>Call_Data!$K939/Call_Data!$J939</f>
        <v>0.71875</v>
      </c>
      <c r="X939" s="6">
        <f>Call_Data!$L939/Call_Data!$K939</f>
        <v>0.78260869565217395</v>
      </c>
      <c r="Y939" s="6" cm="1">
        <f t="array" ref="Y939">_xlfn.SWITCH(A939,201706,0.51,201707,0.509,201708,0.511)</f>
        <v>0.50900000000000001</v>
      </c>
      <c r="Z939" s="6">
        <f>Call_Data!$L939/Call_Data!$G939</f>
        <v>0.54545454545454541</v>
      </c>
      <c r="AA939" s="6" cm="1">
        <f t="array" ref="AA939">_xlfn.SWITCH(A939,201706,0.2,201707,0.199,201708,0.198)</f>
        <v>0.19900000000000001</v>
      </c>
      <c r="AB939" s="6">
        <f>Call_Data!$K939-Call_Data!$L939/Call_Data!$K939</f>
        <v>22.217391304347824</v>
      </c>
      <c r="AC939" s="6" cm="1">
        <f t="array" ref="AC939">_xlfn.SWITCH(A939,201706,0.17,201707,0.162,201708,0.159)</f>
        <v>0.16200000000000001</v>
      </c>
      <c r="AD939" s="6">
        <f>Call_Data!$I939/Call_Data!$G939</f>
        <v>0.21212121212121213</v>
      </c>
    </row>
    <row r="940" spans="1:30" x14ac:dyDescent="0.2">
      <c r="A940">
        <v>201707</v>
      </c>
      <c r="B940" s="1">
        <v>42944</v>
      </c>
      <c r="C940">
        <v>12475</v>
      </c>
      <c r="D940" t="str">
        <f>VLOOKUP(Call_Data!$C940,Hierarchy!$A$1:$H$27,5,TRUE)</f>
        <v>Kippers, Kat</v>
      </c>
      <c r="E940" t="str">
        <f>VLOOKUP(Call_Data!$C940,Hierarchy!$A$2:$H$27,7,TRUE)</f>
        <v>Jimson, Bill</v>
      </c>
      <c r="F940" t="str">
        <f>VLOOKUP(C940,Hierarchy!$A$2:$H$27,8,TRUE)</f>
        <v>Williamburg</v>
      </c>
      <c r="G940">
        <v>32</v>
      </c>
      <c r="H940">
        <v>25760</v>
      </c>
      <c r="I940">
        <v>8</v>
      </c>
      <c r="J940">
        <v>32</v>
      </c>
      <c r="K940">
        <v>25</v>
      </c>
      <c r="L940">
        <v>17</v>
      </c>
      <c r="M940">
        <v>2</v>
      </c>
      <c r="N940">
        <f>SUMIF(Call_Data!$D$2:$D$1526,Call_Data!$D940,Call_Data!$G$2:$G$1526)</f>
        <v>2135</v>
      </c>
      <c r="O940">
        <f>SUMIFS(Call_Data!$G$2:$G$1526,Call_Data!$D$2:$D$1526,Call_Data!$D940,Call_Data!$A$2:$A$1526,Call_Data!$A940)</f>
        <v>724</v>
      </c>
      <c r="P940" s="3">
        <f>Call_Data!$H940/Call_Data!$G940</f>
        <v>805</v>
      </c>
      <c r="Q940" cm="1">
        <f t="array" ref="Q940">_xlfn.SWITCH(A940,201706,780,201707,783,201708,775)</f>
        <v>783</v>
      </c>
      <c r="R940" s="5" cm="1">
        <f t="array" ref="R940">_xlfn.SWITCH(A940,201706,0.08,201707,0.081,201708,0.075)</f>
        <v>8.1000000000000003E-2</v>
      </c>
      <c r="S940" s="2">
        <f>Call_Data!$M940/Call_Data!$G940*100</f>
        <v>6.25</v>
      </c>
      <c r="T940" s="2">
        <f>Call_Data!$S940/Call_Data!$R940</f>
        <v>77.160493827160494</v>
      </c>
      <c r="U940" s="7">
        <f t="shared" si="28"/>
        <v>0</v>
      </c>
      <c r="V940" s="6">
        <f t="shared" si="29"/>
        <v>1</v>
      </c>
      <c r="W940" s="6">
        <f>Call_Data!$K940/Call_Data!$J940</f>
        <v>0.78125</v>
      </c>
      <c r="X940" s="6">
        <f>Call_Data!$L940/Call_Data!$K940</f>
        <v>0.68</v>
      </c>
      <c r="Y940" s="6" cm="1">
        <f t="array" ref="Y940">_xlfn.SWITCH(A940,201706,0.51,201707,0.509,201708,0.511)</f>
        <v>0.50900000000000001</v>
      </c>
      <c r="Z940" s="6">
        <f>Call_Data!$L940/Call_Data!$G940</f>
        <v>0.53125</v>
      </c>
      <c r="AA940" s="6" cm="1">
        <f t="array" ref="AA940">_xlfn.SWITCH(A940,201706,0.2,201707,0.199,201708,0.198)</f>
        <v>0.19900000000000001</v>
      </c>
      <c r="AB940" s="6">
        <f>Call_Data!$K940-Call_Data!$L940/Call_Data!$K940</f>
        <v>24.32</v>
      </c>
      <c r="AC940" s="6" cm="1">
        <f t="array" ref="AC940">_xlfn.SWITCH(A940,201706,0.17,201707,0.162,201708,0.159)</f>
        <v>0.16200000000000001</v>
      </c>
      <c r="AD940" s="6">
        <f>Call_Data!$I940/Call_Data!$G940</f>
        <v>0.25</v>
      </c>
    </row>
    <row r="941" spans="1:30" x14ac:dyDescent="0.2">
      <c r="A941">
        <v>201707</v>
      </c>
      <c r="B941" s="1">
        <v>42944</v>
      </c>
      <c r="C941">
        <v>12476</v>
      </c>
      <c r="D941" t="str">
        <f>VLOOKUP(Call_Data!$C941,Hierarchy!$A$1:$H$27,5,TRUE)</f>
        <v>Lipp, Larry</v>
      </c>
      <c r="E941" t="str">
        <f>VLOOKUP(Call_Data!$C941,Hierarchy!$A$2:$H$27,7,TRUE)</f>
        <v>Jimson, Bill</v>
      </c>
      <c r="F941" t="str">
        <f>VLOOKUP(C941,Hierarchy!$A$2:$H$27,8,TRUE)</f>
        <v>Williamburg</v>
      </c>
      <c r="G941">
        <v>33</v>
      </c>
      <c r="H941">
        <v>24584</v>
      </c>
      <c r="I941">
        <v>6</v>
      </c>
      <c r="J941">
        <v>29</v>
      </c>
      <c r="K941">
        <v>23</v>
      </c>
      <c r="L941">
        <v>17</v>
      </c>
      <c r="M941">
        <v>2</v>
      </c>
      <c r="N941">
        <f>SUMIF(Call_Data!$D$2:$D$1526,Call_Data!$D941,Call_Data!$G$2:$G$1526)</f>
        <v>2065</v>
      </c>
      <c r="O941">
        <f>SUMIFS(Call_Data!$G$2:$G$1526,Call_Data!$D$2:$D$1526,Call_Data!$D941,Call_Data!$A$2:$A$1526,Call_Data!$A941)</f>
        <v>651</v>
      </c>
      <c r="P941" s="3">
        <f>Call_Data!$H941/Call_Data!$G941</f>
        <v>744.969696969697</v>
      </c>
      <c r="Q941" cm="1">
        <f t="array" ref="Q941">_xlfn.SWITCH(A941,201706,780,201707,783,201708,775)</f>
        <v>783</v>
      </c>
      <c r="R941" s="5" cm="1">
        <f t="array" ref="R941">_xlfn.SWITCH(A941,201706,0.08,201707,0.081,201708,0.075)</f>
        <v>8.1000000000000003E-2</v>
      </c>
      <c r="S941" s="2">
        <f>Call_Data!$M941/Call_Data!$G941*100</f>
        <v>6.0606060606060606</v>
      </c>
      <c r="T941" s="2">
        <f>Call_Data!$S941/Call_Data!$R941</f>
        <v>74.82229704451926</v>
      </c>
      <c r="U941" s="7">
        <f t="shared" si="28"/>
        <v>0</v>
      </c>
      <c r="V941" s="6">
        <f t="shared" si="29"/>
        <v>0.87878787878787878</v>
      </c>
      <c r="W941" s="6">
        <f>Call_Data!$K941/Call_Data!$J941</f>
        <v>0.7931034482758621</v>
      </c>
      <c r="X941" s="6">
        <f>Call_Data!$L941/Call_Data!$K941</f>
        <v>0.73913043478260865</v>
      </c>
      <c r="Y941" s="6" cm="1">
        <f t="array" ref="Y941">_xlfn.SWITCH(A941,201706,0.51,201707,0.509,201708,0.511)</f>
        <v>0.50900000000000001</v>
      </c>
      <c r="Z941" s="6">
        <f>Call_Data!$L941/Call_Data!$G941</f>
        <v>0.51515151515151514</v>
      </c>
      <c r="AA941" s="6" cm="1">
        <f t="array" ref="AA941">_xlfn.SWITCH(A941,201706,0.2,201707,0.199,201708,0.198)</f>
        <v>0.19900000000000001</v>
      </c>
      <c r="AB941" s="6">
        <f>Call_Data!$K941-Call_Data!$L941/Call_Data!$K941</f>
        <v>22.260869565217391</v>
      </c>
      <c r="AC941" s="6" cm="1">
        <f t="array" ref="AC941">_xlfn.SWITCH(A941,201706,0.17,201707,0.162,201708,0.159)</f>
        <v>0.16200000000000001</v>
      </c>
      <c r="AD941" s="6">
        <f>Call_Data!$I941/Call_Data!$G941</f>
        <v>0.18181818181818182</v>
      </c>
    </row>
    <row r="942" spans="1:30" x14ac:dyDescent="0.2">
      <c r="A942">
        <v>201707</v>
      </c>
      <c r="B942" s="1">
        <v>42944</v>
      </c>
      <c r="C942">
        <v>12477</v>
      </c>
      <c r="D942" t="str">
        <f>VLOOKUP(Call_Data!$C942,Hierarchy!$A$1:$H$27,5,TRUE)</f>
        <v>Myers, Matt</v>
      </c>
      <c r="E942" t="str">
        <f>VLOOKUP(Call_Data!$C942,Hierarchy!$A$2:$H$27,7,TRUE)</f>
        <v>Jimson, Bill</v>
      </c>
      <c r="F942" t="str">
        <f>VLOOKUP(C942,Hierarchy!$A$2:$H$27,8,TRUE)</f>
        <v>Williamburg</v>
      </c>
      <c r="G942">
        <v>30</v>
      </c>
      <c r="H942">
        <v>25169</v>
      </c>
      <c r="I942">
        <v>6</v>
      </c>
      <c r="J942">
        <v>26</v>
      </c>
      <c r="K942">
        <v>17</v>
      </c>
      <c r="L942">
        <v>11</v>
      </c>
      <c r="M942">
        <v>2</v>
      </c>
      <c r="N942">
        <f>SUMIF(Call_Data!$D$2:$D$1526,Call_Data!$D942,Call_Data!$G$2:$G$1526)</f>
        <v>1978</v>
      </c>
      <c r="O942">
        <f>SUMIFS(Call_Data!$G$2:$G$1526,Call_Data!$D$2:$D$1526,Call_Data!$D942,Call_Data!$A$2:$A$1526,Call_Data!$A942)</f>
        <v>656</v>
      </c>
      <c r="P942" s="3">
        <f>Call_Data!$H942/Call_Data!$G942</f>
        <v>838.9666666666667</v>
      </c>
      <c r="Q942" cm="1">
        <f t="array" ref="Q942">_xlfn.SWITCH(A942,201706,780,201707,783,201708,775)</f>
        <v>783</v>
      </c>
      <c r="R942" s="5" cm="1">
        <f t="array" ref="R942">_xlfn.SWITCH(A942,201706,0.08,201707,0.081,201708,0.075)</f>
        <v>8.1000000000000003E-2</v>
      </c>
      <c r="S942" s="2">
        <f>Call_Data!$M942/Call_Data!$G942*100</f>
        <v>6.666666666666667</v>
      </c>
      <c r="T942" s="2">
        <f>Call_Data!$S942/Call_Data!$R942</f>
        <v>82.304526748971199</v>
      </c>
      <c r="U942" s="7">
        <f t="shared" si="28"/>
        <v>0</v>
      </c>
      <c r="V942" s="6">
        <f t="shared" si="29"/>
        <v>0.8666666666666667</v>
      </c>
      <c r="W942" s="6">
        <f>Call_Data!$K942/Call_Data!$J942</f>
        <v>0.65384615384615385</v>
      </c>
      <c r="X942" s="6">
        <f>Call_Data!$L942/Call_Data!$K942</f>
        <v>0.6470588235294118</v>
      </c>
      <c r="Y942" s="6" cm="1">
        <f t="array" ref="Y942">_xlfn.SWITCH(A942,201706,0.51,201707,0.509,201708,0.511)</f>
        <v>0.50900000000000001</v>
      </c>
      <c r="Z942" s="6">
        <f>Call_Data!$L942/Call_Data!$G942</f>
        <v>0.36666666666666664</v>
      </c>
      <c r="AA942" s="6" cm="1">
        <f t="array" ref="AA942">_xlfn.SWITCH(A942,201706,0.2,201707,0.199,201708,0.198)</f>
        <v>0.19900000000000001</v>
      </c>
      <c r="AB942" s="6">
        <f>Call_Data!$K942-Call_Data!$L942/Call_Data!$K942</f>
        <v>16.352941176470587</v>
      </c>
      <c r="AC942" s="6" cm="1">
        <f t="array" ref="AC942">_xlfn.SWITCH(A942,201706,0.17,201707,0.162,201708,0.159)</f>
        <v>0.16200000000000001</v>
      </c>
      <c r="AD942" s="6">
        <f>Call_Data!$I942/Call_Data!$G942</f>
        <v>0.2</v>
      </c>
    </row>
    <row r="943" spans="1:30" x14ac:dyDescent="0.2">
      <c r="A943">
        <v>201707</v>
      </c>
      <c r="B943" s="1">
        <v>42944</v>
      </c>
      <c r="C943">
        <v>12478</v>
      </c>
      <c r="D943" t="str">
        <f>VLOOKUP(Call_Data!$C943,Hierarchy!$A$1:$H$27,5,TRUE)</f>
        <v>Nichols, Nana</v>
      </c>
      <c r="E943" t="str">
        <f>VLOOKUP(Call_Data!$C943,Hierarchy!$A$2:$H$27,7,TRUE)</f>
        <v>Jimson, Bill</v>
      </c>
      <c r="F943" t="str">
        <f>VLOOKUP(C943,Hierarchy!$A$2:$H$27,8,TRUE)</f>
        <v>Williamburg</v>
      </c>
      <c r="G943">
        <v>32</v>
      </c>
      <c r="H943">
        <v>24001</v>
      </c>
      <c r="I943">
        <v>8</v>
      </c>
      <c r="J943">
        <v>30</v>
      </c>
      <c r="K943">
        <v>23</v>
      </c>
      <c r="L943">
        <v>18</v>
      </c>
      <c r="M943">
        <v>2</v>
      </c>
      <c r="N943">
        <f>SUMIF(Call_Data!$D$2:$D$1526,Call_Data!$D943,Call_Data!$G$2:$G$1526)</f>
        <v>1999</v>
      </c>
      <c r="O943">
        <f>SUMIFS(Call_Data!$G$2:$G$1526,Call_Data!$D$2:$D$1526,Call_Data!$D943,Call_Data!$A$2:$A$1526,Call_Data!$A943)</f>
        <v>674</v>
      </c>
      <c r="P943" s="3">
        <f>Call_Data!$H943/Call_Data!$G943</f>
        <v>750.03125</v>
      </c>
      <c r="Q943" cm="1">
        <f t="array" ref="Q943">_xlfn.SWITCH(A943,201706,780,201707,783,201708,775)</f>
        <v>783</v>
      </c>
      <c r="R943" s="5" cm="1">
        <f t="array" ref="R943">_xlfn.SWITCH(A943,201706,0.08,201707,0.081,201708,0.075)</f>
        <v>8.1000000000000003E-2</v>
      </c>
      <c r="S943" s="2">
        <f>Call_Data!$M943/Call_Data!$G943*100</f>
        <v>6.25</v>
      </c>
      <c r="T943" s="2">
        <f>Call_Data!$S943/Call_Data!$R943</f>
        <v>77.160493827160494</v>
      </c>
      <c r="U943" s="7">
        <f t="shared" si="28"/>
        <v>0</v>
      </c>
      <c r="V943" s="6">
        <f t="shared" si="29"/>
        <v>0.9375</v>
      </c>
      <c r="W943" s="6">
        <f>Call_Data!$K943/Call_Data!$J943</f>
        <v>0.76666666666666672</v>
      </c>
      <c r="X943" s="6">
        <f>Call_Data!$L943/Call_Data!$K943</f>
        <v>0.78260869565217395</v>
      </c>
      <c r="Y943" s="6" cm="1">
        <f t="array" ref="Y943">_xlfn.SWITCH(A943,201706,0.51,201707,0.509,201708,0.511)</f>
        <v>0.50900000000000001</v>
      </c>
      <c r="Z943" s="6">
        <f>Call_Data!$L943/Call_Data!$G943</f>
        <v>0.5625</v>
      </c>
      <c r="AA943" s="6" cm="1">
        <f t="array" ref="AA943">_xlfn.SWITCH(A943,201706,0.2,201707,0.199,201708,0.198)</f>
        <v>0.19900000000000001</v>
      </c>
      <c r="AB943" s="6">
        <f>Call_Data!$K943-Call_Data!$L943/Call_Data!$K943</f>
        <v>22.217391304347824</v>
      </c>
      <c r="AC943" s="6" cm="1">
        <f t="array" ref="AC943">_xlfn.SWITCH(A943,201706,0.17,201707,0.162,201708,0.159)</f>
        <v>0.16200000000000001</v>
      </c>
      <c r="AD943" s="6">
        <f>Call_Data!$I943/Call_Data!$G943</f>
        <v>0.25</v>
      </c>
    </row>
    <row r="944" spans="1:30" x14ac:dyDescent="0.2">
      <c r="A944">
        <v>201707</v>
      </c>
      <c r="B944" s="1">
        <v>42944</v>
      </c>
      <c r="C944">
        <v>12479</v>
      </c>
      <c r="D944" t="str">
        <f>VLOOKUP(Call_Data!$C944,Hierarchy!$A$1:$H$27,5,TRUE)</f>
        <v>Ohlson, Octavius</v>
      </c>
      <c r="E944" t="str">
        <f>VLOOKUP(Call_Data!$C944,Hierarchy!$A$2:$H$27,7,TRUE)</f>
        <v>Jimson, Bill</v>
      </c>
      <c r="F944" t="str">
        <f>VLOOKUP(C944,Hierarchy!$A$2:$H$27,8,TRUE)</f>
        <v>Williamburg</v>
      </c>
      <c r="G944">
        <v>32</v>
      </c>
      <c r="H944">
        <v>24028</v>
      </c>
      <c r="I944">
        <v>7</v>
      </c>
      <c r="J944">
        <v>31</v>
      </c>
      <c r="K944">
        <v>23</v>
      </c>
      <c r="L944">
        <v>15</v>
      </c>
      <c r="M944">
        <v>2</v>
      </c>
      <c r="N944">
        <f>SUMIF(Call_Data!$D$2:$D$1526,Call_Data!$D944,Call_Data!$G$2:$G$1526)</f>
        <v>1969</v>
      </c>
      <c r="O944">
        <f>SUMIFS(Call_Data!$G$2:$G$1526,Call_Data!$D$2:$D$1526,Call_Data!$D944,Call_Data!$A$2:$A$1526,Call_Data!$A944)</f>
        <v>562</v>
      </c>
      <c r="P944" s="3">
        <f>Call_Data!$H944/Call_Data!$G944</f>
        <v>750.875</v>
      </c>
      <c r="Q944" cm="1">
        <f t="array" ref="Q944">_xlfn.SWITCH(A944,201706,780,201707,783,201708,775)</f>
        <v>783</v>
      </c>
      <c r="R944" s="5" cm="1">
        <f t="array" ref="R944">_xlfn.SWITCH(A944,201706,0.08,201707,0.081,201708,0.075)</f>
        <v>8.1000000000000003E-2</v>
      </c>
      <c r="S944" s="2">
        <f>Call_Data!$M944/Call_Data!$G944*100</f>
        <v>6.25</v>
      </c>
      <c r="T944" s="2">
        <f>Call_Data!$S944/Call_Data!$R944</f>
        <v>77.160493827160494</v>
      </c>
      <c r="U944" s="7">
        <f t="shared" si="28"/>
        <v>0</v>
      </c>
      <c r="V944" s="6">
        <f t="shared" si="29"/>
        <v>0.96875</v>
      </c>
      <c r="W944" s="6">
        <f>Call_Data!$K944/Call_Data!$J944</f>
        <v>0.74193548387096775</v>
      </c>
      <c r="X944" s="6">
        <f>Call_Data!$L944/Call_Data!$K944</f>
        <v>0.65217391304347827</v>
      </c>
      <c r="Y944" s="6" cm="1">
        <f t="array" ref="Y944">_xlfn.SWITCH(A944,201706,0.51,201707,0.509,201708,0.511)</f>
        <v>0.50900000000000001</v>
      </c>
      <c r="Z944" s="6">
        <f>Call_Data!$L944/Call_Data!$G944</f>
        <v>0.46875</v>
      </c>
      <c r="AA944" s="6" cm="1">
        <f t="array" ref="AA944">_xlfn.SWITCH(A944,201706,0.2,201707,0.199,201708,0.198)</f>
        <v>0.19900000000000001</v>
      </c>
      <c r="AB944" s="6">
        <f>Call_Data!$K944-Call_Data!$L944/Call_Data!$K944</f>
        <v>22.347826086956523</v>
      </c>
      <c r="AC944" s="6" cm="1">
        <f t="array" ref="AC944">_xlfn.SWITCH(A944,201706,0.17,201707,0.162,201708,0.159)</f>
        <v>0.16200000000000001</v>
      </c>
      <c r="AD944" s="6">
        <f>Call_Data!$I944/Call_Data!$G944</f>
        <v>0.21875</v>
      </c>
    </row>
    <row r="945" spans="1:30" x14ac:dyDescent="0.2">
      <c r="A945">
        <v>201707</v>
      </c>
      <c r="B945" s="1">
        <v>42944</v>
      </c>
      <c r="C945">
        <v>12481</v>
      </c>
      <c r="D945" t="str">
        <f>VLOOKUP(Call_Data!$C945,Hierarchy!$A$1:$H$27,5,TRUE)</f>
        <v>Rank, Richelle</v>
      </c>
      <c r="E945" t="str">
        <f>VLOOKUP(Call_Data!$C945,Hierarchy!$A$2:$H$27,7,TRUE)</f>
        <v>Jimson, Bill</v>
      </c>
      <c r="F945" t="str">
        <f>VLOOKUP(C945,Hierarchy!$A$2:$H$27,8,TRUE)</f>
        <v>Williamburg</v>
      </c>
      <c r="G945">
        <v>31</v>
      </c>
      <c r="H945">
        <v>25594</v>
      </c>
      <c r="I945">
        <v>5</v>
      </c>
      <c r="J945">
        <v>31</v>
      </c>
      <c r="K945">
        <v>26</v>
      </c>
      <c r="L945">
        <v>18</v>
      </c>
      <c r="M945">
        <v>2</v>
      </c>
      <c r="N945">
        <f>SUMIF(Call_Data!$D$2:$D$1526,Call_Data!$D945,Call_Data!$G$2:$G$1526)</f>
        <v>1090</v>
      </c>
      <c r="O945">
        <f>SUMIFS(Call_Data!$G$2:$G$1526,Call_Data!$D$2:$D$1526,Call_Data!$D945,Call_Data!$A$2:$A$1526,Call_Data!$A945)</f>
        <v>393</v>
      </c>
      <c r="P945" s="3">
        <f>Call_Data!$H945/Call_Data!$G945</f>
        <v>825.61290322580646</v>
      </c>
      <c r="Q945" cm="1">
        <f t="array" ref="Q945">_xlfn.SWITCH(A945,201706,780,201707,783,201708,775)</f>
        <v>783</v>
      </c>
      <c r="R945" s="5" cm="1">
        <f t="array" ref="R945">_xlfn.SWITCH(A945,201706,0.08,201707,0.081,201708,0.075)</f>
        <v>8.1000000000000003E-2</v>
      </c>
      <c r="S945" s="2">
        <f>Call_Data!$M945/Call_Data!$G945*100</f>
        <v>6.4516129032258061</v>
      </c>
      <c r="T945" s="2">
        <f>Call_Data!$S945/Call_Data!$R945</f>
        <v>79.649542015133406</v>
      </c>
      <c r="U945" s="7">
        <f t="shared" si="28"/>
        <v>0</v>
      </c>
      <c r="V945" s="6">
        <f t="shared" si="29"/>
        <v>1</v>
      </c>
      <c r="W945" s="6">
        <f>Call_Data!$K945/Call_Data!$J945</f>
        <v>0.83870967741935487</v>
      </c>
      <c r="X945" s="6">
        <f>Call_Data!$L945/Call_Data!$K945</f>
        <v>0.69230769230769229</v>
      </c>
      <c r="Y945" s="6" cm="1">
        <f t="array" ref="Y945">_xlfn.SWITCH(A945,201706,0.51,201707,0.509,201708,0.511)</f>
        <v>0.50900000000000001</v>
      </c>
      <c r="Z945" s="6">
        <f>Call_Data!$L945/Call_Data!$G945</f>
        <v>0.58064516129032262</v>
      </c>
      <c r="AA945" s="6" cm="1">
        <f t="array" ref="AA945">_xlfn.SWITCH(A945,201706,0.2,201707,0.199,201708,0.198)</f>
        <v>0.19900000000000001</v>
      </c>
      <c r="AB945" s="6">
        <f>Call_Data!$K945-Call_Data!$L945/Call_Data!$K945</f>
        <v>25.307692307692307</v>
      </c>
      <c r="AC945" s="6" cm="1">
        <f t="array" ref="AC945">_xlfn.SWITCH(A945,201706,0.17,201707,0.162,201708,0.159)</f>
        <v>0.16200000000000001</v>
      </c>
      <c r="AD945" s="6">
        <f>Call_Data!$I945/Call_Data!$G945</f>
        <v>0.16129032258064516</v>
      </c>
    </row>
    <row r="946" spans="1:30" x14ac:dyDescent="0.2">
      <c r="A946">
        <v>201707</v>
      </c>
      <c r="B946" s="1">
        <v>42945</v>
      </c>
      <c r="C946">
        <v>12474</v>
      </c>
      <c r="D946" t="str">
        <f>VLOOKUP(Call_Data!$C946,Hierarchy!$A$1:$H$27,5,TRUE)</f>
        <v>Jeffries, Johnna</v>
      </c>
      <c r="E946" t="str">
        <f>VLOOKUP(Call_Data!$C946,Hierarchy!$A$2:$H$27,7,TRUE)</f>
        <v>Jimson, Bill</v>
      </c>
      <c r="F946" t="str">
        <f>VLOOKUP(C946,Hierarchy!$A$2:$H$27,8,TRUE)</f>
        <v>Williamburg</v>
      </c>
      <c r="G946">
        <v>33</v>
      </c>
      <c r="H946">
        <v>24446</v>
      </c>
      <c r="I946">
        <v>8</v>
      </c>
      <c r="J946">
        <v>29</v>
      </c>
      <c r="K946">
        <v>20</v>
      </c>
      <c r="L946">
        <v>14</v>
      </c>
      <c r="M946">
        <v>2</v>
      </c>
      <c r="N946">
        <f>SUMIF(Call_Data!$D$2:$D$1526,Call_Data!$D946,Call_Data!$G$2:$G$1526)</f>
        <v>2135</v>
      </c>
      <c r="O946">
        <f>SUMIFS(Call_Data!$G$2:$G$1526,Call_Data!$D$2:$D$1526,Call_Data!$D946,Call_Data!$A$2:$A$1526,Call_Data!$A946)</f>
        <v>708</v>
      </c>
      <c r="P946" s="3">
        <f>Call_Data!$H946/Call_Data!$G946</f>
        <v>740.78787878787875</v>
      </c>
      <c r="Q946" cm="1">
        <f t="array" ref="Q946">_xlfn.SWITCH(A946,201706,780,201707,783,201708,775)</f>
        <v>783</v>
      </c>
      <c r="R946" s="5" cm="1">
        <f t="array" ref="R946">_xlfn.SWITCH(A946,201706,0.08,201707,0.081,201708,0.075)</f>
        <v>8.1000000000000003E-2</v>
      </c>
      <c r="S946" s="2">
        <f>Call_Data!$M946/Call_Data!$G946*100</f>
        <v>6.0606060606060606</v>
      </c>
      <c r="T946" s="2">
        <f>Call_Data!$S946/Call_Data!$R946</f>
        <v>74.82229704451926</v>
      </c>
      <c r="U946" s="7">
        <f t="shared" si="28"/>
        <v>0</v>
      </c>
      <c r="V946" s="6">
        <f t="shared" si="29"/>
        <v>0.87878787878787878</v>
      </c>
      <c r="W946" s="6">
        <f>Call_Data!$K946/Call_Data!$J946</f>
        <v>0.68965517241379315</v>
      </c>
      <c r="X946" s="6">
        <f>Call_Data!$L946/Call_Data!$K946</f>
        <v>0.7</v>
      </c>
      <c r="Y946" s="6" cm="1">
        <f t="array" ref="Y946">_xlfn.SWITCH(A946,201706,0.51,201707,0.509,201708,0.511)</f>
        <v>0.50900000000000001</v>
      </c>
      <c r="Z946" s="6">
        <f>Call_Data!$L946/Call_Data!$G946</f>
        <v>0.42424242424242425</v>
      </c>
      <c r="AA946" s="6" cm="1">
        <f t="array" ref="AA946">_xlfn.SWITCH(A946,201706,0.2,201707,0.199,201708,0.198)</f>
        <v>0.19900000000000001</v>
      </c>
      <c r="AB946" s="6">
        <f>Call_Data!$K946-Call_Data!$L946/Call_Data!$K946</f>
        <v>19.3</v>
      </c>
      <c r="AC946" s="6" cm="1">
        <f t="array" ref="AC946">_xlfn.SWITCH(A946,201706,0.17,201707,0.162,201708,0.159)</f>
        <v>0.16200000000000001</v>
      </c>
      <c r="AD946" s="6">
        <f>Call_Data!$I946/Call_Data!$G946</f>
        <v>0.24242424242424243</v>
      </c>
    </row>
    <row r="947" spans="1:30" x14ac:dyDescent="0.2">
      <c r="A947">
        <v>201707</v>
      </c>
      <c r="B947" s="1">
        <v>42945</v>
      </c>
      <c r="C947">
        <v>12475</v>
      </c>
      <c r="D947" t="str">
        <f>VLOOKUP(Call_Data!$C947,Hierarchy!$A$1:$H$27,5,TRUE)</f>
        <v>Kippers, Kat</v>
      </c>
      <c r="E947" t="str">
        <f>VLOOKUP(Call_Data!$C947,Hierarchy!$A$2:$H$27,7,TRUE)</f>
        <v>Jimson, Bill</v>
      </c>
      <c r="F947" t="str">
        <f>VLOOKUP(C947,Hierarchy!$A$2:$H$27,8,TRUE)</f>
        <v>Williamburg</v>
      </c>
      <c r="G947">
        <v>35</v>
      </c>
      <c r="H947">
        <v>24801</v>
      </c>
      <c r="I947">
        <v>7</v>
      </c>
      <c r="J947">
        <v>30</v>
      </c>
      <c r="K947">
        <v>24</v>
      </c>
      <c r="L947">
        <v>17</v>
      </c>
      <c r="M947">
        <v>2</v>
      </c>
      <c r="N947">
        <f>SUMIF(Call_Data!$D$2:$D$1526,Call_Data!$D947,Call_Data!$G$2:$G$1526)</f>
        <v>2135</v>
      </c>
      <c r="O947">
        <f>SUMIFS(Call_Data!$G$2:$G$1526,Call_Data!$D$2:$D$1526,Call_Data!$D947,Call_Data!$A$2:$A$1526,Call_Data!$A947)</f>
        <v>724</v>
      </c>
      <c r="P947" s="3">
        <f>Call_Data!$H947/Call_Data!$G947</f>
        <v>708.6</v>
      </c>
      <c r="Q947" cm="1">
        <f t="array" ref="Q947">_xlfn.SWITCH(A947,201706,780,201707,783,201708,775)</f>
        <v>783</v>
      </c>
      <c r="R947" s="5" cm="1">
        <f t="array" ref="R947">_xlfn.SWITCH(A947,201706,0.08,201707,0.081,201708,0.075)</f>
        <v>8.1000000000000003E-2</v>
      </c>
      <c r="S947" s="2">
        <f>Call_Data!$M947/Call_Data!$G947*100</f>
        <v>5.7142857142857144</v>
      </c>
      <c r="T947" s="2">
        <f>Call_Data!$S947/Call_Data!$R947</f>
        <v>70.546737213403873</v>
      </c>
      <c r="U947" s="7">
        <f t="shared" si="28"/>
        <v>0</v>
      </c>
      <c r="V947" s="6">
        <f t="shared" si="29"/>
        <v>0.8571428571428571</v>
      </c>
      <c r="W947" s="6">
        <f>Call_Data!$K947/Call_Data!$J947</f>
        <v>0.8</v>
      </c>
      <c r="X947" s="6">
        <f>Call_Data!$L947/Call_Data!$K947</f>
        <v>0.70833333333333337</v>
      </c>
      <c r="Y947" s="6" cm="1">
        <f t="array" ref="Y947">_xlfn.SWITCH(A947,201706,0.51,201707,0.509,201708,0.511)</f>
        <v>0.50900000000000001</v>
      </c>
      <c r="Z947" s="6">
        <f>Call_Data!$L947/Call_Data!$G947</f>
        <v>0.48571428571428571</v>
      </c>
      <c r="AA947" s="6" cm="1">
        <f t="array" ref="AA947">_xlfn.SWITCH(A947,201706,0.2,201707,0.199,201708,0.198)</f>
        <v>0.19900000000000001</v>
      </c>
      <c r="AB947" s="6">
        <f>Call_Data!$K947-Call_Data!$L947/Call_Data!$K947</f>
        <v>23.291666666666668</v>
      </c>
      <c r="AC947" s="6" cm="1">
        <f t="array" ref="AC947">_xlfn.SWITCH(A947,201706,0.17,201707,0.162,201708,0.159)</f>
        <v>0.16200000000000001</v>
      </c>
      <c r="AD947" s="6">
        <f>Call_Data!$I947/Call_Data!$G947</f>
        <v>0.2</v>
      </c>
    </row>
    <row r="948" spans="1:30" x14ac:dyDescent="0.2">
      <c r="A948">
        <v>201707</v>
      </c>
      <c r="B948" s="1">
        <v>42945</v>
      </c>
      <c r="C948">
        <v>12476</v>
      </c>
      <c r="D948" t="str">
        <f>VLOOKUP(Call_Data!$C948,Hierarchy!$A$1:$H$27,5,TRUE)</f>
        <v>Lipp, Larry</v>
      </c>
      <c r="E948" t="str">
        <f>VLOOKUP(Call_Data!$C948,Hierarchy!$A$2:$H$27,7,TRUE)</f>
        <v>Jimson, Bill</v>
      </c>
      <c r="F948" t="str">
        <f>VLOOKUP(C948,Hierarchy!$A$2:$H$27,8,TRUE)</f>
        <v>Williamburg</v>
      </c>
      <c r="G948">
        <v>34</v>
      </c>
      <c r="H948">
        <v>24357</v>
      </c>
      <c r="I948">
        <v>8</v>
      </c>
      <c r="J948">
        <v>29</v>
      </c>
      <c r="K948">
        <v>23</v>
      </c>
      <c r="L948">
        <v>17</v>
      </c>
      <c r="M948">
        <v>2</v>
      </c>
      <c r="N948">
        <f>SUMIF(Call_Data!$D$2:$D$1526,Call_Data!$D948,Call_Data!$G$2:$G$1526)</f>
        <v>2065</v>
      </c>
      <c r="O948">
        <f>SUMIFS(Call_Data!$G$2:$G$1526,Call_Data!$D$2:$D$1526,Call_Data!$D948,Call_Data!$A$2:$A$1526,Call_Data!$A948)</f>
        <v>651</v>
      </c>
      <c r="P948" s="3">
        <f>Call_Data!$H948/Call_Data!$G948</f>
        <v>716.38235294117646</v>
      </c>
      <c r="Q948" cm="1">
        <f t="array" ref="Q948">_xlfn.SWITCH(A948,201706,780,201707,783,201708,775)</f>
        <v>783</v>
      </c>
      <c r="R948" s="5" cm="1">
        <f t="array" ref="R948">_xlfn.SWITCH(A948,201706,0.08,201707,0.081,201708,0.075)</f>
        <v>8.1000000000000003E-2</v>
      </c>
      <c r="S948" s="2">
        <f>Call_Data!$M948/Call_Data!$G948*100</f>
        <v>5.8823529411764701</v>
      </c>
      <c r="T948" s="2">
        <f>Call_Data!$S948/Call_Data!$R948</f>
        <v>72.621641249092221</v>
      </c>
      <c r="U948" s="7">
        <f t="shared" si="28"/>
        <v>0</v>
      </c>
      <c r="V948" s="6">
        <f t="shared" si="29"/>
        <v>0.8529411764705882</v>
      </c>
      <c r="W948" s="6">
        <f>Call_Data!$K948/Call_Data!$J948</f>
        <v>0.7931034482758621</v>
      </c>
      <c r="X948" s="6">
        <f>Call_Data!$L948/Call_Data!$K948</f>
        <v>0.73913043478260865</v>
      </c>
      <c r="Y948" s="6" cm="1">
        <f t="array" ref="Y948">_xlfn.SWITCH(A948,201706,0.51,201707,0.509,201708,0.511)</f>
        <v>0.50900000000000001</v>
      </c>
      <c r="Z948" s="6">
        <f>Call_Data!$L948/Call_Data!$G948</f>
        <v>0.5</v>
      </c>
      <c r="AA948" s="6" cm="1">
        <f t="array" ref="AA948">_xlfn.SWITCH(A948,201706,0.2,201707,0.199,201708,0.198)</f>
        <v>0.19900000000000001</v>
      </c>
      <c r="AB948" s="6">
        <f>Call_Data!$K948-Call_Data!$L948/Call_Data!$K948</f>
        <v>22.260869565217391</v>
      </c>
      <c r="AC948" s="6" cm="1">
        <f t="array" ref="AC948">_xlfn.SWITCH(A948,201706,0.17,201707,0.162,201708,0.159)</f>
        <v>0.16200000000000001</v>
      </c>
      <c r="AD948" s="6">
        <f>Call_Data!$I948/Call_Data!$G948</f>
        <v>0.23529411764705882</v>
      </c>
    </row>
    <row r="949" spans="1:30" x14ac:dyDescent="0.2">
      <c r="A949">
        <v>201707</v>
      </c>
      <c r="B949" s="1">
        <v>42945</v>
      </c>
      <c r="C949">
        <v>12477</v>
      </c>
      <c r="D949" t="str">
        <f>VLOOKUP(Call_Data!$C949,Hierarchy!$A$1:$H$27,5,TRUE)</f>
        <v>Myers, Matt</v>
      </c>
      <c r="E949" t="str">
        <f>VLOOKUP(Call_Data!$C949,Hierarchy!$A$2:$H$27,7,TRUE)</f>
        <v>Jimson, Bill</v>
      </c>
      <c r="F949" t="str">
        <f>VLOOKUP(C949,Hierarchy!$A$2:$H$27,8,TRUE)</f>
        <v>Williamburg</v>
      </c>
      <c r="G949">
        <v>31</v>
      </c>
      <c r="H949">
        <v>24434</v>
      </c>
      <c r="I949">
        <v>5</v>
      </c>
      <c r="J949">
        <v>29</v>
      </c>
      <c r="K949">
        <v>21</v>
      </c>
      <c r="L949">
        <v>16</v>
      </c>
      <c r="M949">
        <v>2</v>
      </c>
      <c r="N949">
        <f>SUMIF(Call_Data!$D$2:$D$1526,Call_Data!$D949,Call_Data!$G$2:$G$1526)</f>
        <v>1978</v>
      </c>
      <c r="O949">
        <f>SUMIFS(Call_Data!$G$2:$G$1526,Call_Data!$D$2:$D$1526,Call_Data!$D949,Call_Data!$A$2:$A$1526,Call_Data!$A949)</f>
        <v>656</v>
      </c>
      <c r="P949" s="3">
        <f>Call_Data!$H949/Call_Data!$G949</f>
        <v>788.19354838709683</v>
      </c>
      <c r="Q949" cm="1">
        <f t="array" ref="Q949">_xlfn.SWITCH(A949,201706,780,201707,783,201708,775)</f>
        <v>783</v>
      </c>
      <c r="R949" s="5" cm="1">
        <f t="array" ref="R949">_xlfn.SWITCH(A949,201706,0.08,201707,0.081,201708,0.075)</f>
        <v>8.1000000000000003E-2</v>
      </c>
      <c r="S949" s="2">
        <f>Call_Data!$M949/Call_Data!$G949*100</f>
        <v>6.4516129032258061</v>
      </c>
      <c r="T949" s="2">
        <f>Call_Data!$S949/Call_Data!$R949</f>
        <v>79.649542015133406</v>
      </c>
      <c r="U949" s="7">
        <f t="shared" si="28"/>
        <v>0</v>
      </c>
      <c r="V949" s="6">
        <f t="shared" si="29"/>
        <v>0.93548387096774188</v>
      </c>
      <c r="W949" s="6">
        <f>Call_Data!$K949/Call_Data!$J949</f>
        <v>0.72413793103448276</v>
      </c>
      <c r="X949" s="6">
        <f>Call_Data!$L949/Call_Data!$K949</f>
        <v>0.76190476190476186</v>
      </c>
      <c r="Y949" s="6" cm="1">
        <f t="array" ref="Y949">_xlfn.SWITCH(A949,201706,0.51,201707,0.509,201708,0.511)</f>
        <v>0.50900000000000001</v>
      </c>
      <c r="Z949" s="6">
        <f>Call_Data!$L949/Call_Data!$G949</f>
        <v>0.5161290322580645</v>
      </c>
      <c r="AA949" s="6" cm="1">
        <f t="array" ref="AA949">_xlfn.SWITCH(A949,201706,0.2,201707,0.199,201708,0.198)</f>
        <v>0.19900000000000001</v>
      </c>
      <c r="AB949" s="6">
        <f>Call_Data!$K949-Call_Data!$L949/Call_Data!$K949</f>
        <v>20.238095238095237</v>
      </c>
      <c r="AC949" s="6" cm="1">
        <f t="array" ref="AC949">_xlfn.SWITCH(A949,201706,0.17,201707,0.162,201708,0.159)</f>
        <v>0.16200000000000001</v>
      </c>
      <c r="AD949" s="6">
        <f>Call_Data!$I949/Call_Data!$G949</f>
        <v>0.16129032258064516</v>
      </c>
    </row>
    <row r="950" spans="1:30" x14ac:dyDescent="0.2">
      <c r="A950">
        <v>201707</v>
      </c>
      <c r="B950" s="1">
        <v>42945</v>
      </c>
      <c r="C950">
        <v>12478</v>
      </c>
      <c r="D950" t="str">
        <f>VLOOKUP(Call_Data!$C950,Hierarchy!$A$1:$H$27,5,TRUE)</f>
        <v>Nichols, Nana</v>
      </c>
      <c r="E950" t="str">
        <f>VLOOKUP(Call_Data!$C950,Hierarchy!$A$2:$H$27,7,TRUE)</f>
        <v>Jimson, Bill</v>
      </c>
      <c r="F950" t="str">
        <f>VLOOKUP(C950,Hierarchy!$A$2:$H$27,8,TRUE)</f>
        <v>Williamburg</v>
      </c>
      <c r="G950">
        <v>31</v>
      </c>
      <c r="H950">
        <v>24126</v>
      </c>
      <c r="I950">
        <v>5</v>
      </c>
      <c r="J950">
        <v>28</v>
      </c>
      <c r="K950">
        <v>22</v>
      </c>
      <c r="L950">
        <v>16</v>
      </c>
      <c r="M950">
        <v>2</v>
      </c>
      <c r="N950">
        <f>SUMIF(Call_Data!$D$2:$D$1526,Call_Data!$D950,Call_Data!$G$2:$G$1526)</f>
        <v>1999</v>
      </c>
      <c r="O950">
        <f>SUMIFS(Call_Data!$G$2:$G$1526,Call_Data!$D$2:$D$1526,Call_Data!$D950,Call_Data!$A$2:$A$1526,Call_Data!$A950)</f>
        <v>674</v>
      </c>
      <c r="P950" s="3">
        <f>Call_Data!$H950/Call_Data!$G950</f>
        <v>778.25806451612902</v>
      </c>
      <c r="Q950" cm="1">
        <f t="array" ref="Q950">_xlfn.SWITCH(A950,201706,780,201707,783,201708,775)</f>
        <v>783</v>
      </c>
      <c r="R950" s="5" cm="1">
        <f t="array" ref="R950">_xlfn.SWITCH(A950,201706,0.08,201707,0.081,201708,0.075)</f>
        <v>8.1000000000000003E-2</v>
      </c>
      <c r="S950" s="2">
        <f>Call_Data!$M950/Call_Data!$G950*100</f>
        <v>6.4516129032258061</v>
      </c>
      <c r="T950" s="2">
        <f>Call_Data!$S950/Call_Data!$R950</f>
        <v>79.649542015133406</v>
      </c>
      <c r="U950" s="7">
        <f t="shared" si="28"/>
        <v>0</v>
      </c>
      <c r="V950" s="6">
        <f t="shared" si="29"/>
        <v>0.90322580645161288</v>
      </c>
      <c r="W950" s="6">
        <f>Call_Data!$K950/Call_Data!$J950</f>
        <v>0.7857142857142857</v>
      </c>
      <c r="X950" s="6">
        <f>Call_Data!$L950/Call_Data!$K950</f>
        <v>0.72727272727272729</v>
      </c>
      <c r="Y950" s="6" cm="1">
        <f t="array" ref="Y950">_xlfn.SWITCH(A950,201706,0.51,201707,0.509,201708,0.511)</f>
        <v>0.50900000000000001</v>
      </c>
      <c r="Z950" s="6">
        <f>Call_Data!$L950/Call_Data!$G950</f>
        <v>0.5161290322580645</v>
      </c>
      <c r="AA950" s="6" cm="1">
        <f t="array" ref="AA950">_xlfn.SWITCH(A950,201706,0.2,201707,0.199,201708,0.198)</f>
        <v>0.19900000000000001</v>
      </c>
      <c r="AB950" s="6">
        <f>Call_Data!$K950-Call_Data!$L950/Call_Data!$K950</f>
        <v>21.272727272727273</v>
      </c>
      <c r="AC950" s="6" cm="1">
        <f t="array" ref="AC950">_xlfn.SWITCH(A950,201706,0.17,201707,0.162,201708,0.159)</f>
        <v>0.16200000000000001</v>
      </c>
      <c r="AD950" s="6">
        <f>Call_Data!$I950/Call_Data!$G950</f>
        <v>0.16129032258064516</v>
      </c>
    </row>
    <row r="951" spans="1:30" x14ac:dyDescent="0.2">
      <c r="A951">
        <v>201707</v>
      </c>
      <c r="B951" s="1">
        <v>42945</v>
      </c>
      <c r="C951">
        <v>12479</v>
      </c>
      <c r="D951" t="str">
        <f>VLOOKUP(Call_Data!$C951,Hierarchy!$A$1:$H$27,5,TRUE)</f>
        <v>Ohlson, Octavius</v>
      </c>
      <c r="E951" t="str">
        <f>VLOOKUP(Call_Data!$C951,Hierarchy!$A$2:$H$27,7,TRUE)</f>
        <v>Jimson, Bill</v>
      </c>
      <c r="F951" t="str">
        <f>VLOOKUP(C951,Hierarchy!$A$2:$H$27,8,TRUE)</f>
        <v>Williamburg</v>
      </c>
      <c r="G951">
        <v>33</v>
      </c>
      <c r="H951">
        <v>24055</v>
      </c>
      <c r="I951">
        <v>8</v>
      </c>
      <c r="J951">
        <v>32</v>
      </c>
      <c r="K951">
        <v>24</v>
      </c>
      <c r="L951">
        <v>19</v>
      </c>
      <c r="M951">
        <v>2</v>
      </c>
      <c r="N951">
        <f>SUMIF(Call_Data!$D$2:$D$1526,Call_Data!$D951,Call_Data!$G$2:$G$1526)</f>
        <v>1969</v>
      </c>
      <c r="O951">
        <f>SUMIFS(Call_Data!$G$2:$G$1526,Call_Data!$D$2:$D$1526,Call_Data!$D951,Call_Data!$A$2:$A$1526,Call_Data!$A951)</f>
        <v>562</v>
      </c>
      <c r="P951" s="3">
        <f>Call_Data!$H951/Call_Data!$G951</f>
        <v>728.93939393939399</v>
      </c>
      <c r="Q951" cm="1">
        <f t="array" ref="Q951">_xlfn.SWITCH(A951,201706,780,201707,783,201708,775)</f>
        <v>783</v>
      </c>
      <c r="R951" s="5" cm="1">
        <f t="array" ref="R951">_xlfn.SWITCH(A951,201706,0.08,201707,0.081,201708,0.075)</f>
        <v>8.1000000000000003E-2</v>
      </c>
      <c r="S951" s="2">
        <f>Call_Data!$M951/Call_Data!$G951*100</f>
        <v>6.0606060606060606</v>
      </c>
      <c r="T951" s="2">
        <f>Call_Data!$S951/Call_Data!$R951</f>
        <v>74.82229704451926</v>
      </c>
      <c r="U951" s="7">
        <f t="shared" si="28"/>
        <v>0</v>
      </c>
      <c r="V951" s="6">
        <f t="shared" si="29"/>
        <v>0.96969696969696972</v>
      </c>
      <c r="W951" s="6">
        <f>Call_Data!$K951/Call_Data!$J951</f>
        <v>0.75</v>
      </c>
      <c r="X951" s="6">
        <f>Call_Data!$L951/Call_Data!$K951</f>
        <v>0.79166666666666663</v>
      </c>
      <c r="Y951" s="6" cm="1">
        <f t="array" ref="Y951">_xlfn.SWITCH(A951,201706,0.51,201707,0.509,201708,0.511)</f>
        <v>0.50900000000000001</v>
      </c>
      <c r="Z951" s="6">
        <f>Call_Data!$L951/Call_Data!$G951</f>
        <v>0.5757575757575758</v>
      </c>
      <c r="AA951" s="6" cm="1">
        <f t="array" ref="AA951">_xlfn.SWITCH(A951,201706,0.2,201707,0.199,201708,0.198)</f>
        <v>0.19900000000000001</v>
      </c>
      <c r="AB951" s="6">
        <f>Call_Data!$K951-Call_Data!$L951/Call_Data!$K951</f>
        <v>23.208333333333332</v>
      </c>
      <c r="AC951" s="6" cm="1">
        <f t="array" ref="AC951">_xlfn.SWITCH(A951,201706,0.17,201707,0.162,201708,0.159)</f>
        <v>0.16200000000000001</v>
      </c>
      <c r="AD951" s="6">
        <f>Call_Data!$I951/Call_Data!$G951</f>
        <v>0.24242424242424243</v>
      </c>
    </row>
    <row r="952" spans="1:30" x14ac:dyDescent="0.2">
      <c r="A952">
        <v>201707</v>
      </c>
      <c r="B952" s="1">
        <v>42945</v>
      </c>
      <c r="C952">
        <v>12481</v>
      </c>
      <c r="D952" t="str">
        <f>VLOOKUP(Call_Data!$C952,Hierarchy!$A$1:$H$27,5,TRUE)</f>
        <v>Rank, Richelle</v>
      </c>
      <c r="E952" t="str">
        <f>VLOOKUP(Call_Data!$C952,Hierarchy!$A$2:$H$27,7,TRUE)</f>
        <v>Jimson, Bill</v>
      </c>
      <c r="F952" t="str">
        <f>VLOOKUP(C952,Hierarchy!$A$2:$H$27,8,TRUE)</f>
        <v>Williamburg</v>
      </c>
      <c r="G952">
        <v>31</v>
      </c>
      <c r="H952">
        <v>24625</v>
      </c>
      <c r="I952">
        <v>6</v>
      </c>
      <c r="J952">
        <v>30</v>
      </c>
      <c r="K952">
        <v>23</v>
      </c>
      <c r="L952">
        <v>18</v>
      </c>
      <c r="M952">
        <v>2</v>
      </c>
      <c r="N952">
        <f>SUMIF(Call_Data!$D$2:$D$1526,Call_Data!$D952,Call_Data!$G$2:$G$1526)</f>
        <v>1090</v>
      </c>
      <c r="O952">
        <f>SUMIFS(Call_Data!$G$2:$G$1526,Call_Data!$D$2:$D$1526,Call_Data!$D952,Call_Data!$A$2:$A$1526,Call_Data!$A952)</f>
        <v>393</v>
      </c>
      <c r="P952" s="3">
        <f>Call_Data!$H952/Call_Data!$G952</f>
        <v>794.35483870967744</v>
      </c>
      <c r="Q952" cm="1">
        <f t="array" ref="Q952">_xlfn.SWITCH(A952,201706,780,201707,783,201708,775)</f>
        <v>783</v>
      </c>
      <c r="R952" s="5" cm="1">
        <f t="array" ref="R952">_xlfn.SWITCH(A952,201706,0.08,201707,0.081,201708,0.075)</f>
        <v>8.1000000000000003E-2</v>
      </c>
      <c r="S952" s="2">
        <f>Call_Data!$M952/Call_Data!$G952*100</f>
        <v>6.4516129032258061</v>
      </c>
      <c r="T952" s="2">
        <f>Call_Data!$S952/Call_Data!$R952</f>
        <v>79.649542015133406</v>
      </c>
      <c r="U952" s="7">
        <f t="shared" si="28"/>
        <v>0</v>
      </c>
      <c r="V952" s="6">
        <f t="shared" si="29"/>
        <v>0.967741935483871</v>
      </c>
      <c r="W952" s="6">
        <f>Call_Data!$K952/Call_Data!$J952</f>
        <v>0.76666666666666672</v>
      </c>
      <c r="X952" s="6">
        <f>Call_Data!$L952/Call_Data!$K952</f>
        <v>0.78260869565217395</v>
      </c>
      <c r="Y952" s="6" cm="1">
        <f t="array" ref="Y952">_xlfn.SWITCH(A952,201706,0.51,201707,0.509,201708,0.511)</f>
        <v>0.50900000000000001</v>
      </c>
      <c r="Z952" s="6">
        <f>Call_Data!$L952/Call_Data!$G952</f>
        <v>0.58064516129032262</v>
      </c>
      <c r="AA952" s="6" cm="1">
        <f t="array" ref="AA952">_xlfn.SWITCH(A952,201706,0.2,201707,0.199,201708,0.198)</f>
        <v>0.19900000000000001</v>
      </c>
      <c r="AB952" s="6">
        <f>Call_Data!$K952-Call_Data!$L952/Call_Data!$K952</f>
        <v>22.217391304347824</v>
      </c>
      <c r="AC952" s="6" cm="1">
        <f t="array" ref="AC952">_xlfn.SWITCH(A952,201706,0.17,201707,0.162,201708,0.159)</f>
        <v>0.16200000000000001</v>
      </c>
      <c r="AD952" s="6">
        <f>Call_Data!$I952/Call_Data!$G952</f>
        <v>0.19354838709677419</v>
      </c>
    </row>
    <row r="953" spans="1:30" x14ac:dyDescent="0.2">
      <c r="A953">
        <v>201707</v>
      </c>
      <c r="B953" s="1">
        <v>42945</v>
      </c>
      <c r="C953">
        <v>12482</v>
      </c>
      <c r="D953" t="str">
        <f>VLOOKUP(Call_Data!$C953,Hierarchy!$A$1:$H$27,5,TRUE)</f>
        <v>Sanders, Sammi</v>
      </c>
      <c r="E953" t="str">
        <f>VLOOKUP(Call_Data!$C953,Hierarchy!$A$2:$H$27,7,TRUE)</f>
        <v>Oferten, Quinton</v>
      </c>
      <c r="F953" t="str">
        <f>VLOOKUP(C953,Hierarchy!$A$2:$H$27,8,TRUE)</f>
        <v>Williamburg</v>
      </c>
      <c r="G953">
        <v>28</v>
      </c>
      <c r="H953">
        <v>25658</v>
      </c>
      <c r="I953">
        <v>7</v>
      </c>
      <c r="J953">
        <v>25</v>
      </c>
      <c r="K953">
        <v>18</v>
      </c>
      <c r="L953">
        <v>11</v>
      </c>
      <c r="M953">
        <v>3</v>
      </c>
      <c r="N953">
        <f>SUMIF(Call_Data!$D$2:$D$1526,Call_Data!$D953,Call_Data!$G$2:$G$1526)</f>
        <v>1764</v>
      </c>
      <c r="O953">
        <f>SUMIFS(Call_Data!$G$2:$G$1526,Call_Data!$D$2:$D$1526,Call_Data!$D953,Call_Data!$A$2:$A$1526,Call_Data!$A953)</f>
        <v>524</v>
      </c>
      <c r="P953" s="3">
        <f>Call_Data!$H953/Call_Data!$G953</f>
        <v>916.35714285714289</v>
      </c>
      <c r="Q953" cm="1">
        <f t="array" ref="Q953">_xlfn.SWITCH(A953,201706,780,201707,783,201708,775)</f>
        <v>783</v>
      </c>
      <c r="R953" s="5" cm="1">
        <f t="array" ref="R953">_xlfn.SWITCH(A953,201706,0.08,201707,0.081,201708,0.075)</f>
        <v>8.1000000000000003E-2</v>
      </c>
      <c r="S953" s="2">
        <f>Call_Data!$M953/Call_Data!$G953*100</f>
        <v>10.714285714285714</v>
      </c>
      <c r="T953" s="2">
        <f>Call_Data!$S953/Call_Data!$R953</f>
        <v>132.27513227513225</v>
      </c>
      <c r="U953" s="7">
        <f t="shared" si="28"/>
        <v>250</v>
      </c>
      <c r="V953" s="6">
        <f t="shared" si="29"/>
        <v>0.8928571428571429</v>
      </c>
      <c r="W953" s="6">
        <f>Call_Data!$K953/Call_Data!$J953</f>
        <v>0.72</v>
      </c>
      <c r="X953" s="6">
        <f>Call_Data!$L953/Call_Data!$K953</f>
        <v>0.61111111111111116</v>
      </c>
      <c r="Y953" s="6" cm="1">
        <f t="array" ref="Y953">_xlfn.SWITCH(A953,201706,0.51,201707,0.509,201708,0.511)</f>
        <v>0.50900000000000001</v>
      </c>
      <c r="Z953" s="6">
        <f>Call_Data!$L953/Call_Data!$G953</f>
        <v>0.39285714285714285</v>
      </c>
      <c r="AA953" s="6" cm="1">
        <f t="array" ref="AA953">_xlfn.SWITCH(A953,201706,0.2,201707,0.199,201708,0.198)</f>
        <v>0.19900000000000001</v>
      </c>
      <c r="AB953" s="6">
        <f>Call_Data!$K953-Call_Data!$L953/Call_Data!$K953</f>
        <v>17.388888888888889</v>
      </c>
      <c r="AC953" s="6" cm="1">
        <f t="array" ref="AC953">_xlfn.SWITCH(A953,201706,0.17,201707,0.162,201708,0.159)</f>
        <v>0.16200000000000001</v>
      </c>
      <c r="AD953" s="6">
        <f>Call_Data!$I953/Call_Data!$G953</f>
        <v>0.25</v>
      </c>
    </row>
    <row r="954" spans="1:30" x14ac:dyDescent="0.2">
      <c r="A954">
        <v>201707</v>
      </c>
      <c r="B954" s="1">
        <v>42945</v>
      </c>
      <c r="C954">
        <v>12483</v>
      </c>
      <c r="D954" t="str">
        <f>VLOOKUP(Call_Data!$C954,Hierarchy!$A$1:$H$27,5,TRUE)</f>
        <v>Thomas, Ted</v>
      </c>
      <c r="E954" t="str">
        <f>VLOOKUP(Call_Data!$C954,Hierarchy!$A$2:$H$27,7,TRUE)</f>
        <v>Oferten, Quinton</v>
      </c>
      <c r="F954" t="str">
        <f>VLOOKUP(C954,Hierarchy!$A$2:$H$27,8,TRUE)</f>
        <v>Williamburg</v>
      </c>
      <c r="G954">
        <v>32</v>
      </c>
      <c r="H954">
        <v>25856</v>
      </c>
      <c r="I954">
        <v>10</v>
      </c>
      <c r="J954">
        <v>30</v>
      </c>
      <c r="K954">
        <v>21</v>
      </c>
      <c r="L954">
        <v>13</v>
      </c>
      <c r="M954">
        <v>4</v>
      </c>
      <c r="N954">
        <f>SUMIF(Call_Data!$D$2:$D$1526,Call_Data!$D954,Call_Data!$G$2:$G$1526)</f>
        <v>1918</v>
      </c>
      <c r="O954">
        <f>SUMIFS(Call_Data!$G$2:$G$1526,Call_Data!$D$2:$D$1526,Call_Data!$D954,Call_Data!$A$2:$A$1526,Call_Data!$A954)</f>
        <v>606</v>
      </c>
      <c r="P954" s="3">
        <f>Call_Data!$H954/Call_Data!$G954</f>
        <v>808</v>
      </c>
      <c r="Q954" cm="1">
        <f t="array" ref="Q954">_xlfn.SWITCH(A954,201706,780,201707,783,201708,775)</f>
        <v>783</v>
      </c>
      <c r="R954" s="5" cm="1">
        <f t="array" ref="R954">_xlfn.SWITCH(A954,201706,0.08,201707,0.081,201708,0.075)</f>
        <v>8.1000000000000003E-2</v>
      </c>
      <c r="S954" s="2">
        <f>Call_Data!$M954/Call_Data!$G954*100</f>
        <v>12.5</v>
      </c>
      <c r="T954" s="2">
        <f>Call_Data!$S954/Call_Data!$R954</f>
        <v>154.32098765432099</v>
      </c>
      <c r="U954" s="7">
        <f t="shared" si="28"/>
        <v>250</v>
      </c>
      <c r="V954" s="6">
        <f t="shared" si="29"/>
        <v>0.9375</v>
      </c>
      <c r="W954" s="6">
        <f>Call_Data!$K954/Call_Data!$J954</f>
        <v>0.7</v>
      </c>
      <c r="X954" s="6">
        <f>Call_Data!$L954/Call_Data!$K954</f>
        <v>0.61904761904761907</v>
      </c>
      <c r="Y954" s="6" cm="1">
        <f t="array" ref="Y954">_xlfn.SWITCH(A954,201706,0.51,201707,0.509,201708,0.511)</f>
        <v>0.50900000000000001</v>
      </c>
      <c r="Z954" s="6">
        <f>Call_Data!$L954/Call_Data!$G954</f>
        <v>0.40625</v>
      </c>
      <c r="AA954" s="6" cm="1">
        <f t="array" ref="AA954">_xlfn.SWITCH(A954,201706,0.2,201707,0.199,201708,0.198)</f>
        <v>0.19900000000000001</v>
      </c>
      <c r="AB954" s="6">
        <f>Call_Data!$K954-Call_Data!$L954/Call_Data!$K954</f>
        <v>20.38095238095238</v>
      </c>
      <c r="AC954" s="6" cm="1">
        <f t="array" ref="AC954">_xlfn.SWITCH(A954,201706,0.17,201707,0.162,201708,0.159)</f>
        <v>0.16200000000000001</v>
      </c>
      <c r="AD954" s="6">
        <f>Call_Data!$I954/Call_Data!$G954</f>
        <v>0.3125</v>
      </c>
    </row>
    <row r="955" spans="1:30" x14ac:dyDescent="0.2">
      <c r="A955">
        <v>201707</v>
      </c>
      <c r="B955" s="1">
        <v>42945</v>
      </c>
      <c r="C955">
        <v>12484</v>
      </c>
      <c r="D955" t="str">
        <f>VLOOKUP(Call_Data!$C955,Hierarchy!$A$1:$H$27,5,TRUE)</f>
        <v>Uvaldon, Ursala</v>
      </c>
      <c r="E955" t="str">
        <f>VLOOKUP(Call_Data!$C955,Hierarchy!$A$2:$H$27,7,TRUE)</f>
        <v>Oferten, Quinton</v>
      </c>
      <c r="F955" t="str">
        <f>VLOOKUP(C955,Hierarchy!$A$2:$H$27,8,TRUE)</f>
        <v>Williamburg</v>
      </c>
      <c r="G955">
        <v>29</v>
      </c>
      <c r="H955">
        <v>25109</v>
      </c>
      <c r="I955">
        <v>7</v>
      </c>
      <c r="J955">
        <v>26</v>
      </c>
      <c r="K955">
        <v>16</v>
      </c>
      <c r="L955">
        <v>8</v>
      </c>
      <c r="M955">
        <v>3</v>
      </c>
      <c r="N955">
        <f>SUMIF(Call_Data!$D$2:$D$1526,Call_Data!$D955,Call_Data!$G$2:$G$1526)</f>
        <v>1913</v>
      </c>
      <c r="O955">
        <f>SUMIFS(Call_Data!$G$2:$G$1526,Call_Data!$D$2:$D$1526,Call_Data!$D955,Call_Data!$A$2:$A$1526,Call_Data!$A955)</f>
        <v>618</v>
      </c>
      <c r="P955" s="3">
        <f>Call_Data!$H955/Call_Data!$G955</f>
        <v>865.82758620689651</v>
      </c>
      <c r="Q955" cm="1">
        <f t="array" ref="Q955">_xlfn.SWITCH(A955,201706,780,201707,783,201708,775)</f>
        <v>783</v>
      </c>
      <c r="R955" s="5" cm="1">
        <f t="array" ref="R955">_xlfn.SWITCH(A955,201706,0.08,201707,0.081,201708,0.075)</f>
        <v>8.1000000000000003E-2</v>
      </c>
      <c r="S955" s="2">
        <f>Call_Data!$M955/Call_Data!$G955*100</f>
        <v>10.344827586206897</v>
      </c>
      <c r="T955" s="2">
        <f>Call_Data!$S955/Call_Data!$R955</f>
        <v>127.71392081736909</v>
      </c>
      <c r="U955" s="7">
        <f t="shared" si="28"/>
        <v>250</v>
      </c>
      <c r="V955" s="6">
        <f t="shared" si="29"/>
        <v>0.89655172413793105</v>
      </c>
      <c r="W955" s="6">
        <f>Call_Data!$K955/Call_Data!$J955</f>
        <v>0.61538461538461542</v>
      </c>
      <c r="X955" s="6">
        <f>Call_Data!$L955/Call_Data!$K955</f>
        <v>0.5</v>
      </c>
      <c r="Y955" s="6" cm="1">
        <f t="array" ref="Y955">_xlfn.SWITCH(A955,201706,0.51,201707,0.509,201708,0.511)</f>
        <v>0.50900000000000001</v>
      </c>
      <c r="Z955" s="6">
        <f>Call_Data!$L955/Call_Data!$G955</f>
        <v>0.27586206896551724</v>
      </c>
      <c r="AA955" s="6" cm="1">
        <f t="array" ref="AA955">_xlfn.SWITCH(A955,201706,0.2,201707,0.199,201708,0.198)</f>
        <v>0.19900000000000001</v>
      </c>
      <c r="AB955" s="6">
        <f>Call_Data!$K955-Call_Data!$L955/Call_Data!$K955</f>
        <v>15.5</v>
      </c>
      <c r="AC955" s="6" cm="1">
        <f t="array" ref="AC955">_xlfn.SWITCH(A955,201706,0.17,201707,0.162,201708,0.159)</f>
        <v>0.16200000000000001</v>
      </c>
      <c r="AD955" s="6">
        <f>Call_Data!$I955/Call_Data!$G955</f>
        <v>0.2413793103448276</v>
      </c>
    </row>
    <row r="956" spans="1:30" x14ac:dyDescent="0.2">
      <c r="A956">
        <v>201707</v>
      </c>
      <c r="B956" s="1">
        <v>42945</v>
      </c>
      <c r="C956">
        <v>12485</v>
      </c>
      <c r="D956" t="str">
        <f>VLOOKUP(Call_Data!$C956,Hierarchy!$A$1:$H$27,5,TRUE)</f>
        <v>Vindictive, Vinny</v>
      </c>
      <c r="E956" t="str">
        <f>VLOOKUP(Call_Data!$C956,Hierarchy!$A$2:$H$27,7,TRUE)</f>
        <v>Oferten, Quinton</v>
      </c>
      <c r="F956" t="str">
        <f>VLOOKUP(C956,Hierarchy!$A$2:$H$27,8,TRUE)</f>
        <v>Williamburg</v>
      </c>
      <c r="G956">
        <v>29</v>
      </c>
      <c r="H956">
        <v>24008</v>
      </c>
      <c r="I956">
        <v>6</v>
      </c>
      <c r="J956">
        <v>28</v>
      </c>
      <c r="K956">
        <v>22</v>
      </c>
      <c r="L956">
        <v>13</v>
      </c>
      <c r="M956">
        <v>3</v>
      </c>
      <c r="N956">
        <f>SUMIF(Call_Data!$D$2:$D$1526,Call_Data!$D956,Call_Data!$G$2:$G$1526)</f>
        <v>1894</v>
      </c>
      <c r="O956">
        <f>SUMIFS(Call_Data!$G$2:$G$1526,Call_Data!$D$2:$D$1526,Call_Data!$D956,Call_Data!$A$2:$A$1526,Call_Data!$A956)</f>
        <v>610</v>
      </c>
      <c r="P956" s="3">
        <f>Call_Data!$H956/Call_Data!$G956</f>
        <v>827.86206896551721</v>
      </c>
      <c r="Q956" cm="1">
        <f t="array" ref="Q956">_xlfn.SWITCH(A956,201706,780,201707,783,201708,775)</f>
        <v>783</v>
      </c>
      <c r="R956" s="5" cm="1">
        <f t="array" ref="R956">_xlfn.SWITCH(A956,201706,0.08,201707,0.081,201708,0.075)</f>
        <v>8.1000000000000003E-2</v>
      </c>
      <c r="S956" s="2">
        <f>Call_Data!$M956/Call_Data!$G956*100</f>
        <v>10.344827586206897</v>
      </c>
      <c r="T956" s="2">
        <f>Call_Data!$S956/Call_Data!$R956</f>
        <v>127.71392081736909</v>
      </c>
      <c r="U956" s="7">
        <f t="shared" si="28"/>
        <v>250</v>
      </c>
      <c r="V956" s="6">
        <f t="shared" si="29"/>
        <v>0.96551724137931039</v>
      </c>
      <c r="W956" s="6">
        <f>Call_Data!$K956/Call_Data!$J956</f>
        <v>0.7857142857142857</v>
      </c>
      <c r="X956" s="6">
        <f>Call_Data!$L956/Call_Data!$K956</f>
        <v>0.59090909090909094</v>
      </c>
      <c r="Y956" s="6" cm="1">
        <f t="array" ref="Y956">_xlfn.SWITCH(A956,201706,0.51,201707,0.509,201708,0.511)</f>
        <v>0.50900000000000001</v>
      </c>
      <c r="Z956" s="6">
        <f>Call_Data!$L956/Call_Data!$G956</f>
        <v>0.44827586206896552</v>
      </c>
      <c r="AA956" s="6" cm="1">
        <f t="array" ref="AA956">_xlfn.SWITCH(A956,201706,0.2,201707,0.199,201708,0.198)</f>
        <v>0.19900000000000001</v>
      </c>
      <c r="AB956" s="6">
        <f>Call_Data!$K956-Call_Data!$L956/Call_Data!$K956</f>
        <v>21.40909090909091</v>
      </c>
      <c r="AC956" s="6" cm="1">
        <f t="array" ref="AC956">_xlfn.SWITCH(A956,201706,0.17,201707,0.162,201708,0.159)</f>
        <v>0.16200000000000001</v>
      </c>
      <c r="AD956" s="6">
        <f>Call_Data!$I956/Call_Data!$G956</f>
        <v>0.20689655172413793</v>
      </c>
    </row>
    <row r="957" spans="1:30" x14ac:dyDescent="0.2">
      <c r="A957">
        <v>201707</v>
      </c>
      <c r="B957" s="1">
        <v>42945</v>
      </c>
      <c r="C957">
        <v>12486</v>
      </c>
      <c r="D957" t="str">
        <f>VLOOKUP(Call_Data!$C957,Hierarchy!$A$1:$H$27,5,TRUE)</f>
        <v>Williamson, Wilma</v>
      </c>
      <c r="E957" t="str">
        <f>VLOOKUP(Call_Data!$C957,Hierarchy!$A$2:$H$27,7,TRUE)</f>
        <v>Oferten, Quinton</v>
      </c>
      <c r="F957" t="str">
        <f>VLOOKUP(C957,Hierarchy!$A$2:$H$27,8,TRUE)</f>
        <v>Williamburg</v>
      </c>
      <c r="G957">
        <v>33</v>
      </c>
      <c r="H957">
        <v>24308</v>
      </c>
      <c r="I957">
        <v>10</v>
      </c>
      <c r="J957">
        <v>30</v>
      </c>
      <c r="K957">
        <v>21</v>
      </c>
      <c r="L957">
        <v>11</v>
      </c>
      <c r="M957">
        <v>4</v>
      </c>
      <c r="N957">
        <f>SUMIF(Call_Data!$D$2:$D$1526,Call_Data!$D957,Call_Data!$G$2:$G$1526)</f>
        <v>1992</v>
      </c>
      <c r="O957">
        <f>SUMIFS(Call_Data!$G$2:$G$1526,Call_Data!$D$2:$D$1526,Call_Data!$D957,Call_Data!$A$2:$A$1526,Call_Data!$A957)</f>
        <v>678</v>
      </c>
      <c r="P957" s="3">
        <f>Call_Data!$H957/Call_Data!$G957</f>
        <v>736.60606060606062</v>
      </c>
      <c r="Q957" cm="1">
        <f t="array" ref="Q957">_xlfn.SWITCH(A957,201706,780,201707,783,201708,775)</f>
        <v>783</v>
      </c>
      <c r="R957" s="5" cm="1">
        <f t="array" ref="R957">_xlfn.SWITCH(A957,201706,0.08,201707,0.081,201708,0.075)</f>
        <v>8.1000000000000003E-2</v>
      </c>
      <c r="S957" s="2">
        <f>Call_Data!$M957/Call_Data!$G957*100</f>
        <v>12.121212121212121</v>
      </c>
      <c r="T957" s="2">
        <f>Call_Data!$S957/Call_Data!$R957</f>
        <v>149.64459408903852</v>
      </c>
      <c r="U957" s="7">
        <f t="shared" si="28"/>
        <v>250</v>
      </c>
      <c r="V957" s="6">
        <f t="shared" si="29"/>
        <v>0.90909090909090906</v>
      </c>
      <c r="W957" s="6">
        <f>Call_Data!$K957/Call_Data!$J957</f>
        <v>0.7</v>
      </c>
      <c r="X957" s="6">
        <f>Call_Data!$L957/Call_Data!$K957</f>
        <v>0.52380952380952384</v>
      </c>
      <c r="Y957" s="6" cm="1">
        <f t="array" ref="Y957">_xlfn.SWITCH(A957,201706,0.51,201707,0.509,201708,0.511)</f>
        <v>0.50900000000000001</v>
      </c>
      <c r="Z957" s="6">
        <f>Call_Data!$L957/Call_Data!$G957</f>
        <v>0.33333333333333331</v>
      </c>
      <c r="AA957" s="6" cm="1">
        <f t="array" ref="AA957">_xlfn.SWITCH(A957,201706,0.2,201707,0.199,201708,0.198)</f>
        <v>0.19900000000000001</v>
      </c>
      <c r="AB957" s="6">
        <f>Call_Data!$K957-Call_Data!$L957/Call_Data!$K957</f>
        <v>20.476190476190474</v>
      </c>
      <c r="AC957" s="6" cm="1">
        <f t="array" ref="AC957">_xlfn.SWITCH(A957,201706,0.17,201707,0.162,201708,0.159)</f>
        <v>0.16200000000000001</v>
      </c>
      <c r="AD957" s="6">
        <f>Call_Data!$I957/Call_Data!$G957</f>
        <v>0.30303030303030304</v>
      </c>
    </row>
    <row r="958" spans="1:30" x14ac:dyDescent="0.2">
      <c r="A958">
        <v>201707</v>
      </c>
      <c r="B958" s="1">
        <v>42945</v>
      </c>
      <c r="C958">
        <v>12487</v>
      </c>
      <c r="D958" t="str">
        <f>VLOOKUP(Call_Data!$C958,Hierarchy!$A$1:$H$27,5,TRUE)</f>
        <v>Younger, Yeti</v>
      </c>
      <c r="E958" t="str">
        <f>VLOOKUP(Call_Data!$C958,Hierarchy!$A$2:$H$27,7,TRUE)</f>
        <v>Oferten, Quinton</v>
      </c>
      <c r="F958" t="str">
        <f>VLOOKUP(C958,Hierarchy!$A$2:$H$27,8,TRUE)</f>
        <v>Williamburg</v>
      </c>
      <c r="G958">
        <v>28</v>
      </c>
      <c r="H958">
        <v>24463</v>
      </c>
      <c r="I958">
        <v>7</v>
      </c>
      <c r="J958">
        <v>24</v>
      </c>
      <c r="K958">
        <v>19</v>
      </c>
      <c r="L958">
        <v>11</v>
      </c>
      <c r="M958">
        <v>4</v>
      </c>
      <c r="N958">
        <f>SUMIF(Call_Data!$D$2:$D$1526,Call_Data!$D958,Call_Data!$G$2:$G$1526)</f>
        <v>1939</v>
      </c>
      <c r="O958">
        <f>SUMIFS(Call_Data!$G$2:$G$1526,Call_Data!$D$2:$D$1526,Call_Data!$D958,Call_Data!$A$2:$A$1526,Call_Data!$A958)</f>
        <v>662</v>
      </c>
      <c r="P958" s="3">
        <f>Call_Data!$H958/Call_Data!$G958</f>
        <v>873.67857142857144</v>
      </c>
      <c r="Q958" cm="1">
        <f t="array" ref="Q958">_xlfn.SWITCH(A958,201706,780,201707,783,201708,775)</f>
        <v>783</v>
      </c>
      <c r="R958" s="5" cm="1">
        <f t="array" ref="R958">_xlfn.SWITCH(A958,201706,0.08,201707,0.081,201708,0.075)</f>
        <v>8.1000000000000003E-2</v>
      </c>
      <c r="S958" s="2">
        <f>Call_Data!$M958/Call_Data!$G958*100</f>
        <v>14.285714285714285</v>
      </c>
      <c r="T958" s="2">
        <f>Call_Data!$S958/Call_Data!$R958</f>
        <v>176.3668430335097</v>
      </c>
      <c r="U958" s="7">
        <f t="shared" si="28"/>
        <v>250</v>
      </c>
      <c r="V958" s="6">
        <f t="shared" si="29"/>
        <v>0.8571428571428571</v>
      </c>
      <c r="W958" s="6">
        <f>Call_Data!$K958/Call_Data!$J958</f>
        <v>0.79166666666666663</v>
      </c>
      <c r="X958" s="6">
        <f>Call_Data!$L958/Call_Data!$K958</f>
        <v>0.57894736842105265</v>
      </c>
      <c r="Y958" s="6" cm="1">
        <f t="array" ref="Y958">_xlfn.SWITCH(A958,201706,0.51,201707,0.509,201708,0.511)</f>
        <v>0.50900000000000001</v>
      </c>
      <c r="Z958" s="6">
        <f>Call_Data!$L958/Call_Data!$G958</f>
        <v>0.39285714285714285</v>
      </c>
      <c r="AA958" s="6" cm="1">
        <f t="array" ref="AA958">_xlfn.SWITCH(A958,201706,0.2,201707,0.199,201708,0.198)</f>
        <v>0.19900000000000001</v>
      </c>
      <c r="AB958" s="6">
        <f>Call_Data!$K958-Call_Data!$L958/Call_Data!$K958</f>
        <v>18.421052631578949</v>
      </c>
      <c r="AC958" s="6" cm="1">
        <f t="array" ref="AC958">_xlfn.SWITCH(A958,201706,0.17,201707,0.162,201708,0.159)</f>
        <v>0.16200000000000001</v>
      </c>
      <c r="AD958" s="6">
        <f>Call_Data!$I958/Call_Data!$G958</f>
        <v>0.25</v>
      </c>
    </row>
    <row r="959" spans="1:30" x14ac:dyDescent="0.2">
      <c r="A959">
        <v>201707</v>
      </c>
      <c r="B959" s="1">
        <v>42945</v>
      </c>
      <c r="C959">
        <v>12488</v>
      </c>
      <c r="D959" t="str">
        <f>VLOOKUP(Call_Data!$C959,Hierarchy!$A$1:$H$27,5,TRUE)</f>
        <v>Zwilowski, Zane</v>
      </c>
      <c r="E959" t="str">
        <f>VLOOKUP(Call_Data!$C959,Hierarchy!$A$2:$H$27,7,TRUE)</f>
        <v>Oferten, Quinton</v>
      </c>
      <c r="F959" t="str">
        <f>VLOOKUP(C959,Hierarchy!$A$2:$H$27,8,TRUE)</f>
        <v>Williamburg</v>
      </c>
      <c r="G959">
        <v>30</v>
      </c>
      <c r="H959">
        <v>24874</v>
      </c>
      <c r="I959">
        <v>7</v>
      </c>
      <c r="J959">
        <v>28</v>
      </c>
      <c r="K959">
        <v>18</v>
      </c>
      <c r="L959">
        <v>13</v>
      </c>
      <c r="M959">
        <v>4</v>
      </c>
      <c r="N959">
        <f>SUMIF(Call_Data!$D$2:$D$1526,Call_Data!$D959,Call_Data!$G$2:$G$1526)</f>
        <v>2000</v>
      </c>
      <c r="O959">
        <f>SUMIFS(Call_Data!$G$2:$G$1526,Call_Data!$D$2:$D$1526,Call_Data!$D959,Call_Data!$A$2:$A$1526,Call_Data!$A959)</f>
        <v>682</v>
      </c>
      <c r="P959" s="3">
        <f>Call_Data!$H959/Call_Data!$G959</f>
        <v>829.13333333333333</v>
      </c>
      <c r="Q959" cm="1">
        <f t="array" ref="Q959">_xlfn.SWITCH(A959,201706,780,201707,783,201708,775)</f>
        <v>783</v>
      </c>
      <c r="R959" s="5" cm="1">
        <f t="array" ref="R959">_xlfn.SWITCH(A959,201706,0.08,201707,0.081,201708,0.075)</f>
        <v>8.1000000000000003E-2</v>
      </c>
      <c r="S959" s="2">
        <f>Call_Data!$M959/Call_Data!$G959*100</f>
        <v>13.333333333333334</v>
      </c>
      <c r="T959" s="2">
        <f>Call_Data!$S959/Call_Data!$R959</f>
        <v>164.6090534979424</v>
      </c>
      <c r="U959" s="7">
        <f t="shared" si="28"/>
        <v>250</v>
      </c>
      <c r="V959" s="6">
        <f t="shared" si="29"/>
        <v>0.93333333333333335</v>
      </c>
      <c r="W959" s="6">
        <f>Call_Data!$K959/Call_Data!$J959</f>
        <v>0.6428571428571429</v>
      </c>
      <c r="X959" s="6">
        <f>Call_Data!$L959/Call_Data!$K959</f>
        <v>0.72222222222222221</v>
      </c>
      <c r="Y959" s="6" cm="1">
        <f t="array" ref="Y959">_xlfn.SWITCH(A959,201706,0.51,201707,0.509,201708,0.511)</f>
        <v>0.50900000000000001</v>
      </c>
      <c r="Z959" s="6">
        <f>Call_Data!$L959/Call_Data!$G959</f>
        <v>0.43333333333333335</v>
      </c>
      <c r="AA959" s="6" cm="1">
        <f t="array" ref="AA959">_xlfn.SWITCH(A959,201706,0.2,201707,0.199,201708,0.198)</f>
        <v>0.19900000000000001</v>
      </c>
      <c r="AB959" s="6">
        <f>Call_Data!$K959-Call_Data!$L959/Call_Data!$K959</f>
        <v>17.277777777777779</v>
      </c>
      <c r="AC959" s="6" cm="1">
        <f t="array" ref="AC959">_xlfn.SWITCH(A959,201706,0.17,201707,0.162,201708,0.159)</f>
        <v>0.16200000000000001</v>
      </c>
      <c r="AD959" s="6">
        <f>Call_Data!$I959/Call_Data!$G959</f>
        <v>0.23333333333333334</v>
      </c>
    </row>
    <row r="960" spans="1:30" x14ac:dyDescent="0.2">
      <c r="A960">
        <v>201707</v>
      </c>
      <c r="B960" s="1">
        <v>42945</v>
      </c>
      <c r="C960">
        <v>12489</v>
      </c>
      <c r="D960" t="str">
        <f>VLOOKUP(Call_Data!$C960,Hierarchy!$A$1:$H$27,5,TRUE)</f>
        <v>Abacus, Aaron</v>
      </c>
      <c r="E960" t="str">
        <f>VLOOKUP(Call_Data!$C960,Hierarchy!$A$2:$H$27,7,TRUE)</f>
        <v>Oferten, Quinton</v>
      </c>
      <c r="F960" t="str">
        <f>VLOOKUP(C960,Hierarchy!$A$2:$H$27,8,TRUE)</f>
        <v>Williamburg</v>
      </c>
      <c r="G960">
        <v>32</v>
      </c>
      <c r="H960">
        <v>25417</v>
      </c>
      <c r="I960">
        <v>7</v>
      </c>
      <c r="J960">
        <v>29</v>
      </c>
      <c r="K960">
        <v>19</v>
      </c>
      <c r="L960">
        <v>13</v>
      </c>
      <c r="M960">
        <v>3</v>
      </c>
      <c r="N960">
        <f>SUMIF(Call_Data!$D$2:$D$1526,Call_Data!$D960,Call_Data!$G$2:$G$1526)</f>
        <v>1858</v>
      </c>
      <c r="O960">
        <f>SUMIFS(Call_Data!$G$2:$G$1526,Call_Data!$D$2:$D$1526,Call_Data!$D960,Call_Data!$A$2:$A$1526,Call_Data!$A960)</f>
        <v>671</v>
      </c>
      <c r="P960" s="3">
        <f>Call_Data!$H960/Call_Data!$G960</f>
        <v>794.28125</v>
      </c>
      <c r="Q960" cm="1">
        <f t="array" ref="Q960">_xlfn.SWITCH(A960,201706,780,201707,783,201708,775)</f>
        <v>783</v>
      </c>
      <c r="R960" s="5" cm="1">
        <f t="array" ref="R960">_xlfn.SWITCH(A960,201706,0.08,201707,0.081,201708,0.075)</f>
        <v>8.1000000000000003E-2</v>
      </c>
      <c r="S960" s="2">
        <f>Call_Data!$M960/Call_Data!$G960*100</f>
        <v>9.375</v>
      </c>
      <c r="T960" s="2">
        <f>Call_Data!$S960/Call_Data!$R960</f>
        <v>115.74074074074073</v>
      </c>
      <c r="U960" s="7">
        <f t="shared" si="28"/>
        <v>150</v>
      </c>
      <c r="V960" s="6">
        <f t="shared" si="29"/>
        <v>0.90625</v>
      </c>
      <c r="W960" s="6">
        <f>Call_Data!$K960/Call_Data!$J960</f>
        <v>0.65517241379310343</v>
      </c>
      <c r="X960" s="6">
        <f>Call_Data!$L960/Call_Data!$K960</f>
        <v>0.68421052631578949</v>
      </c>
      <c r="Y960" s="6" cm="1">
        <f t="array" ref="Y960">_xlfn.SWITCH(A960,201706,0.51,201707,0.509,201708,0.511)</f>
        <v>0.50900000000000001</v>
      </c>
      <c r="Z960" s="6">
        <f>Call_Data!$L960/Call_Data!$G960</f>
        <v>0.40625</v>
      </c>
      <c r="AA960" s="6" cm="1">
        <f t="array" ref="AA960">_xlfn.SWITCH(A960,201706,0.2,201707,0.199,201708,0.198)</f>
        <v>0.19900000000000001</v>
      </c>
      <c r="AB960" s="6">
        <f>Call_Data!$K960-Call_Data!$L960/Call_Data!$K960</f>
        <v>18.315789473684209</v>
      </c>
      <c r="AC960" s="6" cm="1">
        <f t="array" ref="AC960">_xlfn.SWITCH(A960,201706,0.17,201707,0.162,201708,0.159)</f>
        <v>0.16200000000000001</v>
      </c>
      <c r="AD960" s="6">
        <f>Call_Data!$I960/Call_Data!$G960</f>
        <v>0.21875</v>
      </c>
    </row>
    <row r="961" spans="1:30" x14ac:dyDescent="0.2">
      <c r="A961">
        <v>201707</v>
      </c>
      <c r="B961" s="1">
        <v>42945</v>
      </c>
      <c r="C961">
        <v>12490</v>
      </c>
      <c r="D961" t="str">
        <f>VLOOKUP(Call_Data!$C961,Hierarchy!$A$1:$H$27,5,TRUE)</f>
        <v>Pulaski, Peter</v>
      </c>
      <c r="E961" t="str">
        <f>VLOOKUP(Call_Data!$C961,Hierarchy!$A$2:$H$27,7,TRUE)</f>
        <v>Oferten, Quinton</v>
      </c>
      <c r="F961" t="str">
        <f>VLOOKUP(C961,Hierarchy!$A$2:$H$27,8,TRUE)</f>
        <v>Williamburg</v>
      </c>
      <c r="G961">
        <v>32</v>
      </c>
      <c r="H961">
        <v>24077</v>
      </c>
      <c r="I961">
        <v>9</v>
      </c>
      <c r="J961">
        <v>30</v>
      </c>
      <c r="K961">
        <v>21</v>
      </c>
      <c r="L961">
        <v>14</v>
      </c>
      <c r="M961">
        <v>4</v>
      </c>
      <c r="N961">
        <f>SUMIF(Call_Data!$D$2:$D$1526,Call_Data!$D961,Call_Data!$G$2:$G$1526)</f>
        <v>1507</v>
      </c>
      <c r="O961">
        <f>SUMIFS(Call_Data!$G$2:$G$1526,Call_Data!$D$2:$D$1526,Call_Data!$D961,Call_Data!$A$2:$A$1526,Call_Data!$A961)</f>
        <v>437</v>
      </c>
      <c r="P961" s="3">
        <f>Call_Data!$H961/Call_Data!$G961</f>
        <v>752.40625</v>
      </c>
      <c r="Q961" cm="1">
        <f t="array" ref="Q961">_xlfn.SWITCH(A961,201706,780,201707,783,201708,775)</f>
        <v>783</v>
      </c>
      <c r="R961" s="5" cm="1">
        <f t="array" ref="R961">_xlfn.SWITCH(A961,201706,0.08,201707,0.081,201708,0.075)</f>
        <v>8.1000000000000003E-2</v>
      </c>
      <c r="S961" s="2">
        <f>Call_Data!$M961/Call_Data!$G961*100</f>
        <v>12.5</v>
      </c>
      <c r="T961" s="2">
        <f>Call_Data!$S961/Call_Data!$R961</f>
        <v>154.32098765432099</v>
      </c>
      <c r="U961" s="7">
        <f t="shared" si="28"/>
        <v>250</v>
      </c>
      <c r="V961" s="6">
        <f t="shared" si="29"/>
        <v>0.9375</v>
      </c>
      <c r="W961" s="6">
        <f>Call_Data!$K961/Call_Data!$J961</f>
        <v>0.7</v>
      </c>
      <c r="X961" s="6">
        <f>Call_Data!$L961/Call_Data!$K961</f>
        <v>0.66666666666666663</v>
      </c>
      <c r="Y961" s="6" cm="1">
        <f t="array" ref="Y961">_xlfn.SWITCH(A961,201706,0.51,201707,0.509,201708,0.511)</f>
        <v>0.50900000000000001</v>
      </c>
      <c r="Z961" s="6">
        <f>Call_Data!$L961/Call_Data!$G961</f>
        <v>0.4375</v>
      </c>
      <c r="AA961" s="6" cm="1">
        <f t="array" ref="AA961">_xlfn.SWITCH(A961,201706,0.2,201707,0.199,201708,0.198)</f>
        <v>0.19900000000000001</v>
      </c>
      <c r="AB961" s="6">
        <f>Call_Data!$K961-Call_Data!$L961/Call_Data!$K961</f>
        <v>20.333333333333332</v>
      </c>
      <c r="AC961" s="6" cm="1">
        <f t="array" ref="AC961">_xlfn.SWITCH(A961,201706,0.17,201707,0.162,201708,0.159)</f>
        <v>0.16200000000000001</v>
      </c>
      <c r="AD961" s="6">
        <f>Call_Data!$I961/Call_Data!$G961</f>
        <v>0.28125</v>
      </c>
    </row>
    <row r="962" spans="1:30" x14ac:dyDescent="0.2">
      <c r="A962">
        <v>201707</v>
      </c>
      <c r="B962" s="1">
        <v>42946</v>
      </c>
      <c r="C962">
        <v>12465</v>
      </c>
      <c r="D962" t="str">
        <f>VLOOKUP(Call_Data!$C962,Hierarchy!$A$1:$H$27,5,TRUE)</f>
        <v>Anderson, Albert</v>
      </c>
      <c r="E962" t="str">
        <f>VLOOKUP(Call_Data!$C962,Hierarchy!$A$2:$H$27,7,TRUE)</f>
        <v>Winnerson, Aceona</v>
      </c>
      <c r="F962" t="str">
        <f>VLOOKUP(C962,Hierarchy!$A$2:$H$27,8,TRUE)</f>
        <v>Williamburg</v>
      </c>
      <c r="G962">
        <v>39</v>
      </c>
      <c r="H962">
        <v>25577</v>
      </c>
      <c r="I962">
        <v>4</v>
      </c>
      <c r="J962">
        <v>39</v>
      </c>
      <c r="K962">
        <v>30</v>
      </c>
      <c r="L962">
        <v>21</v>
      </c>
      <c r="M962">
        <v>1</v>
      </c>
      <c r="N962">
        <f>SUMIF(Call_Data!$D$2:$D$1526,Call_Data!$D962,Call_Data!$G$2:$G$1526)</f>
        <v>2149</v>
      </c>
      <c r="O962">
        <f>SUMIFS(Call_Data!$G$2:$G$1526,Call_Data!$D$2:$D$1526,Call_Data!$D962,Call_Data!$A$2:$A$1526,Call_Data!$A962)</f>
        <v>601</v>
      </c>
      <c r="P962" s="3">
        <f>Call_Data!$H962/Call_Data!$G962</f>
        <v>655.82051282051282</v>
      </c>
      <c r="Q962" cm="1">
        <f t="array" ref="Q962">_xlfn.SWITCH(A962,201706,780,201707,783,201708,775)</f>
        <v>783</v>
      </c>
      <c r="R962" s="5" cm="1">
        <f t="array" ref="R962">_xlfn.SWITCH(A962,201706,0.08,201707,0.081,201708,0.075)</f>
        <v>8.1000000000000003E-2</v>
      </c>
      <c r="S962" s="2">
        <f>Call_Data!$M962/Call_Data!$G962*100</f>
        <v>2.5641025641025639</v>
      </c>
      <c r="T962" s="2">
        <f>Call_Data!$S962/Call_Data!$R962</f>
        <v>31.655587211142763</v>
      </c>
      <c r="U962" s="7">
        <f t="shared" ref="U962:U1025" si="30">IF(T962&gt;120,250,IF(T962&gt;110,150,IF(T962&gt;100,100,IF(T962&gt;90,50,0))))</f>
        <v>0</v>
      </c>
      <c r="V962" s="6">
        <f t="shared" ref="V962:V1025" si="31">J962/G962</f>
        <v>1</v>
      </c>
      <c r="W962" s="6">
        <f>Call_Data!$K962/Call_Data!$J962</f>
        <v>0.76923076923076927</v>
      </c>
      <c r="X962" s="6">
        <f>Call_Data!$L962/Call_Data!$K962</f>
        <v>0.7</v>
      </c>
      <c r="Y962" s="6" cm="1">
        <f t="array" ref="Y962">_xlfn.SWITCH(A962,201706,0.51,201707,0.509,201708,0.511)</f>
        <v>0.50900000000000001</v>
      </c>
      <c r="Z962" s="6">
        <f>Call_Data!$L962/Call_Data!$G962</f>
        <v>0.53846153846153844</v>
      </c>
      <c r="AA962" s="6" cm="1">
        <f t="array" ref="AA962">_xlfn.SWITCH(A962,201706,0.2,201707,0.199,201708,0.198)</f>
        <v>0.19900000000000001</v>
      </c>
      <c r="AB962" s="6">
        <f>Call_Data!$K962-Call_Data!$L962/Call_Data!$K962</f>
        <v>29.3</v>
      </c>
      <c r="AC962" s="6" cm="1">
        <f t="array" ref="AC962">_xlfn.SWITCH(A962,201706,0.17,201707,0.162,201708,0.159)</f>
        <v>0.16200000000000001</v>
      </c>
      <c r="AD962" s="6">
        <f>Call_Data!$I962/Call_Data!$G962</f>
        <v>0.10256410256410256</v>
      </c>
    </row>
    <row r="963" spans="1:30" x14ac:dyDescent="0.2">
      <c r="A963">
        <v>201707</v>
      </c>
      <c r="B963" s="1">
        <v>42946</v>
      </c>
      <c r="C963">
        <v>12466</v>
      </c>
      <c r="D963" t="str">
        <f>VLOOKUP(Call_Data!$C963,Hierarchy!$A$1:$H$27,5,TRUE)</f>
        <v>Binning, Bart</v>
      </c>
      <c r="E963" t="str">
        <f>VLOOKUP(Call_Data!$C963,Hierarchy!$A$2:$H$27,7,TRUE)</f>
        <v>Winnerson, Aceona</v>
      </c>
      <c r="F963" t="str">
        <f>VLOOKUP(C963,Hierarchy!$A$2:$H$27,8,TRUE)</f>
        <v>Williamburg</v>
      </c>
      <c r="G963">
        <v>36</v>
      </c>
      <c r="H963">
        <v>24826</v>
      </c>
      <c r="I963">
        <v>6</v>
      </c>
      <c r="J963">
        <v>32</v>
      </c>
      <c r="K963">
        <v>28</v>
      </c>
      <c r="L963">
        <v>24</v>
      </c>
      <c r="M963">
        <v>1</v>
      </c>
      <c r="N963">
        <f>SUMIF(Call_Data!$D$2:$D$1526,Call_Data!$D963,Call_Data!$G$2:$G$1526)</f>
        <v>2347</v>
      </c>
      <c r="O963">
        <f>SUMIFS(Call_Data!$G$2:$G$1526,Call_Data!$D$2:$D$1526,Call_Data!$D963,Call_Data!$A$2:$A$1526,Call_Data!$A963)</f>
        <v>761</v>
      </c>
      <c r="P963" s="3">
        <f>Call_Data!$H963/Call_Data!$G963</f>
        <v>689.61111111111109</v>
      </c>
      <c r="Q963" cm="1">
        <f t="array" ref="Q963">_xlfn.SWITCH(A963,201706,780,201707,783,201708,775)</f>
        <v>783</v>
      </c>
      <c r="R963" s="5" cm="1">
        <f t="array" ref="R963">_xlfn.SWITCH(A963,201706,0.08,201707,0.081,201708,0.075)</f>
        <v>8.1000000000000003E-2</v>
      </c>
      <c r="S963" s="2">
        <f>Call_Data!$M963/Call_Data!$G963*100</f>
        <v>2.7777777777777777</v>
      </c>
      <c r="T963" s="2">
        <f>Call_Data!$S963/Call_Data!$R963</f>
        <v>34.293552812071326</v>
      </c>
      <c r="U963" s="7">
        <f t="shared" si="30"/>
        <v>0</v>
      </c>
      <c r="V963" s="6">
        <f t="shared" si="31"/>
        <v>0.88888888888888884</v>
      </c>
      <c r="W963" s="6">
        <f>Call_Data!$K963/Call_Data!$J963</f>
        <v>0.875</v>
      </c>
      <c r="X963" s="6">
        <f>Call_Data!$L963/Call_Data!$K963</f>
        <v>0.8571428571428571</v>
      </c>
      <c r="Y963" s="6" cm="1">
        <f t="array" ref="Y963">_xlfn.SWITCH(A963,201706,0.51,201707,0.509,201708,0.511)</f>
        <v>0.50900000000000001</v>
      </c>
      <c r="Z963" s="6">
        <f>Call_Data!$L963/Call_Data!$G963</f>
        <v>0.66666666666666663</v>
      </c>
      <c r="AA963" s="6" cm="1">
        <f t="array" ref="AA963">_xlfn.SWITCH(A963,201706,0.2,201707,0.199,201708,0.198)</f>
        <v>0.19900000000000001</v>
      </c>
      <c r="AB963" s="6">
        <f>Call_Data!$K963-Call_Data!$L963/Call_Data!$K963</f>
        <v>27.142857142857142</v>
      </c>
      <c r="AC963" s="6" cm="1">
        <f t="array" ref="AC963">_xlfn.SWITCH(A963,201706,0.17,201707,0.162,201708,0.159)</f>
        <v>0.16200000000000001</v>
      </c>
      <c r="AD963" s="6">
        <f>Call_Data!$I963/Call_Data!$G963</f>
        <v>0.16666666666666666</v>
      </c>
    </row>
    <row r="964" spans="1:30" x14ac:dyDescent="0.2">
      <c r="A964">
        <v>201707</v>
      </c>
      <c r="B964" s="1">
        <v>42946</v>
      </c>
      <c r="C964">
        <v>12467</v>
      </c>
      <c r="D964" t="str">
        <f>VLOOKUP(Call_Data!$C964,Hierarchy!$A$1:$H$27,5,TRUE)</f>
        <v>Centerville, Cece</v>
      </c>
      <c r="E964" t="str">
        <f>VLOOKUP(Call_Data!$C964,Hierarchy!$A$2:$H$27,7,TRUE)</f>
        <v>Winnerson, Aceona</v>
      </c>
      <c r="F964" t="str">
        <f>VLOOKUP(C964,Hierarchy!$A$2:$H$27,8,TRUE)</f>
        <v>Williamburg</v>
      </c>
      <c r="G964">
        <v>35</v>
      </c>
      <c r="H964">
        <v>24238</v>
      </c>
      <c r="I964">
        <v>4</v>
      </c>
      <c r="J964">
        <v>33</v>
      </c>
      <c r="K964">
        <v>25</v>
      </c>
      <c r="L964">
        <v>20</v>
      </c>
      <c r="M964">
        <v>2</v>
      </c>
      <c r="N964">
        <f>SUMIF(Call_Data!$D$2:$D$1526,Call_Data!$D964,Call_Data!$G$2:$G$1526)</f>
        <v>2319</v>
      </c>
      <c r="O964">
        <f>SUMIFS(Call_Data!$G$2:$G$1526,Call_Data!$D$2:$D$1526,Call_Data!$D964,Call_Data!$A$2:$A$1526,Call_Data!$A964)</f>
        <v>735</v>
      </c>
      <c r="P964" s="3">
        <f>Call_Data!$H964/Call_Data!$G964</f>
        <v>692.51428571428573</v>
      </c>
      <c r="Q964" cm="1">
        <f t="array" ref="Q964">_xlfn.SWITCH(A964,201706,780,201707,783,201708,775)</f>
        <v>783</v>
      </c>
      <c r="R964" s="5" cm="1">
        <f t="array" ref="R964">_xlfn.SWITCH(A964,201706,0.08,201707,0.081,201708,0.075)</f>
        <v>8.1000000000000003E-2</v>
      </c>
      <c r="S964" s="2">
        <f>Call_Data!$M964/Call_Data!$G964*100</f>
        <v>5.7142857142857144</v>
      </c>
      <c r="T964" s="2">
        <f>Call_Data!$S964/Call_Data!$R964</f>
        <v>70.546737213403873</v>
      </c>
      <c r="U964" s="7">
        <f t="shared" si="30"/>
        <v>0</v>
      </c>
      <c r="V964" s="6">
        <f t="shared" si="31"/>
        <v>0.94285714285714284</v>
      </c>
      <c r="W964" s="6">
        <f>Call_Data!$K964/Call_Data!$J964</f>
        <v>0.75757575757575757</v>
      </c>
      <c r="X964" s="6">
        <f>Call_Data!$L964/Call_Data!$K964</f>
        <v>0.8</v>
      </c>
      <c r="Y964" s="6" cm="1">
        <f t="array" ref="Y964">_xlfn.SWITCH(A964,201706,0.51,201707,0.509,201708,0.511)</f>
        <v>0.50900000000000001</v>
      </c>
      <c r="Z964" s="6">
        <f>Call_Data!$L964/Call_Data!$G964</f>
        <v>0.5714285714285714</v>
      </c>
      <c r="AA964" s="6" cm="1">
        <f t="array" ref="AA964">_xlfn.SWITCH(A964,201706,0.2,201707,0.199,201708,0.198)</f>
        <v>0.19900000000000001</v>
      </c>
      <c r="AB964" s="6">
        <f>Call_Data!$K964-Call_Data!$L964/Call_Data!$K964</f>
        <v>24.2</v>
      </c>
      <c r="AC964" s="6" cm="1">
        <f t="array" ref="AC964">_xlfn.SWITCH(A964,201706,0.17,201707,0.162,201708,0.159)</f>
        <v>0.16200000000000001</v>
      </c>
      <c r="AD964" s="6">
        <f>Call_Data!$I964/Call_Data!$G964</f>
        <v>0.11428571428571428</v>
      </c>
    </row>
    <row r="965" spans="1:30" x14ac:dyDescent="0.2">
      <c r="A965">
        <v>201707</v>
      </c>
      <c r="B965" s="1">
        <v>42946</v>
      </c>
      <c r="C965">
        <v>12468</v>
      </c>
      <c r="D965" t="str">
        <f>VLOOKUP(Call_Data!$C965,Hierarchy!$A$1:$H$27,5,TRUE)</f>
        <v>Davenport, Davina</v>
      </c>
      <c r="E965" t="str">
        <f>VLOOKUP(Call_Data!$C965,Hierarchy!$A$2:$H$27,7,TRUE)</f>
        <v>Winnerson, Aceona</v>
      </c>
      <c r="F965" t="str">
        <f>VLOOKUP(C965,Hierarchy!$A$2:$H$27,8,TRUE)</f>
        <v>Williamburg</v>
      </c>
      <c r="G965">
        <v>40</v>
      </c>
      <c r="H965">
        <v>25691</v>
      </c>
      <c r="I965">
        <v>8</v>
      </c>
      <c r="J965">
        <v>39</v>
      </c>
      <c r="K965">
        <v>30</v>
      </c>
      <c r="L965">
        <v>26</v>
      </c>
      <c r="M965">
        <v>2</v>
      </c>
      <c r="N965">
        <f>SUMIF(Call_Data!$D$2:$D$1526,Call_Data!$D965,Call_Data!$G$2:$G$1526)</f>
        <v>2282</v>
      </c>
      <c r="O965">
        <f>SUMIFS(Call_Data!$G$2:$G$1526,Call_Data!$D$2:$D$1526,Call_Data!$D965,Call_Data!$A$2:$A$1526,Call_Data!$A965)</f>
        <v>762</v>
      </c>
      <c r="P965" s="3">
        <f>Call_Data!$H965/Call_Data!$G965</f>
        <v>642.27499999999998</v>
      </c>
      <c r="Q965" cm="1">
        <f t="array" ref="Q965">_xlfn.SWITCH(A965,201706,780,201707,783,201708,775)</f>
        <v>783</v>
      </c>
      <c r="R965" s="5" cm="1">
        <f t="array" ref="R965">_xlfn.SWITCH(A965,201706,0.08,201707,0.081,201708,0.075)</f>
        <v>8.1000000000000003E-2</v>
      </c>
      <c r="S965" s="2">
        <f>Call_Data!$M965/Call_Data!$G965*100</f>
        <v>5</v>
      </c>
      <c r="T965" s="2">
        <f>Call_Data!$S965/Call_Data!$R965</f>
        <v>61.728395061728392</v>
      </c>
      <c r="U965" s="7">
        <f t="shared" si="30"/>
        <v>0</v>
      </c>
      <c r="V965" s="6">
        <f t="shared" si="31"/>
        <v>0.97499999999999998</v>
      </c>
      <c r="W965" s="6">
        <f>Call_Data!$K965/Call_Data!$J965</f>
        <v>0.76923076923076927</v>
      </c>
      <c r="X965" s="6">
        <f>Call_Data!$L965/Call_Data!$K965</f>
        <v>0.8666666666666667</v>
      </c>
      <c r="Y965" s="6" cm="1">
        <f t="array" ref="Y965">_xlfn.SWITCH(A965,201706,0.51,201707,0.509,201708,0.511)</f>
        <v>0.50900000000000001</v>
      </c>
      <c r="Z965" s="6">
        <f>Call_Data!$L965/Call_Data!$G965</f>
        <v>0.65</v>
      </c>
      <c r="AA965" s="6" cm="1">
        <f t="array" ref="AA965">_xlfn.SWITCH(A965,201706,0.2,201707,0.199,201708,0.198)</f>
        <v>0.19900000000000001</v>
      </c>
      <c r="AB965" s="6">
        <f>Call_Data!$K965-Call_Data!$L965/Call_Data!$K965</f>
        <v>29.133333333333333</v>
      </c>
      <c r="AC965" s="6" cm="1">
        <f t="array" ref="AC965">_xlfn.SWITCH(A965,201706,0.17,201707,0.162,201708,0.159)</f>
        <v>0.16200000000000001</v>
      </c>
      <c r="AD965" s="6">
        <f>Call_Data!$I965/Call_Data!$G965</f>
        <v>0.2</v>
      </c>
    </row>
    <row r="966" spans="1:30" x14ac:dyDescent="0.2">
      <c r="A966">
        <v>201707</v>
      </c>
      <c r="B966" s="1">
        <v>42946</v>
      </c>
      <c r="C966">
        <v>12469</v>
      </c>
      <c r="D966" t="str">
        <f>VLOOKUP(Call_Data!$C966,Hierarchy!$A$1:$H$27,5,TRUE)</f>
        <v>Edgerton, Ethan</v>
      </c>
      <c r="E966" t="str">
        <f>VLOOKUP(Call_Data!$C966,Hierarchy!$A$2:$H$27,7,TRUE)</f>
        <v>Winnerson, Aceona</v>
      </c>
      <c r="F966" t="str">
        <f>VLOOKUP(C966,Hierarchy!$A$2:$H$27,8,TRUE)</f>
        <v>Williamburg</v>
      </c>
      <c r="G966">
        <v>37</v>
      </c>
      <c r="H966">
        <v>25101</v>
      </c>
      <c r="I966">
        <v>4</v>
      </c>
      <c r="J966">
        <v>37</v>
      </c>
      <c r="K966">
        <v>32</v>
      </c>
      <c r="L966">
        <v>27</v>
      </c>
      <c r="M966">
        <v>1</v>
      </c>
      <c r="N966">
        <f>SUMIF(Call_Data!$D$2:$D$1526,Call_Data!$D966,Call_Data!$G$2:$G$1526)</f>
        <v>2288</v>
      </c>
      <c r="O966">
        <f>SUMIFS(Call_Data!$G$2:$G$1526,Call_Data!$D$2:$D$1526,Call_Data!$D966,Call_Data!$A$2:$A$1526,Call_Data!$A966)</f>
        <v>796</v>
      </c>
      <c r="P966" s="3">
        <f>Call_Data!$H966/Call_Data!$G966</f>
        <v>678.40540540540542</v>
      </c>
      <c r="Q966" cm="1">
        <f t="array" ref="Q966">_xlfn.SWITCH(A966,201706,780,201707,783,201708,775)</f>
        <v>783</v>
      </c>
      <c r="R966" s="5" cm="1">
        <f t="array" ref="R966">_xlfn.SWITCH(A966,201706,0.08,201707,0.081,201708,0.075)</f>
        <v>8.1000000000000003E-2</v>
      </c>
      <c r="S966" s="2">
        <f>Call_Data!$M966/Call_Data!$G966*100</f>
        <v>2.7027027027027026</v>
      </c>
      <c r="T966" s="2">
        <f>Call_Data!$S966/Call_Data!$R966</f>
        <v>33.366700033366698</v>
      </c>
      <c r="U966" s="7">
        <f t="shared" si="30"/>
        <v>0</v>
      </c>
      <c r="V966" s="6">
        <f t="shared" si="31"/>
        <v>1</v>
      </c>
      <c r="W966" s="6">
        <f>Call_Data!$K966/Call_Data!$J966</f>
        <v>0.86486486486486491</v>
      </c>
      <c r="X966" s="6">
        <f>Call_Data!$L966/Call_Data!$K966</f>
        <v>0.84375</v>
      </c>
      <c r="Y966" s="6" cm="1">
        <f t="array" ref="Y966">_xlfn.SWITCH(A966,201706,0.51,201707,0.509,201708,0.511)</f>
        <v>0.50900000000000001</v>
      </c>
      <c r="Z966" s="6">
        <f>Call_Data!$L966/Call_Data!$G966</f>
        <v>0.72972972972972971</v>
      </c>
      <c r="AA966" s="6" cm="1">
        <f t="array" ref="AA966">_xlfn.SWITCH(A966,201706,0.2,201707,0.199,201708,0.198)</f>
        <v>0.19900000000000001</v>
      </c>
      <c r="AB966" s="6">
        <f>Call_Data!$K966-Call_Data!$L966/Call_Data!$K966</f>
        <v>31.15625</v>
      </c>
      <c r="AC966" s="6" cm="1">
        <f t="array" ref="AC966">_xlfn.SWITCH(A966,201706,0.17,201707,0.162,201708,0.159)</f>
        <v>0.16200000000000001</v>
      </c>
      <c r="AD966" s="6">
        <f>Call_Data!$I966/Call_Data!$G966</f>
        <v>0.10810810810810811</v>
      </c>
    </row>
    <row r="967" spans="1:30" x14ac:dyDescent="0.2">
      <c r="A967">
        <v>201707</v>
      </c>
      <c r="B967" s="1">
        <v>42946</v>
      </c>
      <c r="C967">
        <v>12470</v>
      </c>
      <c r="D967" t="str">
        <f>VLOOKUP(Call_Data!$C967,Hierarchy!$A$1:$H$27,5,TRUE)</f>
        <v>Filipsano, Fiona</v>
      </c>
      <c r="E967" t="str">
        <f>VLOOKUP(Call_Data!$C967,Hierarchy!$A$2:$H$27,7,TRUE)</f>
        <v>Winnerson, Aceona</v>
      </c>
      <c r="F967" t="str">
        <f>VLOOKUP(C967,Hierarchy!$A$2:$H$27,8,TRUE)</f>
        <v>Williamburg</v>
      </c>
      <c r="G967">
        <v>40</v>
      </c>
      <c r="H967">
        <v>24027</v>
      </c>
      <c r="I967">
        <v>6</v>
      </c>
      <c r="J967">
        <v>38</v>
      </c>
      <c r="K967">
        <v>32</v>
      </c>
      <c r="L967">
        <v>28</v>
      </c>
      <c r="M967">
        <v>2</v>
      </c>
      <c r="N967">
        <f>SUMIF(Call_Data!$D$2:$D$1526,Call_Data!$D967,Call_Data!$G$2:$G$1526)</f>
        <v>2312</v>
      </c>
      <c r="O967">
        <f>SUMIFS(Call_Data!$G$2:$G$1526,Call_Data!$D$2:$D$1526,Call_Data!$D967,Call_Data!$A$2:$A$1526,Call_Data!$A967)</f>
        <v>780</v>
      </c>
      <c r="P967" s="3">
        <f>Call_Data!$H967/Call_Data!$G967</f>
        <v>600.67499999999995</v>
      </c>
      <c r="Q967" cm="1">
        <f t="array" ref="Q967">_xlfn.SWITCH(A967,201706,780,201707,783,201708,775)</f>
        <v>783</v>
      </c>
      <c r="R967" s="5" cm="1">
        <f t="array" ref="R967">_xlfn.SWITCH(A967,201706,0.08,201707,0.081,201708,0.075)</f>
        <v>8.1000000000000003E-2</v>
      </c>
      <c r="S967" s="2">
        <f>Call_Data!$M967/Call_Data!$G967*100</f>
        <v>5</v>
      </c>
      <c r="T967" s="2">
        <f>Call_Data!$S967/Call_Data!$R967</f>
        <v>61.728395061728392</v>
      </c>
      <c r="U967" s="7">
        <f t="shared" si="30"/>
        <v>0</v>
      </c>
      <c r="V967" s="6">
        <f t="shared" si="31"/>
        <v>0.95</v>
      </c>
      <c r="W967" s="6">
        <f>Call_Data!$K967/Call_Data!$J967</f>
        <v>0.84210526315789469</v>
      </c>
      <c r="X967" s="6">
        <f>Call_Data!$L967/Call_Data!$K967</f>
        <v>0.875</v>
      </c>
      <c r="Y967" s="6" cm="1">
        <f t="array" ref="Y967">_xlfn.SWITCH(A967,201706,0.51,201707,0.509,201708,0.511)</f>
        <v>0.50900000000000001</v>
      </c>
      <c r="Z967" s="6">
        <f>Call_Data!$L967/Call_Data!$G967</f>
        <v>0.7</v>
      </c>
      <c r="AA967" s="6" cm="1">
        <f t="array" ref="AA967">_xlfn.SWITCH(A967,201706,0.2,201707,0.199,201708,0.198)</f>
        <v>0.19900000000000001</v>
      </c>
      <c r="AB967" s="6">
        <f>Call_Data!$K967-Call_Data!$L967/Call_Data!$K967</f>
        <v>31.125</v>
      </c>
      <c r="AC967" s="6" cm="1">
        <f t="array" ref="AC967">_xlfn.SWITCH(A967,201706,0.17,201707,0.162,201708,0.159)</f>
        <v>0.16200000000000001</v>
      </c>
      <c r="AD967" s="6">
        <f>Call_Data!$I967/Call_Data!$G967</f>
        <v>0.15</v>
      </c>
    </row>
    <row r="968" spans="1:30" x14ac:dyDescent="0.2">
      <c r="A968">
        <v>201707</v>
      </c>
      <c r="B968" s="1">
        <v>42946</v>
      </c>
      <c r="C968">
        <v>12471</v>
      </c>
      <c r="D968" t="str">
        <f>VLOOKUP(Call_Data!$C968,Hierarchy!$A$1:$H$27,5,TRUE)</f>
        <v>Gee, Garry</v>
      </c>
      <c r="E968" t="str">
        <f>VLOOKUP(Call_Data!$C968,Hierarchy!$A$2:$H$27,7,TRUE)</f>
        <v>Winnerson, Aceona</v>
      </c>
      <c r="F968" t="str">
        <f>VLOOKUP(C968,Hierarchy!$A$2:$H$27,8,TRUE)</f>
        <v>Williamburg</v>
      </c>
      <c r="G968">
        <v>32</v>
      </c>
      <c r="H968">
        <v>24850</v>
      </c>
      <c r="I968">
        <v>4</v>
      </c>
      <c r="J968">
        <v>29</v>
      </c>
      <c r="K968">
        <v>24</v>
      </c>
      <c r="L968">
        <v>17</v>
      </c>
      <c r="M968">
        <v>2</v>
      </c>
      <c r="N968">
        <f>SUMIF(Call_Data!$D$2:$D$1526,Call_Data!$D968,Call_Data!$G$2:$G$1526)</f>
        <v>2402</v>
      </c>
      <c r="O968">
        <f>SUMIFS(Call_Data!$G$2:$G$1526,Call_Data!$D$2:$D$1526,Call_Data!$D968,Call_Data!$A$2:$A$1526,Call_Data!$A968)</f>
        <v>811</v>
      </c>
      <c r="P968" s="3">
        <f>Call_Data!$H968/Call_Data!$G968</f>
        <v>776.5625</v>
      </c>
      <c r="Q968" cm="1">
        <f t="array" ref="Q968">_xlfn.SWITCH(A968,201706,780,201707,783,201708,775)</f>
        <v>783</v>
      </c>
      <c r="R968" s="5" cm="1">
        <f t="array" ref="R968">_xlfn.SWITCH(A968,201706,0.08,201707,0.081,201708,0.075)</f>
        <v>8.1000000000000003E-2</v>
      </c>
      <c r="S968" s="2">
        <f>Call_Data!$M968/Call_Data!$G968*100</f>
        <v>6.25</v>
      </c>
      <c r="T968" s="2">
        <f>Call_Data!$S968/Call_Data!$R968</f>
        <v>77.160493827160494</v>
      </c>
      <c r="U968" s="7">
        <f t="shared" si="30"/>
        <v>0</v>
      </c>
      <c r="V968" s="6">
        <f t="shared" si="31"/>
        <v>0.90625</v>
      </c>
      <c r="W968" s="6">
        <f>Call_Data!$K968/Call_Data!$J968</f>
        <v>0.82758620689655171</v>
      </c>
      <c r="X968" s="6">
        <f>Call_Data!$L968/Call_Data!$K968</f>
        <v>0.70833333333333337</v>
      </c>
      <c r="Y968" s="6" cm="1">
        <f t="array" ref="Y968">_xlfn.SWITCH(A968,201706,0.51,201707,0.509,201708,0.511)</f>
        <v>0.50900000000000001</v>
      </c>
      <c r="Z968" s="6">
        <f>Call_Data!$L968/Call_Data!$G968</f>
        <v>0.53125</v>
      </c>
      <c r="AA968" s="6" cm="1">
        <f t="array" ref="AA968">_xlfn.SWITCH(A968,201706,0.2,201707,0.199,201708,0.198)</f>
        <v>0.19900000000000001</v>
      </c>
      <c r="AB968" s="6">
        <f>Call_Data!$K968-Call_Data!$L968/Call_Data!$K968</f>
        <v>23.291666666666668</v>
      </c>
      <c r="AC968" s="6" cm="1">
        <f t="array" ref="AC968">_xlfn.SWITCH(A968,201706,0.17,201707,0.162,201708,0.159)</f>
        <v>0.16200000000000001</v>
      </c>
      <c r="AD968" s="6">
        <f>Call_Data!$I968/Call_Data!$G968</f>
        <v>0.125</v>
      </c>
    </row>
    <row r="969" spans="1:30" x14ac:dyDescent="0.2">
      <c r="A969">
        <v>201707</v>
      </c>
      <c r="B969" s="1">
        <v>42946</v>
      </c>
      <c r="C969">
        <v>12472</v>
      </c>
      <c r="D969" t="str">
        <f>VLOOKUP(Call_Data!$C969,Hierarchy!$A$1:$H$27,5,TRUE)</f>
        <v>Harrison, Harold</v>
      </c>
      <c r="E969" t="str">
        <f>VLOOKUP(Call_Data!$C969,Hierarchy!$A$2:$H$27,7,TRUE)</f>
        <v>Winnerson, Aceona</v>
      </c>
      <c r="F969" t="str">
        <f>VLOOKUP(C969,Hierarchy!$A$2:$H$27,8,TRUE)</f>
        <v>Williamburg</v>
      </c>
      <c r="G969">
        <v>40</v>
      </c>
      <c r="H969">
        <v>25070</v>
      </c>
      <c r="I969">
        <v>6</v>
      </c>
      <c r="J969">
        <v>39</v>
      </c>
      <c r="K969">
        <v>32</v>
      </c>
      <c r="L969">
        <v>23</v>
      </c>
      <c r="M969">
        <v>2</v>
      </c>
      <c r="N969">
        <f>SUMIF(Call_Data!$D$2:$D$1526,Call_Data!$D969,Call_Data!$G$2:$G$1526)</f>
        <v>2134</v>
      </c>
      <c r="O969">
        <f>SUMIFS(Call_Data!$G$2:$G$1526,Call_Data!$D$2:$D$1526,Call_Data!$D969,Call_Data!$A$2:$A$1526,Call_Data!$A969)</f>
        <v>650</v>
      </c>
      <c r="P969" s="3">
        <f>Call_Data!$H969/Call_Data!$G969</f>
        <v>626.75</v>
      </c>
      <c r="Q969" cm="1">
        <f t="array" ref="Q969">_xlfn.SWITCH(A969,201706,780,201707,783,201708,775)</f>
        <v>783</v>
      </c>
      <c r="R969" s="5" cm="1">
        <f t="array" ref="R969">_xlfn.SWITCH(A969,201706,0.08,201707,0.081,201708,0.075)</f>
        <v>8.1000000000000003E-2</v>
      </c>
      <c r="S969" s="2">
        <f>Call_Data!$M969/Call_Data!$G969*100</f>
        <v>5</v>
      </c>
      <c r="T969" s="2">
        <f>Call_Data!$S969/Call_Data!$R969</f>
        <v>61.728395061728392</v>
      </c>
      <c r="U969" s="7">
        <f t="shared" si="30"/>
        <v>0</v>
      </c>
      <c r="V969" s="6">
        <f t="shared" si="31"/>
        <v>0.97499999999999998</v>
      </c>
      <c r="W969" s="6">
        <f>Call_Data!$K969/Call_Data!$J969</f>
        <v>0.82051282051282048</v>
      </c>
      <c r="X969" s="6">
        <f>Call_Data!$L969/Call_Data!$K969</f>
        <v>0.71875</v>
      </c>
      <c r="Y969" s="6" cm="1">
        <f t="array" ref="Y969">_xlfn.SWITCH(A969,201706,0.51,201707,0.509,201708,0.511)</f>
        <v>0.50900000000000001</v>
      </c>
      <c r="Z969" s="6">
        <f>Call_Data!$L969/Call_Data!$G969</f>
        <v>0.57499999999999996</v>
      </c>
      <c r="AA969" s="6" cm="1">
        <f t="array" ref="AA969">_xlfn.SWITCH(A969,201706,0.2,201707,0.199,201708,0.198)</f>
        <v>0.19900000000000001</v>
      </c>
      <c r="AB969" s="6">
        <f>Call_Data!$K969-Call_Data!$L969/Call_Data!$K969</f>
        <v>31.28125</v>
      </c>
      <c r="AC969" s="6" cm="1">
        <f t="array" ref="AC969">_xlfn.SWITCH(A969,201706,0.17,201707,0.162,201708,0.159)</f>
        <v>0.16200000000000001</v>
      </c>
      <c r="AD969" s="6">
        <f>Call_Data!$I969/Call_Data!$G969</f>
        <v>0.15</v>
      </c>
    </row>
    <row r="970" spans="1:30" x14ac:dyDescent="0.2">
      <c r="A970">
        <v>201707</v>
      </c>
      <c r="B970" s="1">
        <v>42947</v>
      </c>
      <c r="C970">
        <v>12465</v>
      </c>
      <c r="D970" t="str">
        <f>VLOOKUP(Call_Data!$C970,Hierarchy!$A$1:$H$27,5,TRUE)</f>
        <v>Anderson, Albert</v>
      </c>
      <c r="E970" t="str">
        <f>VLOOKUP(Call_Data!$C970,Hierarchy!$A$2:$H$27,7,TRUE)</f>
        <v>Winnerson, Aceona</v>
      </c>
      <c r="F970" t="str">
        <f>VLOOKUP(C970,Hierarchy!$A$2:$H$27,8,TRUE)</f>
        <v>Williamburg</v>
      </c>
      <c r="G970">
        <v>32</v>
      </c>
      <c r="H970">
        <v>25559</v>
      </c>
      <c r="I970">
        <v>3</v>
      </c>
      <c r="J970">
        <v>30</v>
      </c>
      <c r="K970">
        <v>22</v>
      </c>
      <c r="L970">
        <v>18</v>
      </c>
      <c r="M970">
        <v>1</v>
      </c>
      <c r="N970">
        <f>SUMIF(Call_Data!$D$2:$D$1526,Call_Data!$D970,Call_Data!$G$2:$G$1526)</f>
        <v>2149</v>
      </c>
      <c r="O970">
        <f>SUMIFS(Call_Data!$G$2:$G$1526,Call_Data!$D$2:$D$1526,Call_Data!$D970,Call_Data!$A$2:$A$1526,Call_Data!$A970)</f>
        <v>601</v>
      </c>
      <c r="P970" s="3">
        <f>Call_Data!$H970/Call_Data!$G970</f>
        <v>798.71875</v>
      </c>
      <c r="Q970" cm="1">
        <f t="array" ref="Q970">_xlfn.SWITCH(A970,201706,780,201707,783,201708,775)</f>
        <v>783</v>
      </c>
      <c r="R970" s="5" cm="1">
        <f t="array" ref="R970">_xlfn.SWITCH(A970,201706,0.08,201707,0.081,201708,0.075)</f>
        <v>8.1000000000000003E-2</v>
      </c>
      <c r="S970" s="2">
        <f>Call_Data!$M970/Call_Data!$G970*100</f>
        <v>3.125</v>
      </c>
      <c r="T970" s="2">
        <f>Call_Data!$S970/Call_Data!$R970</f>
        <v>38.580246913580247</v>
      </c>
      <c r="U970" s="7">
        <f t="shared" si="30"/>
        <v>0</v>
      </c>
      <c r="V970" s="6">
        <f t="shared" si="31"/>
        <v>0.9375</v>
      </c>
      <c r="W970" s="6">
        <f>Call_Data!$K970/Call_Data!$J970</f>
        <v>0.73333333333333328</v>
      </c>
      <c r="X970" s="6">
        <f>Call_Data!$L970/Call_Data!$K970</f>
        <v>0.81818181818181823</v>
      </c>
      <c r="Y970" s="6" cm="1">
        <f t="array" ref="Y970">_xlfn.SWITCH(A970,201706,0.51,201707,0.509,201708,0.511)</f>
        <v>0.50900000000000001</v>
      </c>
      <c r="Z970" s="6">
        <f>Call_Data!$L970/Call_Data!$G970</f>
        <v>0.5625</v>
      </c>
      <c r="AA970" s="6" cm="1">
        <f t="array" ref="AA970">_xlfn.SWITCH(A970,201706,0.2,201707,0.199,201708,0.198)</f>
        <v>0.19900000000000001</v>
      </c>
      <c r="AB970" s="6">
        <f>Call_Data!$K970-Call_Data!$L970/Call_Data!$K970</f>
        <v>21.181818181818183</v>
      </c>
      <c r="AC970" s="6" cm="1">
        <f t="array" ref="AC970">_xlfn.SWITCH(A970,201706,0.17,201707,0.162,201708,0.159)</f>
        <v>0.16200000000000001</v>
      </c>
      <c r="AD970" s="6">
        <f>Call_Data!$I970/Call_Data!$G970</f>
        <v>9.375E-2</v>
      </c>
    </row>
    <row r="971" spans="1:30" x14ac:dyDescent="0.2">
      <c r="A971">
        <v>201707</v>
      </c>
      <c r="B971" s="1">
        <v>42947</v>
      </c>
      <c r="C971">
        <v>12466</v>
      </c>
      <c r="D971" t="str">
        <f>VLOOKUP(Call_Data!$C971,Hierarchy!$A$1:$H$27,5,TRUE)</f>
        <v>Binning, Bart</v>
      </c>
      <c r="E971" t="str">
        <f>VLOOKUP(Call_Data!$C971,Hierarchy!$A$2:$H$27,7,TRUE)</f>
        <v>Winnerson, Aceona</v>
      </c>
      <c r="F971" t="str">
        <f>VLOOKUP(C971,Hierarchy!$A$2:$H$27,8,TRUE)</f>
        <v>Williamburg</v>
      </c>
      <c r="G971">
        <v>34</v>
      </c>
      <c r="H971">
        <v>24104</v>
      </c>
      <c r="I971">
        <v>5</v>
      </c>
      <c r="J971">
        <v>33</v>
      </c>
      <c r="K971">
        <v>26</v>
      </c>
      <c r="L971">
        <v>21</v>
      </c>
      <c r="M971">
        <v>1</v>
      </c>
      <c r="N971">
        <f>SUMIF(Call_Data!$D$2:$D$1526,Call_Data!$D971,Call_Data!$G$2:$G$1526)</f>
        <v>2347</v>
      </c>
      <c r="O971">
        <f>SUMIFS(Call_Data!$G$2:$G$1526,Call_Data!$D$2:$D$1526,Call_Data!$D971,Call_Data!$A$2:$A$1526,Call_Data!$A971)</f>
        <v>761</v>
      </c>
      <c r="P971" s="3">
        <f>Call_Data!$H971/Call_Data!$G971</f>
        <v>708.94117647058829</v>
      </c>
      <c r="Q971" cm="1">
        <f t="array" ref="Q971">_xlfn.SWITCH(A971,201706,780,201707,783,201708,775)</f>
        <v>783</v>
      </c>
      <c r="R971" s="5" cm="1">
        <f t="array" ref="R971">_xlfn.SWITCH(A971,201706,0.08,201707,0.081,201708,0.075)</f>
        <v>8.1000000000000003E-2</v>
      </c>
      <c r="S971" s="2">
        <f>Call_Data!$M971/Call_Data!$G971*100</f>
        <v>2.9411764705882351</v>
      </c>
      <c r="T971" s="2">
        <f>Call_Data!$S971/Call_Data!$R971</f>
        <v>36.31082062454611</v>
      </c>
      <c r="U971" s="7">
        <f t="shared" si="30"/>
        <v>0</v>
      </c>
      <c r="V971" s="6">
        <f t="shared" si="31"/>
        <v>0.97058823529411764</v>
      </c>
      <c r="W971" s="6">
        <f>Call_Data!$K971/Call_Data!$J971</f>
        <v>0.78787878787878785</v>
      </c>
      <c r="X971" s="6">
        <f>Call_Data!$L971/Call_Data!$K971</f>
        <v>0.80769230769230771</v>
      </c>
      <c r="Y971" s="6" cm="1">
        <f t="array" ref="Y971">_xlfn.SWITCH(A971,201706,0.51,201707,0.509,201708,0.511)</f>
        <v>0.50900000000000001</v>
      </c>
      <c r="Z971" s="6">
        <f>Call_Data!$L971/Call_Data!$G971</f>
        <v>0.61764705882352944</v>
      </c>
      <c r="AA971" s="6" cm="1">
        <f t="array" ref="AA971">_xlfn.SWITCH(A971,201706,0.2,201707,0.199,201708,0.198)</f>
        <v>0.19900000000000001</v>
      </c>
      <c r="AB971" s="6">
        <f>Call_Data!$K971-Call_Data!$L971/Call_Data!$K971</f>
        <v>25.192307692307693</v>
      </c>
      <c r="AC971" s="6" cm="1">
        <f t="array" ref="AC971">_xlfn.SWITCH(A971,201706,0.17,201707,0.162,201708,0.159)</f>
        <v>0.16200000000000001</v>
      </c>
      <c r="AD971" s="6">
        <f>Call_Data!$I971/Call_Data!$G971</f>
        <v>0.14705882352941177</v>
      </c>
    </row>
    <row r="972" spans="1:30" x14ac:dyDescent="0.2">
      <c r="A972">
        <v>201707</v>
      </c>
      <c r="B972" s="1">
        <v>42947</v>
      </c>
      <c r="C972">
        <v>12467</v>
      </c>
      <c r="D972" t="str">
        <f>VLOOKUP(Call_Data!$C972,Hierarchy!$A$1:$H$27,5,TRUE)</f>
        <v>Centerville, Cece</v>
      </c>
      <c r="E972" t="str">
        <f>VLOOKUP(Call_Data!$C972,Hierarchy!$A$2:$H$27,7,TRUE)</f>
        <v>Winnerson, Aceona</v>
      </c>
      <c r="F972" t="str">
        <f>VLOOKUP(C972,Hierarchy!$A$2:$H$27,8,TRUE)</f>
        <v>Williamburg</v>
      </c>
      <c r="G972">
        <v>35</v>
      </c>
      <c r="H972">
        <v>25838</v>
      </c>
      <c r="I972">
        <v>4</v>
      </c>
      <c r="J972">
        <v>33</v>
      </c>
      <c r="K972">
        <v>28</v>
      </c>
      <c r="L972">
        <v>25</v>
      </c>
      <c r="M972">
        <v>1</v>
      </c>
      <c r="N972">
        <f>SUMIF(Call_Data!$D$2:$D$1526,Call_Data!$D972,Call_Data!$G$2:$G$1526)</f>
        <v>2319</v>
      </c>
      <c r="O972">
        <f>SUMIFS(Call_Data!$G$2:$G$1526,Call_Data!$D$2:$D$1526,Call_Data!$D972,Call_Data!$A$2:$A$1526,Call_Data!$A972)</f>
        <v>735</v>
      </c>
      <c r="P972" s="3">
        <f>Call_Data!$H972/Call_Data!$G972</f>
        <v>738.2285714285714</v>
      </c>
      <c r="Q972" cm="1">
        <f t="array" ref="Q972">_xlfn.SWITCH(A972,201706,780,201707,783,201708,775)</f>
        <v>783</v>
      </c>
      <c r="R972" s="5" cm="1">
        <f t="array" ref="R972">_xlfn.SWITCH(A972,201706,0.08,201707,0.081,201708,0.075)</f>
        <v>8.1000000000000003E-2</v>
      </c>
      <c r="S972" s="2">
        <f>Call_Data!$M972/Call_Data!$G972*100</f>
        <v>2.8571428571428572</v>
      </c>
      <c r="T972" s="2">
        <f>Call_Data!$S972/Call_Data!$R972</f>
        <v>35.273368606701936</v>
      </c>
      <c r="U972" s="7">
        <f t="shared" si="30"/>
        <v>0</v>
      </c>
      <c r="V972" s="6">
        <f t="shared" si="31"/>
        <v>0.94285714285714284</v>
      </c>
      <c r="W972" s="6">
        <f>Call_Data!$K972/Call_Data!$J972</f>
        <v>0.84848484848484851</v>
      </c>
      <c r="X972" s="6">
        <f>Call_Data!$L972/Call_Data!$K972</f>
        <v>0.8928571428571429</v>
      </c>
      <c r="Y972" s="6" cm="1">
        <f t="array" ref="Y972">_xlfn.SWITCH(A972,201706,0.51,201707,0.509,201708,0.511)</f>
        <v>0.50900000000000001</v>
      </c>
      <c r="Z972" s="6">
        <f>Call_Data!$L972/Call_Data!$G972</f>
        <v>0.7142857142857143</v>
      </c>
      <c r="AA972" s="6" cm="1">
        <f t="array" ref="AA972">_xlfn.SWITCH(A972,201706,0.2,201707,0.199,201708,0.198)</f>
        <v>0.19900000000000001</v>
      </c>
      <c r="AB972" s="6">
        <f>Call_Data!$K972-Call_Data!$L972/Call_Data!$K972</f>
        <v>27.107142857142858</v>
      </c>
      <c r="AC972" s="6" cm="1">
        <f t="array" ref="AC972">_xlfn.SWITCH(A972,201706,0.17,201707,0.162,201708,0.159)</f>
        <v>0.16200000000000001</v>
      </c>
      <c r="AD972" s="6">
        <f>Call_Data!$I972/Call_Data!$G972</f>
        <v>0.11428571428571428</v>
      </c>
    </row>
    <row r="973" spans="1:30" x14ac:dyDescent="0.2">
      <c r="A973">
        <v>201707</v>
      </c>
      <c r="B973" s="1">
        <v>42947</v>
      </c>
      <c r="C973">
        <v>12468</v>
      </c>
      <c r="D973" t="str">
        <f>VLOOKUP(Call_Data!$C973,Hierarchy!$A$1:$H$27,5,TRUE)</f>
        <v>Davenport, Davina</v>
      </c>
      <c r="E973" t="str">
        <f>VLOOKUP(Call_Data!$C973,Hierarchy!$A$2:$H$27,7,TRUE)</f>
        <v>Winnerson, Aceona</v>
      </c>
      <c r="F973" t="str">
        <f>VLOOKUP(C973,Hierarchy!$A$2:$H$27,8,TRUE)</f>
        <v>Williamburg</v>
      </c>
      <c r="G973">
        <v>35</v>
      </c>
      <c r="H973">
        <v>24819</v>
      </c>
      <c r="I973">
        <v>5</v>
      </c>
      <c r="J973">
        <v>35</v>
      </c>
      <c r="K973">
        <v>31</v>
      </c>
      <c r="L973">
        <v>28</v>
      </c>
      <c r="M973">
        <v>1</v>
      </c>
      <c r="N973">
        <f>SUMIF(Call_Data!$D$2:$D$1526,Call_Data!$D973,Call_Data!$G$2:$G$1526)</f>
        <v>2282</v>
      </c>
      <c r="O973">
        <f>SUMIFS(Call_Data!$G$2:$G$1526,Call_Data!$D$2:$D$1526,Call_Data!$D973,Call_Data!$A$2:$A$1526,Call_Data!$A973)</f>
        <v>762</v>
      </c>
      <c r="P973" s="3">
        <f>Call_Data!$H973/Call_Data!$G973</f>
        <v>709.11428571428576</v>
      </c>
      <c r="Q973" cm="1">
        <f t="array" ref="Q973">_xlfn.SWITCH(A973,201706,780,201707,783,201708,775)</f>
        <v>783</v>
      </c>
      <c r="R973" s="5" cm="1">
        <f t="array" ref="R973">_xlfn.SWITCH(A973,201706,0.08,201707,0.081,201708,0.075)</f>
        <v>8.1000000000000003E-2</v>
      </c>
      <c r="S973" s="2">
        <f>Call_Data!$M973/Call_Data!$G973*100</f>
        <v>2.8571428571428572</v>
      </c>
      <c r="T973" s="2">
        <f>Call_Data!$S973/Call_Data!$R973</f>
        <v>35.273368606701936</v>
      </c>
      <c r="U973" s="7">
        <f t="shared" si="30"/>
        <v>0</v>
      </c>
      <c r="V973" s="6">
        <f t="shared" si="31"/>
        <v>1</v>
      </c>
      <c r="W973" s="6">
        <f>Call_Data!$K973/Call_Data!$J973</f>
        <v>0.88571428571428568</v>
      </c>
      <c r="X973" s="6">
        <f>Call_Data!$L973/Call_Data!$K973</f>
        <v>0.90322580645161288</v>
      </c>
      <c r="Y973" s="6" cm="1">
        <f t="array" ref="Y973">_xlfn.SWITCH(A973,201706,0.51,201707,0.509,201708,0.511)</f>
        <v>0.50900000000000001</v>
      </c>
      <c r="Z973" s="6">
        <f>Call_Data!$L973/Call_Data!$G973</f>
        <v>0.8</v>
      </c>
      <c r="AA973" s="6" cm="1">
        <f t="array" ref="AA973">_xlfn.SWITCH(A973,201706,0.2,201707,0.199,201708,0.198)</f>
        <v>0.19900000000000001</v>
      </c>
      <c r="AB973" s="6">
        <f>Call_Data!$K973-Call_Data!$L973/Call_Data!$K973</f>
        <v>30.096774193548388</v>
      </c>
      <c r="AC973" s="6" cm="1">
        <f t="array" ref="AC973">_xlfn.SWITCH(A973,201706,0.17,201707,0.162,201708,0.159)</f>
        <v>0.16200000000000001</v>
      </c>
      <c r="AD973" s="6">
        <f>Call_Data!$I973/Call_Data!$G973</f>
        <v>0.14285714285714285</v>
      </c>
    </row>
    <row r="974" spans="1:30" x14ac:dyDescent="0.2">
      <c r="A974">
        <v>201707</v>
      </c>
      <c r="B974" s="1">
        <v>42947</v>
      </c>
      <c r="C974">
        <v>12469</v>
      </c>
      <c r="D974" t="str">
        <f>VLOOKUP(Call_Data!$C974,Hierarchy!$A$1:$H$27,5,TRUE)</f>
        <v>Edgerton, Ethan</v>
      </c>
      <c r="E974" t="str">
        <f>VLOOKUP(Call_Data!$C974,Hierarchy!$A$2:$H$27,7,TRUE)</f>
        <v>Winnerson, Aceona</v>
      </c>
      <c r="F974" t="str">
        <f>VLOOKUP(C974,Hierarchy!$A$2:$H$27,8,TRUE)</f>
        <v>Williamburg</v>
      </c>
      <c r="G974">
        <v>38</v>
      </c>
      <c r="H974">
        <v>24492</v>
      </c>
      <c r="I974">
        <v>8</v>
      </c>
      <c r="J974">
        <v>36</v>
      </c>
      <c r="K974">
        <v>31</v>
      </c>
      <c r="L974">
        <v>26</v>
      </c>
      <c r="M974">
        <v>2</v>
      </c>
      <c r="N974">
        <f>SUMIF(Call_Data!$D$2:$D$1526,Call_Data!$D974,Call_Data!$G$2:$G$1526)</f>
        <v>2288</v>
      </c>
      <c r="O974">
        <f>SUMIFS(Call_Data!$G$2:$G$1526,Call_Data!$D$2:$D$1526,Call_Data!$D974,Call_Data!$A$2:$A$1526,Call_Data!$A974)</f>
        <v>796</v>
      </c>
      <c r="P974" s="3">
        <f>Call_Data!$H974/Call_Data!$G974</f>
        <v>644.52631578947364</v>
      </c>
      <c r="Q974" cm="1">
        <f t="array" ref="Q974">_xlfn.SWITCH(A974,201706,780,201707,783,201708,775)</f>
        <v>783</v>
      </c>
      <c r="R974" s="5" cm="1">
        <f t="array" ref="R974">_xlfn.SWITCH(A974,201706,0.08,201707,0.081,201708,0.075)</f>
        <v>8.1000000000000003E-2</v>
      </c>
      <c r="S974" s="2">
        <f>Call_Data!$M974/Call_Data!$G974*100</f>
        <v>5.2631578947368416</v>
      </c>
      <c r="T974" s="2">
        <f>Call_Data!$S974/Call_Data!$R974</f>
        <v>64.977257959714095</v>
      </c>
      <c r="U974" s="7">
        <f t="shared" si="30"/>
        <v>0</v>
      </c>
      <c r="V974" s="6">
        <f t="shared" si="31"/>
        <v>0.94736842105263153</v>
      </c>
      <c r="W974" s="6">
        <f>Call_Data!$K974/Call_Data!$J974</f>
        <v>0.86111111111111116</v>
      </c>
      <c r="X974" s="6">
        <f>Call_Data!$L974/Call_Data!$K974</f>
        <v>0.83870967741935487</v>
      </c>
      <c r="Y974" s="6" cm="1">
        <f t="array" ref="Y974">_xlfn.SWITCH(A974,201706,0.51,201707,0.509,201708,0.511)</f>
        <v>0.50900000000000001</v>
      </c>
      <c r="Z974" s="6">
        <f>Call_Data!$L974/Call_Data!$G974</f>
        <v>0.68421052631578949</v>
      </c>
      <c r="AA974" s="6" cm="1">
        <f t="array" ref="AA974">_xlfn.SWITCH(A974,201706,0.2,201707,0.199,201708,0.198)</f>
        <v>0.19900000000000001</v>
      </c>
      <c r="AB974" s="6">
        <f>Call_Data!$K974-Call_Data!$L974/Call_Data!$K974</f>
        <v>30.161290322580644</v>
      </c>
      <c r="AC974" s="6" cm="1">
        <f t="array" ref="AC974">_xlfn.SWITCH(A974,201706,0.17,201707,0.162,201708,0.159)</f>
        <v>0.16200000000000001</v>
      </c>
      <c r="AD974" s="6">
        <f>Call_Data!$I974/Call_Data!$G974</f>
        <v>0.21052631578947367</v>
      </c>
    </row>
    <row r="975" spans="1:30" x14ac:dyDescent="0.2">
      <c r="A975">
        <v>201707</v>
      </c>
      <c r="B975" s="1">
        <v>42947</v>
      </c>
      <c r="C975">
        <v>12470</v>
      </c>
      <c r="D975" t="str">
        <f>VLOOKUP(Call_Data!$C975,Hierarchy!$A$1:$H$27,5,TRUE)</f>
        <v>Filipsano, Fiona</v>
      </c>
      <c r="E975" t="str">
        <f>VLOOKUP(Call_Data!$C975,Hierarchy!$A$2:$H$27,7,TRUE)</f>
        <v>Winnerson, Aceona</v>
      </c>
      <c r="F975" t="str">
        <f>VLOOKUP(C975,Hierarchy!$A$2:$H$27,8,TRUE)</f>
        <v>Williamburg</v>
      </c>
      <c r="G975">
        <v>32</v>
      </c>
      <c r="H975">
        <v>25470</v>
      </c>
      <c r="I975">
        <v>4</v>
      </c>
      <c r="J975">
        <v>30</v>
      </c>
      <c r="K975">
        <v>26</v>
      </c>
      <c r="L975">
        <v>21</v>
      </c>
      <c r="M975">
        <v>1</v>
      </c>
      <c r="N975">
        <f>SUMIF(Call_Data!$D$2:$D$1526,Call_Data!$D975,Call_Data!$G$2:$G$1526)</f>
        <v>2312</v>
      </c>
      <c r="O975">
        <f>SUMIFS(Call_Data!$G$2:$G$1526,Call_Data!$D$2:$D$1526,Call_Data!$D975,Call_Data!$A$2:$A$1526,Call_Data!$A975)</f>
        <v>780</v>
      </c>
      <c r="P975" s="3">
        <f>Call_Data!$H975/Call_Data!$G975</f>
        <v>795.9375</v>
      </c>
      <c r="Q975" cm="1">
        <f t="array" ref="Q975">_xlfn.SWITCH(A975,201706,780,201707,783,201708,775)</f>
        <v>783</v>
      </c>
      <c r="R975" s="5" cm="1">
        <f t="array" ref="R975">_xlfn.SWITCH(A975,201706,0.08,201707,0.081,201708,0.075)</f>
        <v>8.1000000000000003E-2</v>
      </c>
      <c r="S975" s="2">
        <f>Call_Data!$M975/Call_Data!$G975*100</f>
        <v>3.125</v>
      </c>
      <c r="T975" s="2">
        <f>Call_Data!$S975/Call_Data!$R975</f>
        <v>38.580246913580247</v>
      </c>
      <c r="U975" s="7">
        <f t="shared" si="30"/>
        <v>0</v>
      </c>
      <c r="V975" s="6">
        <f t="shared" si="31"/>
        <v>0.9375</v>
      </c>
      <c r="W975" s="6">
        <f>Call_Data!$K975/Call_Data!$J975</f>
        <v>0.8666666666666667</v>
      </c>
      <c r="X975" s="6">
        <f>Call_Data!$L975/Call_Data!$K975</f>
        <v>0.80769230769230771</v>
      </c>
      <c r="Y975" s="6" cm="1">
        <f t="array" ref="Y975">_xlfn.SWITCH(A975,201706,0.51,201707,0.509,201708,0.511)</f>
        <v>0.50900000000000001</v>
      </c>
      <c r="Z975" s="6">
        <f>Call_Data!$L975/Call_Data!$G975</f>
        <v>0.65625</v>
      </c>
      <c r="AA975" s="6" cm="1">
        <f t="array" ref="AA975">_xlfn.SWITCH(A975,201706,0.2,201707,0.199,201708,0.198)</f>
        <v>0.19900000000000001</v>
      </c>
      <c r="AB975" s="6">
        <f>Call_Data!$K975-Call_Data!$L975/Call_Data!$K975</f>
        <v>25.192307692307693</v>
      </c>
      <c r="AC975" s="6" cm="1">
        <f t="array" ref="AC975">_xlfn.SWITCH(A975,201706,0.17,201707,0.162,201708,0.159)</f>
        <v>0.16200000000000001</v>
      </c>
      <c r="AD975" s="6">
        <f>Call_Data!$I975/Call_Data!$G975</f>
        <v>0.125</v>
      </c>
    </row>
    <row r="976" spans="1:30" x14ac:dyDescent="0.2">
      <c r="A976">
        <v>201707</v>
      </c>
      <c r="B976" s="1">
        <v>42947</v>
      </c>
      <c r="C976">
        <v>12471</v>
      </c>
      <c r="D976" t="str">
        <f>VLOOKUP(Call_Data!$C976,Hierarchy!$A$1:$H$27,5,TRUE)</f>
        <v>Gee, Garry</v>
      </c>
      <c r="E976" t="str">
        <f>VLOOKUP(Call_Data!$C976,Hierarchy!$A$2:$H$27,7,TRUE)</f>
        <v>Winnerson, Aceona</v>
      </c>
      <c r="F976" t="str">
        <f>VLOOKUP(C976,Hierarchy!$A$2:$H$27,8,TRUE)</f>
        <v>Williamburg</v>
      </c>
      <c r="G976">
        <v>38</v>
      </c>
      <c r="H976">
        <v>25297</v>
      </c>
      <c r="I976">
        <v>6</v>
      </c>
      <c r="J976">
        <v>38</v>
      </c>
      <c r="K976">
        <v>28</v>
      </c>
      <c r="L976">
        <v>23</v>
      </c>
      <c r="M976">
        <v>2</v>
      </c>
      <c r="N976">
        <f>SUMIF(Call_Data!$D$2:$D$1526,Call_Data!$D976,Call_Data!$G$2:$G$1526)</f>
        <v>2402</v>
      </c>
      <c r="O976">
        <f>SUMIFS(Call_Data!$G$2:$G$1526,Call_Data!$D$2:$D$1526,Call_Data!$D976,Call_Data!$A$2:$A$1526,Call_Data!$A976)</f>
        <v>811</v>
      </c>
      <c r="P976" s="3">
        <f>Call_Data!$H976/Call_Data!$G976</f>
        <v>665.71052631578948</v>
      </c>
      <c r="Q976" cm="1">
        <f t="array" ref="Q976">_xlfn.SWITCH(A976,201706,780,201707,783,201708,775)</f>
        <v>783</v>
      </c>
      <c r="R976" s="5" cm="1">
        <f t="array" ref="R976">_xlfn.SWITCH(A976,201706,0.08,201707,0.081,201708,0.075)</f>
        <v>8.1000000000000003E-2</v>
      </c>
      <c r="S976" s="2">
        <f>Call_Data!$M976/Call_Data!$G976*100</f>
        <v>5.2631578947368416</v>
      </c>
      <c r="T976" s="2">
        <f>Call_Data!$S976/Call_Data!$R976</f>
        <v>64.977257959714095</v>
      </c>
      <c r="U976" s="7">
        <f t="shared" si="30"/>
        <v>0</v>
      </c>
      <c r="V976" s="6">
        <f t="shared" si="31"/>
        <v>1</v>
      </c>
      <c r="W976" s="6">
        <f>Call_Data!$K976/Call_Data!$J976</f>
        <v>0.73684210526315785</v>
      </c>
      <c r="X976" s="6">
        <f>Call_Data!$L976/Call_Data!$K976</f>
        <v>0.8214285714285714</v>
      </c>
      <c r="Y976" s="6" cm="1">
        <f t="array" ref="Y976">_xlfn.SWITCH(A976,201706,0.51,201707,0.509,201708,0.511)</f>
        <v>0.50900000000000001</v>
      </c>
      <c r="Z976" s="6">
        <f>Call_Data!$L976/Call_Data!$G976</f>
        <v>0.60526315789473684</v>
      </c>
      <c r="AA976" s="6" cm="1">
        <f t="array" ref="AA976">_xlfn.SWITCH(A976,201706,0.2,201707,0.199,201708,0.198)</f>
        <v>0.19900000000000001</v>
      </c>
      <c r="AB976" s="6">
        <f>Call_Data!$K976-Call_Data!$L976/Call_Data!$K976</f>
        <v>27.178571428571427</v>
      </c>
      <c r="AC976" s="6" cm="1">
        <f t="array" ref="AC976">_xlfn.SWITCH(A976,201706,0.17,201707,0.162,201708,0.159)</f>
        <v>0.16200000000000001</v>
      </c>
      <c r="AD976" s="6">
        <f>Call_Data!$I976/Call_Data!$G976</f>
        <v>0.15789473684210525</v>
      </c>
    </row>
    <row r="977" spans="1:30" x14ac:dyDescent="0.2">
      <c r="A977">
        <v>201707</v>
      </c>
      <c r="B977" s="1">
        <v>42947</v>
      </c>
      <c r="C977">
        <v>12472</v>
      </c>
      <c r="D977" t="str">
        <f>VLOOKUP(Call_Data!$C977,Hierarchy!$A$1:$H$27,5,TRUE)</f>
        <v>Harrison, Harold</v>
      </c>
      <c r="E977" t="str">
        <f>VLOOKUP(Call_Data!$C977,Hierarchy!$A$2:$H$27,7,TRUE)</f>
        <v>Winnerson, Aceona</v>
      </c>
      <c r="F977" t="str">
        <f>VLOOKUP(C977,Hierarchy!$A$2:$H$27,8,TRUE)</f>
        <v>Williamburg</v>
      </c>
      <c r="G977">
        <v>39</v>
      </c>
      <c r="H977">
        <v>24313</v>
      </c>
      <c r="I977">
        <v>6</v>
      </c>
      <c r="J977">
        <v>35</v>
      </c>
      <c r="K977">
        <v>28</v>
      </c>
      <c r="L977">
        <v>24</v>
      </c>
      <c r="M977">
        <v>1</v>
      </c>
      <c r="N977">
        <f>SUMIF(Call_Data!$D$2:$D$1526,Call_Data!$D977,Call_Data!$G$2:$G$1526)</f>
        <v>2134</v>
      </c>
      <c r="O977">
        <f>SUMIFS(Call_Data!$G$2:$G$1526,Call_Data!$D$2:$D$1526,Call_Data!$D977,Call_Data!$A$2:$A$1526,Call_Data!$A977)</f>
        <v>650</v>
      </c>
      <c r="P977" s="3">
        <f>Call_Data!$H977/Call_Data!$G977</f>
        <v>623.41025641025647</v>
      </c>
      <c r="Q977" cm="1">
        <f t="array" ref="Q977">_xlfn.SWITCH(A977,201706,780,201707,783,201708,775)</f>
        <v>783</v>
      </c>
      <c r="R977" s="5" cm="1">
        <f t="array" ref="R977">_xlfn.SWITCH(A977,201706,0.08,201707,0.081,201708,0.075)</f>
        <v>8.1000000000000003E-2</v>
      </c>
      <c r="S977" s="2">
        <f>Call_Data!$M977/Call_Data!$G977*100</f>
        <v>2.5641025641025639</v>
      </c>
      <c r="T977" s="2">
        <f>Call_Data!$S977/Call_Data!$R977</f>
        <v>31.655587211142763</v>
      </c>
      <c r="U977" s="7">
        <f t="shared" si="30"/>
        <v>0</v>
      </c>
      <c r="V977" s="6">
        <f t="shared" si="31"/>
        <v>0.89743589743589747</v>
      </c>
      <c r="W977" s="6">
        <f>Call_Data!$K977/Call_Data!$J977</f>
        <v>0.8</v>
      </c>
      <c r="X977" s="6">
        <f>Call_Data!$L977/Call_Data!$K977</f>
        <v>0.8571428571428571</v>
      </c>
      <c r="Y977" s="6" cm="1">
        <f t="array" ref="Y977">_xlfn.SWITCH(A977,201706,0.51,201707,0.509,201708,0.511)</f>
        <v>0.50900000000000001</v>
      </c>
      <c r="Z977" s="6">
        <f>Call_Data!$L977/Call_Data!$G977</f>
        <v>0.61538461538461542</v>
      </c>
      <c r="AA977" s="6" cm="1">
        <f t="array" ref="AA977">_xlfn.SWITCH(A977,201706,0.2,201707,0.199,201708,0.198)</f>
        <v>0.19900000000000001</v>
      </c>
      <c r="AB977" s="6">
        <f>Call_Data!$K977-Call_Data!$L977/Call_Data!$K977</f>
        <v>27.142857142857142</v>
      </c>
      <c r="AC977" s="6" cm="1">
        <f t="array" ref="AC977">_xlfn.SWITCH(A977,201706,0.17,201707,0.162,201708,0.159)</f>
        <v>0.16200000000000001</v>
      </c>
      <c r="AD977" s="6">
        <f>Call_Data!$I977/Call_Data!$G977</f>
        <v>0.15384615384615385</v>
      </c>
    </row>
    <row r="978" spans="1:30" x14ac:dyDescent="0.2">
      <c r="A978">
        <v>201707</v>
      </c>
      <c r="B978" s="1">
        <v>42947</v>
      </c>
      <c r="C978">
        <v>12473</v>
      </c>
      <c r="D978" t="str">
        <f>VLOOKUP(Call_Data!$C978,Hierarchy!$A$1:$H$27,5,TRUE)</f>
        <v>Ivanski, Igor</v>
      </c>
      <c r="E978" t="str">
        <f>VLOOKUP(Call_Data!$C978,Hierarchy!$A$2:$H$27,7,TRUE)</f>
        <v>Jimson, Bill</v>
      </c>
      <c r="F978" t="str">
        <f>VLOOKUP(C978,Hierarchy!$A$2:$H$27,8,TRUE)</f>
        <v>Williamburg</v>
      </c>
      <c r="G978">
        <v>35</v>
      </c>
      <c r="H978">
        <v>25559</v>
      </c>
      <c r="I978">
        <v>7</v>
      </c>
      <c r="J978">
        <v>31</v>
      </c>
      <c r="K978">
        <v>25</v>
      </c>
      <c r="L978">
        <v>16</v>
      </c>
      <c r="M978">
        <v>2</v>
      </c>
      <c r="N978">
        <f>SUMIF(Call_Data!$D$2:$D$1526,Call_Data!$D978,Call_Data!$G$2:$G$1526)</f>
        <v>2093</v>
      </c>
      <c r="O978">
        <f>SUMIFS(Call_Data!$G$2:$G$1526,Call_Data!$D$2:$D$1526,Call_Data!$D978,Call_Data!$A$2:$A$1526,Call_Data!$A978)</f>
        <v>666</v>
      </c>
      <c r="P978" s="3">
        <f>Call_Data!$H978/Call_Data!$G978</f>
        <v>730.25714285714287</v>
      </c>
      <c r="Q978" cm="1">
        <f t="array" ref="Q978">_xlfn.SWITCH(A978,201706,780,201707,783,201708,775)</f>
        <v>783</v>
      </c>
      <c r="R978" s="5" cm="1">
        <f t="array" ref="R978">_xlfn.SWITCH(A978,201706,0.08,201707,0.081,201708,0.075)</f>
        <v>8.1000000000000003E-2</v>
      </c>
      <c r="S978" s="2">
        <f>Call_Data!$M978/Call_Data!$G978*100</f>
        <v>5.7142857142857144</v>
      </c>
      <c r="T978" s="2">
        <f>Call_Data!$S978/Call_Data!$R978</f>
        <v>70.546737213403873</v>
      </c>
      <c r="U978" s="7">
        <f t="shared" si="30"/>
        <v>0</v>
      </c>
      <c r="V978" s="6">
        <f t="shared" si="31"/>
        <v>0.88571428571428568</v>
      </c>
      <c r="W978" s="6">
        <f>Call_Data!$K978/Call_Data!$J978</f>
        <v>0.80645161290322576</v>
      </c>
      <c r="X978" s="6">
        <f>Call_Data!$L978/Call_Data!$K978</f>
        <v>0.64</v>
      </c>
      <c r="Y978" s="6" cm="1">
        <f t="array" ref="Y978">_xlfn.SWITCH(A978,201706,0.51,201707,0.509,201708,0.511)</f>
        <v>0.50900000000000001</v>
      </c>
      <c r="Z978" s="6">
        <f>Call_Data!$L978/Call_Data!$G978</f>
        <v>0.45714285714285713</v>
      </c>
      <c r="AA978" s="6" cm="1">
        <f t="array" ref="AA978">_xlfn.SWITCH(A978,201706,0.2,201707,0.199,201708,0.198)</f>
        <v>0.19900000000000001</v>
      </c>
      <c r="AB978" s="6">
        <f>Call_Data!$K978-Call_Data!$L978/Call_Data!$K978</f>
        <v>24.36</v>
      </c>
      <c r="AC978" s="6" cm="1">
        <f t="array" ref="AC978">_xlfn.SWITCH(A978,201706,0.17,201707,0.162,201708,0.159)</f>
        <v>0.16200000000000001</v>
      </c>
      <c r="AD978" s="6">
        <f>Call_Data!$I978/Call_Data!$G978</f>
        <v>0.2</v>
      </c>
    </row>
    <row r="979" spans="1:30" x14ac:dyDescent="0.2">
      <c r="A979">
        <v>201707</v>
      </c>
      <c r="B979" s="1">
        <v>42947</v>
      </c>
      <c r="C979">
        <v>12474</v>
      </c>
      <c r="D979" t="str">
        <f>VLOOKUP(Call_Data!$C979,Hierarchy!$A$1:$H$27,5,TRUE)</f>
        <v>Jeffries, Johnna</v>
      </c>
      <c r="E979" t="str">
        <f>VLOOKUP(Call_Data!$C979,Hierarchy!$A$2:$H$27,7,TRUE)</f>
        <v>Jimson, Bill</v>
      </c>
      <c r="F979" t="str">
        <f>VLOOKUP(C979,Hierarchy!$A$2:$H$27,8,TRUE)</f>
        <v>Williamburg</v>
      </c>
      <c r="G979">
        <v>32</v>
      </c>
      <c r="H979">
        <v>25887</v>
      </c>
      <c r="I979">
        <v>5</v>
      </c>
      <c r="J979">
        <v>27</v>
      </c>
      <c r="K979">
        <v>23</v>
      </c>
      <c r="L979">
        <v>14</v>
      </c>
      <c r="M979">
        <v>2</v>
      </c>
      <c r="N979">
        <f>SUMIF(Call_Data!$D$2:$D$1526,Call_Data!$D979,Call_Data!$G$2:$G$1526)</f>
        <v>2135</v>
      </c>
      <c r="O979">
        <f>SUMIFS(Call_Data!$G$2:$G$1526,Call_Data!$D$2:$D$1526,Call_Data!$D979,Call_Data!$A$2:$A$1526,Call_Data!$A979)</f>
        <v>708</v>
      </c>
      <c r="P979" s="3">
        <f>Call_Data!$H979/Call_Data!$G979</f>
        <v>808.96875</v>
      </c>
      <c r="Q979" cm="1">
        <f t="array" ref="Q979">_xlfn.SWITCH(A979,201706,780,201707,783,201708,775)</f>
        <v>783</v>
      </c>
      <c r="R979" s="5" cm="1">
        <f t="array" ref="R979">_xlfn.SWITCH(A979,201706,0.08,201707,0.081,201708,0.075)</f>
        <v>8.1000000000000003E-2</v>
      </c>
      <c r="S979" s="2">
        <f>Call_Data!$M979/Call_Data!$G979*100</f>
        <v>6.25</v>
      </c>
      <c r="T979" s="2">
        <f>Call_Data!$S979/Call_Data!$R979</f>
        <v>77.160493827160494</v>
      </c>
      <c r="U979" s="7">
        <f t="shared" si="30"/>
        <v>0</v>
      </c>
      <c r="V979" s="6">
        <f t="shared" si="31"/>
        <v>0.84375</v>
      </c>
      <c r="W979" s="6">
        <f>Call_Data!$K979/Call_Data!$J979</f>
        <v>0.85185185185185186</v>
      </c>
      <c r="X979" s="6">
        <f>Call_Data!$L979/Call_Data!$K979</f>
        <v>0.60869565217391308</v>
      </c>
      <c r="Y979" s="6" cm="1">
        <f t="array" ref="Y979">_xlfn.SWITCH(A979,201706,0.51,201707,0.509,201708,0.511)</f>
        <v>0.50900000000000001</v>
      </c>
      <c r="Z979" s="6">
        <f>Call_Data!$L979/Call_Data!$G979</f>
        <v>0.4375</v>
      </c>
      <c r="AA979" s="6" cm="1">
        <f t="array" ref="AA979">_xlfn.SWITCH(A979,201706,0.2,201707,0.199,201708,0.198)</f>
        <v>0.19900000000000001</v>
      </c>
      <c r="AB979" s="6">
        <f>Call_Data!$K979-Call_Data!$L979/Call_Data!$K979</f>
        <v>22.391304347826086</v>
      </c>
      <c r="AC979" s="6" cm="1">
        <f t="array" ref="AC979">_xlfn.SWITCH(A979,201706,0.17,201707,0.162,201708,0.159)</f>
        <v>0.16200000000000001</v>
      </c>
      <c r="AD979" s="6">
        <f>Call_Data!$I979/Call_Data!$G979</f>
        <v>0.15625</v>
      </c>
    </row>
    <row r="980" spans="1:30" x14ac:dyDescent="0.2">
      <c r="A980">
        <v>201707</v>
      </c>
      <c r="B980" s="1">
        <v>42947</v>
      </c>
      <c r="C980">
        <v>12475</v>
      </c>
      <c r="D980" t="str">
        <f>VLOOKUP(Call_Data!$C980,Hierarchy!$A$1:$H$27,5,TRUE)</f>
        <v>Kippers, Kat</v>
      </c>
      <c r="E980" t="str">
        <f>VLOOKUP(Call_Data!$C980,Hierarchy!$A$2:$H$27,7,TRUE)</f>
        <v>Jimson, Bill</v>
      </c>
      <c r="F980" t="str">
        <f>VLOOKUP(C980,Hierarchy!$A$2:$H$27,8,TRUE)</f>
        <v>Williamburg</v>
      </c>
      <c r="G980">
        <v>36</v>
      </c>
      <c r="H980">
        <v>25776</v>
      </c>
      <c r="I980">
        <v>6</v>
      </c>
      <c r="J980">
        <v>31</v>
      </c>
      <c r="K980">
        <v>21</v>
      </c>
      <c r="L980">
        <v>16</v>
      </c>
      <c r="M980">
        <v>2</v>
      </c>
      <c r="N980">
        <f>SUMIF(Call_Data!$D$2:$D$1526,Call_Data!$D980,Call_Data!$G$2:$G$1526)</f>
        <v>2135</v>
      </c>
      <c r="O980">
        <f>SUMIFS(Call_Data!$G$2:$G$1526,Call_Data!$D$2:$D$1526,Call_Data!$D980,Call_Data!$A$2:$A$1526,Call_Data!$A980)</f>
        <v>724</v>
      </c>
      <c r="P980" s="3">
        <f>Call_Data!$H980/Call_Data!$G980</f>
        <v>716</v>
      </c>
      <c r="Q980" cm="1">
        <f t="array" ref="Q980">_xlfn.SWITCH(A980,201706,780,201707,783,201708,775)</f>
        <v>783</v>
      </c>
      <c r="R980" s="5" cm="1">
        <f t="array" ref="R980">_xlfn.SWITCH(A980,201706,0.08,201707,0.081,201708,0.075)</f>
        <v>8.1000000000000003E-2</v>
      </c>
      <c r="S980" s="2">
        <f>Call_Data!$M980/Call_Data!$G980*100</f>
        <v>5.5555555555555554</v>
      </c>
      <c r="T980" s="2">
        <f>Call_Data!$S980/Call_Data!$R980</f>
        <v>68.587105624142652</v>
      </c>
      <c r="U980" s="7">
        <f t="shared" si="30"/>
        <v>0</v>
      </c>
      <c r="V980" s="6">
        <f t="shared" si="31"/>
        <v>0.86111111111111116</v>
      </c>
      <c r="W980" s="6">
        <f>Call_Data!$K980/Call_Data!$J980</f>
        <v>0.67741935483870963</v>
      </c>
      <c r="X980" s="6">
        <f>Call_Data!$L980/Call_Data!$K980</f>
        <v>0.76190476190476186</v>
      </c>
      <c r="Y980" s="6" cm="1">
        <f t="array" ref="Y980">_xlfn.SWITCH(A980,201706,0.51,201707,0.509,201708,0.511)</f>
        <v>0.50900000000000001</v>
      </c>
      <c r="Z980" s="6">
        <f>Call_Data!$L980/Call_Data!$G980</f>
        <v>0.44444444444444442</v>
      </c>
      <c r="AA980" s="6" cm="1">
        <f t="array" ref="AA980">_xlfn.SWITCH(A980,201706,0.2,201707,0.199,201708,0.198)</f>
        <v>0.19900000000000001</v>
      </c>
      <c r="AB980" s="6">
        <f>Call_Data!$K980-Call_Data!$L980/Call_Data!$K980</f>
        <v>20.238095238095237</v>
      </c>
      <c r="AC980" s="6" cm="1">
        <f t="array" ref="AC980">_xlfn.SWITCH(A980,201706,0.17,201707,0.162,201708,0.159)</f>
        <v>0.16200000000000001</v>
      </c>
      <c r="AD980" s="6">
        <f>Call_Data!$I980/Call_Data!$G980</f>
        <v>0.16666666666666666</v>
      </c>
    </row>
    <row r="981" spans="1:30" x14ac:dyDescent="0.2">
      <c r="A981">
        <v>201707</v>
      </c>
      <c r="B981" s="1">
        <v>42947</v>
      </c>
      <c r="C981">
        <v>12476</v>
      </c>
      <c r="D981" t="str">
        <f>VLOOKUP(Call_Data!$C981,Hierarchy!$A$1:$H$27,5,TRUE)</f>
        <v>Lipp, Larry</v>
      </c>
      <c r="E981" t="str">
        <f>VLOOKUP(Call_Data!$C981,Hierarchy!$A$2:$H$27,7,TRUE)</f>
        <v>Jimson, Bill</v>
      </c>
      <c r="F981" t="str">
        <f>VLOOKUP(C981,Hierarchy!$A$2:$H$27,8,TRUE)</f>
        <v>Williamburg</v>
      </c>
      <c r="G981">
        <v>31</v>
      </c>
      <c r="H981">
        <v>25143</v>
      </c>
      <c r="I981">
        <v>7</v>
      </c>
      <c r="J981">
        <v>30</v>
      </c>
      <c r="K981">
        <v>20</v>
      </c>
      <c r="L981">
        <v>12</v>
      </c>
      <c r="M981">
        <v>2</v>
      </c>
      <c r="N981">
        <f>SUMIF(Call_Data!$D$2:$D$1526,Call_Data!$D981,Call_Data!$G$2:$G$1526)</f>
        <v>2065</v>
      </c>
      <c r="O981">
        <f>SUMIFS(Call_Data!$G$2:$G$1526,Call_Data!$D$2:$D$1526,Call_Data!$D981,Call_Data!$A$2:$A$1526,Call_Data!$A981)</f>
        <v>651</v>
      </c>
      <c r="P981" s="3">
        <f>Call_Data!$H981/Call_Data!$G981</f>
        <v>811.06451612903231</v>
      </c>
      <c r="Q981" cm="1">
        <f t="array" ref="Q981">_xlfn.SWITCH(A981,201706,780,201707,783,201708,775)</f>
        <v>783</v>
      </c>
      <c r="R981" s="5" cm="1">
        <f t="array" ref="R981">_xlfn.SWITCH(A981,201706,0.08,201707,0.081,201708,0.075)</f>
        <v>8.1000000000000003E-2</v>
      </c>
      <c r="S981" s="2">
        <f>Call_Data!$M981/Call_Data!$G981*100</f>
        <v>6.4516129032258061</v>
      </c>
      <c r="T981" s="2">
        <f>Call_Data!$S981/Call_Data!$R981</f>
        <v>79.649542015133406</v>
      </c>
      <c r="U981" s="7">
        <f t="shared" si="30"/>
        <v>0</v>
      </c>
      <c r="V981" s="6">
        <f t="shared" si="31"/>
        <v>0.967741935483871</v>
      </c>
      <c r="W981" s="6">
        <f>Call_Data!$K981/Call_Data!$J981</f>
        <v>0.66666666666666663</v>
      </c>
      <c r="X981" s="6">
        <f>Call_Data!$L981/Call_Data!$K981</f>
        <v>0.6</v>
      </c>
      <c r="Y981" s="6" cm="1">
        <f t="array" ref="Y981">_xlfn.SWITCH(A981,201706,0.51,201707,0.509,201708,0.511)</f>
        <v>0.50900000000000001</v>
      </c>
      <c r="Z981" s="6">
        <f>Call_Data!$L981/Call_Data!$G981</f>
        <v>0.38709677419354838</v>
      </c>
      <c r="AA981" s="6" cm="1">
        <f t="array" ref="AA981">_xlfn.SWITCH(A981,201706,0.2,201707,0.199,201708,0.198)</f>
        <v>0.19900000000000001</v>
      </c>
      <c r="AB981" s="6">
        <f>Call_Data!$K981-Call_Data!$L981/Call_Data!$K981</f>
        <v>19.399999999999999</v>
      </c>
      <c r="AC981" s="6" cm="1">
        <f t="array" ref="AC981">_xlfn.SWITCH(A981,201706,0.17,201707,0.162,201708,0.159)</f>
        <v>0.16200000000000001</v>
      </c>
      <c r="AD981" s="6">
        <f>Call_Data!$I981/Call_Data!$G981</f>
        <v>0.22580645161290322</v>
      </c>
    </row>
    <row r="982" spans="1:30" x14ac:dyDescent="0.2">
      <c r="A982">
        <v>201707</v>
      </c>
      <c r="B982" s="1">
        <v>42947</v>
      </c>
      <c r="C982">
        <v>12477</v>
      </c>
      <c r="D982" t="str">
        <f>VLOOKUP(Call_Data!$C982,Hierarchy!$A$1:$H$27,5,TRUE)</f>
        <v>Myers, Matt</v>
      </c>
      <c r="E982" t="str">
        <f>VLOOKUP(Call_Data!$C982,Hierarchy!$A$2:$H$27,7,TRUE)</f>
        <v>Jimson, Bill</v>
      </c>
      <c r="F982" t="str">
        <f>VLOOKUP(C982,Hierarchy!$A$2:$H$27,8,TRUE)</f>
        <v>Williamburg</v>
      </c>
      <c r="G982">
        <v>36</v>
      </c>
      <c r="H982">
        <v>25147</v>
      </c>
      <c r="I982">
        <v>8</v>
      </c>
      <c r="J982">
        <v>31</v>
      </c>
      <c r="K982">
        <v>26</v>
      </c>
      <c r="L982">
        <v>19</v>
      </c>
      <c r="M982">
        <v>3</v>
      </c>
      <c r="N982">
        <f>SUMIF(Call_Data!$D$2:$D$1526,Call_Data!$D982,Call_Data!$G$2:$G$1526)</f>
        <v>1978</v>
      </c>
      <c r="O982">
        <f>SUMIFS(Call_Data!$G$2:$G$1526,Call_Data!$D$2:$D$1526,Call_Data!$D982,Call_Data!$A$2:$A$1526,Call_Data!$A982)</f>
        <v>656</v>
      </c>
      <c r="P982" s="3">
        <f>Call_Data!$H982/Call_Data!$G982</f>
        <v>698.52777777777783</v>
      </c>
      <c r="Q982" cm="1">
        <f t="array" ref="Q982">_xlfn.SWITCH(A982,201706,780,201707,783,201708,775)</f>
        <v>783</v>
      </c>
      <c r="R982" s="5" cm="1">
        <f t="array" ref="R982">_xlfn.SWITCH(A982,201706,0.08,201707,0.081,201708,0.075)</f>
        <v>8.1000000000000003E-2</v>
      </c>
      <c r="S982" s="2">
        <f>Call_Data!$M982/Call_Data!$G982*100</f>
        <v>8.3333333333333321</v>
      </c>
      <c r="T982" s="2">
        <f>Call_Data!$S982/Call_Data!$R982</f>
        <v>102.88065843621398</v>
      </c>
      <c r="U982" s="7">
        <f t="shared" si="30"/>
        <v>100</v>
      </c>
      <c r="V982" s="6">
        <f t="shared" si="31"/>
        <v>0.86111111111111116</v>
      </c>
      <c r="W982" s="6">
        <f>Call_Data!$K982/Call_Data!$J982</f>
        <v>0.83870967741935487</v>
      </c>
      <c r="X982" s="6">
        <f>Call_Data!$L982/Call_Data!$K982</f>
        <v>0.73076923076923073</v>
      </c>
      <c r="Y982" s="6" cm="1">
        <f t="array" ref="Y982">_xlfn.SWITCH(A982,201706,0.51,201707,0.509,201708,0.511)</f>
        <v>0.50900000000000001</v>
      </c>
      <c r="Z982" s="6">
        <f>Call_Data!$L982/Call_Data!$G982</f>
        <v>0.52777777777777779</v>
      </c>
      <c r="AA982" s="6" cm="1">
        <f t="array" ref="AA982">_xlfn.SWITCH(A982,201706,0.2,201707,0.199,201708,0.198)</f>
        <v>0.19900000000000001</v>
      </c>
      <c r="AB982" s="6">
        <f>Call_Data!$K982-Call_Data!$L982/Call_Data!$K982</f>
        <v>25.26923076923077</v>
      </c>
      <c r="AC982" s="6" cm="1">
        <f t="array" ref="AC982">_xlfn.SWITCH(A982,201706,0.17,201707,0.162,201708,0.159)</f>
        <v>0.16200000000000001</v>
      </c>
      <c r="AD982" s="6">
        <f>Call_Data!$I982/Call_Data!$G982</f>
        <v>0.22222222222222221</v>
      </c>
    </row>
    <row r="983" spans="1:30" x14ac:dyDescent="0.2">
      <c r="A983">
        <v>201707</v>
      </c>
      <c r="B983" s="1">
        <v>42947</v>
      </c>
      <c r="C983">
        <v>12478</v>
      </c>
      <c r="D983" t="str">
        <f>VLOOKUP(Call_Data!$C983,Hierarchy!$A$1:$H$27,5,TRUE)</f>
        <v>Nichols, Nana</v>
      </c>
      <c r="E983" t="str">
        <f>VLOOKUP(Call_Data!$C983,Hierarchy!$A$2:$H$27,7,TRUE)</f>
        <v>Jimson, Bill</v>
      </c>
      <c r="F983" t="str">
        <f>VLOOKUP(C983,Hierarchy!$A$2:$H$27,8,TRUE)</f>
        <v>Williamburg</v>
      </c>
      <c r="G983">
        <v>31</v>
      </c>
      <c r="H983">
        <v>25750</v>
      </c>
      <c r="I983">
        <v>5</v>
      </c>
      <c r="J983">
        <v>28</v>
      </c>
      <c r="K983">
        <v>18</v>
      </c>
      <c r="L983">
        <v>14</v>
      </c>
      <c r="M983">
        <v>2</v>
      </c>
      <c r="N983">
        <f>SUMIF(Call_Data!$D$2:$D$1526,Call_Data!$D983,Call_Data!$G$2:$G$1526)</f>
        <v>1999</v>
      </c>
      <c r="O983">
        <f>SUMIFS(Call_Data!$G$2:$G$1526,Call_Data!$D$2:$D$1526,Call_Data!$D983,Call_Data!$A$2:$A$1526,Call_Data!$A983)</f>
        <v>674</v>
      </c>
      <c r="P983" s="3">
        <f>Call_Data!$H983/Call_Data!$G983</f>
        <v>830.64516129032256</v>
      </c>
      <c r="Q983" cm="1">
        <f t="array" ref="Q983">_xlfn.SWITCH(A983,201706,780,201707,783,201708,775)</f>
        <v>783</v>
      </c>
      <c r="R983" s="5" cm="1">
        <f t="array" ref="R983">_xlfn.SWITCH(A983,201706,0.08,201707,0.081,201708,0.075)</f>
        <v>8.1000000000000003E-2</v>
      </c>
      <c r="S983" s="2">
        <f>Call_Data!$M983/Call_Data!$G983*100</f>
        <v>6.4516129032258061</v>
      </c>
      <c r="T983" s="2">
        <f>Call_Data!$S983/Call_Data!$R983</f>
        <v>79.649542015133406</v>
      </c>
      <c r="U983" s="7">
        <f t="shared" si="30"/>
        <v>0</v>
      </c>
      <c r="V983" s="6">
        <f t="shared" si="31"/>
        <v>0.90322580645161288</v>
      </c>
      <c r="W983" s="6">
        <f>Call_Data!$K983/Call_Data!$J983</f>
        <v>0.6428571428571429</v>
      </c>
      <c r="X983" s="6">
        <f>Call_Data!$L983/Call_Data!$K983</f>
        <v>0.77777777777777779</v>
      </c>
      <c r="Y983" s="6" cm="1">
        <f t="array" ref="Y983">_xlfn.SWITCH(A983,201706,0.51,201707,0.509,201708,0.511)</f>
        <v>0.50900000000000001</v>
      </c>
      <c r="Z983" s="6">
        <f>Call_Data!$L983/Call_Data!$G983</f>
        <v>0.45161290322580644</v>
      </c>
      <c r="AA983" s="6" cm="1">
        <f t="array" ref="AA983">_xlfn.SWITCH(A983,201706,0.2,201707,0.199,201708,0.198)</f>
        <v>0.19900000000000001</v>
      </c>
      <c r="AB983" s="6">
        <f>Call_Data!$K983-Call_Data!$L983/Call_Data!$K983</f>
        <v>17.222222222222221</v>
      </c>
      <c r="AC983" s="6" cm="1">
        <f t="array" ref="AC983">_xlfn.SWITCH(A983,201706,0.17,201707,0.162,201708,0.159)</f>
        <v>0.16200000000000001</v>
      </c>
      <c r="AD983" s="6">
        <f>Call_Data!$I983/Call_Data!$G983</f>
        <v>0.16129032258064516</v>
      </c>
    </row>
    <row r="984" spans="1:30" x14ac:dyDescent="0.2">
      <c r="A984">
        <v>201707</v>
      </c>
      <c r="B984" s="1">
        <v>42947</v>
      </c>
      <c r="C984">
        <v>12479</v>
      </c>
      <c r="D984" t="str">
        <f>VLOOKUP(Call_Data!$C984,Hierarchy!$A$1:$H$27,5,TRUE)</f>
        <v>Ohlson, Octavius</v>
      </c>
      <c r="E984" t="str">
        <f>VLOOKUP(Call_Data!$C984,Hierarchy!$A$2:$H$27,7,TRUE)</f>
        <v>Jimson, Bill</v>
      </c>
      <c r="F984" t="str">
        <f>VLOOKUP(C984,Hierarchy!$A$2:$H$27,8,TRUE)</f>
        <v>Williamburg</v>
      </c>
      <c r="G984">
        <v>32</v>
      </c>
      <c r="H984">
        <v>24854</v>
      </c>
      <c r="I984">
        <v>6</v>
      </c>
      <c r="J984">
        <v>28</v>
      </c>
      <c r="K984">
        <v>21</v>
      </c>
      <c r="L984">
        <v>16</v>
      </c>
      <c r="M984">
        <v>2</v>
      </c>
      <c r="N984">
        <f>SUMIF(Call_Data!$D$2:$D$1526,Call_Data!$D984,Call_Data!$G$2:$G$1526)</f>
        <v>1969</v>
      </c>
      <c r="O984">
        <f>SUMIFS(Call_Data!$G$2:$G$1526,Call_Data!$D$2:$D$1526,Call_Data!$D984,Call_Data!$A$2:$A$1526,Call_Data!$A984)</f>
        <v>562</v>
      </c>
      <c r="P984" s="3">
        <f>Call_Data!$H984/Call_Data!$G984</f>
        <v>776.6875</v>
      </c>
      <c r="Q984" cm="1">
        <f t="array" ref="Q984">_xlfn.SWITCH(A984,201706,780,201707,783,201708,775)</f>
        <v>783</v>
      </c>
      <c r="R984" s="5" cm="1">
        <f t="array" ref="R984">_xlfn.SWITCH(A984,201706,0.08,201707,0.081,201708,0.075)</f>
        <v>8.1000000000000003E-2</v>
      </c>
      <c r="S984" s="2">
        <f>Call_Data!$M984/Call_Data!$G984*100</f>
        <v>6.25</v>
      </c>
      <c r="T984" s="2">
        <f>Call_Data!$S984/Call_Data!$R984</f>
        <v>77.160493827160494</v>
      </c>
      <c r="U984" s="7">
        <f t="shared" si="30"/>
        <v>0</v>
      </c>
      <c r="V984" s="6">
        <f t="shared" si="31"/>
        <v>0.875</v>
      </c>
      <c r="W984" s="6">
        <f>Call_Data!$K984/Call_Data!$J984</f>
        <v>0.75</v>
      </c>
      <c r="X984" s="6">
        <f>Call_Data!$L984/Call_Data!$K984</f>
        <v>0.76190476190476186</v>
      </c>
      <c r="Y984" s="6" cm="1">
        <f t="array" ref="Y984">_xlfn.SWITCH(A984,201706,0.51,201707,0.509,201708,0.511)</f>
        <v>0.50900000000000001</v>
      </c>
      <c r="Z984" s="6">
        <f>Call_Data!$L984/Call_Data!$G984</f>
        <v>0.5</v>
      </c>
      <c r="AA984" s="6" cm="1">
        <f t="array" ref="AA984">_xlfn.SWITCH(A984,201706,0.2,201707,0.199,201708,0.198)</f>
        <v>0.19900000000000001</v>
      </c>
      <c r="AB984" s="6">
        <f>Call_Data!$K984-Call_Data!$L984/Call_Data!$K984</f>
        <v>20.238095238095237</v>
      </c>
      <c r="AC984" s="6" cm="1">
        <f t="array" ref="AC984">_xlfn.SWITCH(A984,201706,0.17,201707,0.162,201708,0.159)</f>
        <v>0.16200000000000001</v>
      </c>
      <c r="AD984" s="6">
        <f>Call_Data!$I984/Call_Data!$G984</f>
        <v>0.1875</v>
      </c>
    </row>
    <row r="985" spans="1:30" x14ac:dyDescent="0.2">
      <c r="A985">
        <v>201707</v>
      </c>
      <c r="B985" s="1">
        <v>42947</v>
      </c>
      <c r="C985">
        <v>12481</v>
      </c>
      <c r="D985" t="str">
        <f>VLOOKUP(Call_Data!$C985,Hierarchy!$A$1:$H$27,5,TRUE)</f>
        <v>Rank, Richelle</v>
      </c>
      <c r="E985" t="str">
        <f>VLOOKUP(Call_Data!$C985,Hierarchy!$A$2:$H$27,7,TRUE)</f>
        <v>Jimson, Bill</v>
      </c>
      <c r="F985" t="str">
        <f>VLOOKUP(C985,Hierarchy!$A$2:$H$27,8,TRUE)</f>
        <v>Williamburg</v>
      </c>
      <c r="G985">
        <v>34</v>
      </c>
      <c r="H985">
        <v>24590</v>
      </c>
      <c r="I985">
        <v>7</v>
      </c>
      <c r="J985">
        <v>31</v>
      </c>
      <c r="K985">
        <v>26</v>
      </c>
      <c r="L985">
        <v>18</v>
      </c>
      <c r="M985">
        <v>2</v>
      </c>
      <c r="N985">
        <f>SUMIF(Call_Data!$D$2:$D$1526,Call_Data!$D985,Call_Data!$G$2:$G$1526)</f>
        <v>1090</v>
      </c>
      <c r="O985">
        <f>SUMIFS(Call_Data!$G$2:$G$1526,Call_Data!$D$2:$D$1526,Call_Data!$D985,Call_Data!$A$2:$A$1526,Call_Data!$A985)</f>
        <v>393</v>
      </c>
      <c r="P985" s="3">
        <f>Call_Data!$H985/Call_Data!$G985</f>
        <v>723.23529411764707</v>
      </c>
      <c r="Q985" cm="1">
        <f t="array" ref="Q985">_xlfn.SWITCH(A985,201706,780,201707,783,201708,775)</f>
        <v>783</v>
      </c>
      <c r="R985" s="5" cm="1">
        <f t="array" ref="R985">_xlfn.SWITCH(A985,201706,0.08,201707,0.081,201708,0.075)</f>
        <v>8.1000000000000003E-2</v>
      </c>
      <c r="S985" s="2">
        <f>Call_Data!$M985/Call_Data!$G985*100</f>
        <v>5.8823529411764701</v>
      </c>
      <c r="T985" s="2">
        <f>Call_Data!$S985/Call_Data!$R985</f>
        <v>72.621641249092221</v>
      </c>
      <c r="U985" s="7">
        <f t="shared" si="30"/>
        <v>0</v>
      </c>
      <c r="V985" s="6">
        <f t="shared" si="31"/>
        <v>0.91176470588235292</v>
      </c>
      <c r="W985" s="6">
        <f>Call_Data!$K985/Call_Data!$J985</f>
        <v>0.83870967741935487</v>
      </c>
      <c r="X985" s="6">
        <f>Call_Data!$L985/Call_Data!$K985</f>
        <v>0.69230769230769229</v>
      </c>
      <c r="Y985" s="6" cm="1">
        <f t="array" ref="Y985">_xlfn.SWITCH(A985,201706,0.51,201707,0.509,201708,0.511)</f>
        <v>0.50900000000000001</v>
      </c>
      <c r="Z985" s="6">
        <f>Call_Data!$L985/Call_Data!$G985</f>
        <v>0.52941176470588236</v>
      </c>
      <c r="AA985" s="6" cm="1">
        <f t="array" ref="AA985">_xlfn.SWITCH(A985,201706,0.2,201707,0.199,201708,0.198)</f>
        <v>0.19900000000000001</v>
      </c>
      <c r="AB985" s="6">
        <f>Call_Data!$K985-Call_Data!$L985/Call_Data!$K985</f>
        <v>25.307692307692307</v>
      </c>
      <c r="AC985" s="6" cm="1">
        <f t="array" ref="AC985">_xlfn.SWITCH(A985,201706,0.17,201707,0.162,201708,0.159)</f>
        <v>0.16200000000000001</v>
      </c>
      <c r="AD985" s="6">
        <f>Call_Data!$I985/Call_Data!$G985</f>
        <v>0.20588235294117646</v>
      </c>
    </row>
    <row r="986" spans="1:30" x14ac:dyDescent="0.2">
      <c r="A986">
        <v>201707</v>
      </c>
      <c r="B986" s="1">
        <v>42947</v>
      </c>
      <c r="C986">
        <v>12482</v>
      </c>
      <c r="D986" t="str">
        <f>VLOOKUP(Call_Data!$C986,Hierarchy!$A$1:$H$27,5,TRUE)</f>
        <v>Sanders, Sammi</v>
      </c>
      <c r="E986" t="str">
        <f>VLOOKUP(Call_Data!$C986,Hierarchy!$A$2:$H$27,7,TRUE)</f>
        <v>Oferten, Quinton</v>
      </c>
      <c r="F986" t="str">
        <f>VLOOKUP(C986,Hierarchy!$A$2:$H$27,8,TRUE)</f>
        <v>Williamburg</v>
      </c>
      <c r="G986">
        <v>33</v>
      </c>
      <c r="H986">
        <v>25761</v>
      </c>
      <c r="I986">
        <v>9</v>
      </c>
      <c r="J986">
        <v>30</v>
      </c>
      <c r="K986">
        <v>23</v>
      </c>
      <c r="L986">
        <v>12</v>
      </c>
      <c r="M986">
        <v>3</v>
      </c>
      <c r="N986">
        <f>SUMIF(Call_Data!$D$2:$D$1526,Call_Data!$D986,Call_Data!$G$2:$G$1526)</f>
        <v>1764</v>
      </c>
      <c r="O986">
        <f>SUMIFS(Call_Data!$G$2:$G$1526,Call_Data!$D$2:$D$1526,Call_Data!$D986,Call_Data!$A$2:$A$1526,Call_Data!$A986)</f>
        <v>524</v>
      </c>
      <c r="P986" s="3">
        <f>Call_Data!$H986/Call_Data!$G986</f>
        <v>780.63636363636363</v>
      </c>
      <c r="Q986" cm="1">
        <f t="array" ref="Q986">_xlfn.SWITCH(A986,201706,780,201707,783,201708,775)</f>
        <v>783</v>
      </c>
      <c r="R986" s="5" cm="1">
        <f t="array" ref="R986">_xlfn.SWITCH(A986,201706,0.08,201707,0.081,201708,0.075)</f>
        <v>8.1000000000000003E-2</v>
      </c>
      <c r="S986" s="2">
        <f>Call_Data!$M986/Call_Data!$G986*100</f>
        <v>9.0909090909090917</v>
      </c>
      <c r="T986" s="2">
        <f>Call_Data!$S986/Call_Data!$R986</f>
        <v>112.23344556677891</v>
      </c>
      <c r="U986" s="7">
        <f t="shared" si="30"/>
        <v>150</v>
      </c>
      <c r="V986" s="6">
        <f t="shared" si="31"/>
        <v>0.90909090909090906</v>
      </c>
      <c r="W986" s="6">
        <f>Call_Data!$K986/Call_Data!$J986</f>
        <v>0.76666666666666672</v>
      </c>
      <c r="X986" s="6">
        <f>Call_Data!$L986/Call_Data!$K986</f>
        <v>0.52173913043478259</v>
      </c>
      <c r="Y986" s="6" cm="1">
        <f t="array" ref="Y986">_xlfn.SWITCH(A986,201706,0.51,201707,0.509,201708,0.511)</f>
        <v>0.50900000000000001</v>
      </c>
      <c r="Z986" s="6">
        <f>Call_Data!$L986/Call_Data!$G986</f>
        <v>0.36363636363636365</v>
      </c>
      <c r="AA986" s="6" cm="1">
        <f t="array" ref="AA986">_xlfn.SWITCH(A986,201706,0.2,201707,0.199,201708,0.198)</f>
        <v>0.19900000000000001</v>
      </c>
      <c r="AB986" s="6">
        <f>Call_Data!$K986-Call_Data!$L986/Call_Data!$K986</f>
        <v>22.478260869565219</v>
      </c>
      <c r="AC986" s="6" cm="1">
        <f t="array" ref="AC986">_xlfn.SWITCH(A986,201706,0.17,201707,0.162,201708,0.159)</f>
        <v>0.16200000000000001</v>
      </c>
      <c r="AD986" s="6">
        <f>Call_Data!$I986/Call_Data!$G986</f>
        <v>0.27272727272727271</v>
      </c>
    </row>
    <row r="987" spans="1:30" x14ac:dyDescent="0.2">
      <c r="A987">
        <v>201707</v>
      </c>
      <c r="B987" s="1">
        <v>42947</v>
      </c>
      <c r="C987">
        <v>12483</v>
      </c>
      <c r="D987" t="str">
        <f>VLOOKUP(Call_Data!$C987,Hierarchy!$A$1:$H$27,5,TRUE)</f>
        <v>Thomas, Ted</v>
      </c>
      <c r="E987" t="str">
        <f>VLOOKUP(Call_Data!$C987,Hierarchy!$A$2:$H$27,7,TRUE)</f>
        <v>Oferten, Quinton</v>
      </c>
      <c r="F987" t="str">
        <f>VLOOKUP(C987,Hierarchy!$A$2:$H$27,8,TRUE)</f>
        <v>Williamburg</v>
      </c>
      <c r="G987">
        <v>28</v>
      </c>
      <c r="H987">
        <v>25152</v>
      </c>
      <c r="I987">
        <v>6</v>
      </c>
      <c r="J987">
        <v>24</v>
      </c>
      <c r="K987">
        <v>17</v>
      </c>
      <c r="L987">
        <v>10</v>
      </c>
      <c r="M987">
        <v>4</v>
      </c>
      <c r="N987">
        <f>SUMIF(Call_Data!$D$2:$D$1526,Call_Data!$D987,Call_Data!$G$2:$G$1526)</f>
        <v>1918</v>
      </c>
      <c r="O987">
        <f>SUMIFS(Call_Data!$G$2:$G$1526,Call_Data!$D$2:$D$1526,Call_Data!$D987,Call_Data!$A$2:$A$1526,Call_Data!$A987)</f>
        <v>606</v>
      </c>
      <c r="P987" s="3">
        <f>Call_Data!$H987/Call_Data!$G987</f>
        <v>898.28571428571433</v>
      </c>
      <c r="Q987" cm="1">
        <f t="array" ref="Q987">_xlfn.SWITCH(A987,201706,780,201707,783,201708,775)</f>
        <v>783</v>
      </c>
      <c r="R987" s="5" cm="1">
        <f t="array" ref="R987">_xlfn.SWITCH(A987,201706,0.08,201707,0.081,201708,0.075)</f>
        <v>8.1000000000000003E-2</v>
      </c>
      <c r="S987" s="2">
        <f>Call_Data!$M987/Call_Data!$G987*100</f>
        <v>14.285714285714285</v>
      </c>
      <c r="T987" s="2">
        <f>Call_Data!$S987/Call_Data!$R987</f>
        <v>176.3668430335097</v>
      </c>
      <c r="U987" s="7">
        <f t="shared" si="30"/>
        <v>250</v>
      </c>
      <c r="V987" s="6">
        <f t="shared" si="31"/>
        <v>0.8571428571428571</v>
      </c>
      <c r="W987" s="6">
        <f>Call_Data!$K987/Call_Data!$J987</f>
        <v>0.70833333333333337</v>
      </c>
      <c r="X987" s="6">
        <f>Call_Data!$L987/Call_Data!$K987</f>
        <v>0.58823529411764708</v>
      </c>
      <c r="Y987" s="6" cm="1">
        <f t="array" ref="Y987">_xlfn.SWITCH(A987,201706,0.51,201707,0.509,201708,0.511)</f>
        <v>0.50900000000000001</v>
      </c>
      <c r="Z987" s="6">
        <f>Call_Data!$L987/Call_Data!$G987</f>
        <v>0.35714285714285715</v>
      </c>
      <c r="AA987" s="6" cm="1">
        <f t="array" ref="AA987">_xlfn.SWITCH(A987,201706,0.2,201707,0.199,201708,0.198)</f>
        <v>0.19900000000000001</v>
      </c>
      <c r="AB987" s="6">
        <f>Call_Data!$K987-Call_Data!$L987/Call_Data!$K987</f>
        <v>16.411764705882351</v>
      </c>
      <c r="AC987" s="6" cm="1">
        <f t="array" ref="AC987">_xlfn.SWITCH(A987,201706,0.17,201707,0.162,201708,0.159)</f>
        <v>0.16200000000000001</v>
      </c>
      <c r="AD987" s="6">
        <f>Call_Data!$I987/Call_Data!$G987</f>
        <v>0.21428571428571427</v>
      </c>
    </row>
    <row r="988" spans="1:30" x14ac:dyDescent="0.2">
      <c r="A988">
        <v>201707</v>
      </c>
      <c r="B988" s="1">
        <v>42947</v>
      </c>
      <c r="C988">
        <v>12484</v>
      </c>
      <c r="D988" t="str">
        <f>VLOOKUP(Call_Data!$C988,Hierarchy!$A$1:$H$27,5,TRUE)</f>
        <v>Uvaldon, Ursala</v>
      </c>
      <c r="E988" t="str">
        <f>VLOOKUP(Call_Data!$C988,Hierarchy!$A$2:$H$27,7,TRUE)</f>
        <v>Oferten, Quinton</v>
      </c>
      <c r="F988" t="str">
        <f>VLOOKUP(C988,Hierarchy!$A$2:$H$27,8,TRUE)</f>
        <v>Williamburg</v>
      </c>
      <c r="G988">
        <v>31</v>
      </c>
      <c r="H988">
        <v>24893</v>
      </c>
      <c r="I988">
        <v>7</v>
      </c>
      <c r="J988">
        <v>29</v>
      </c>
      <c r="K988">
        <v>19</v>
      </c>
      <c r="L988">
        <v>14</v>
      </c>
      <c r="M988">
        <v>3</v>
      </c>
      <c r="N988">
        <f>SUMIF(Call_Data!$D$2:$D$1526,Call_Data!$D988,Call_Data!$G$2:$G$1526)</f>
        <v>1913</v>
      </c>
      <c r="O988">
        <f>SUMIFS(Call_Data!$G$2:$G$1526,Call_Data!$D$2:$D$1526,Call_Data!$D988,Call_Data!$A$2:$A$1526,Call_Data!$A988)</f>
        <v>618</v>
      </c>
      <c r="P988" s="3">
        <f>Call_Data!$H988/Call_Data!$G988</f>
        <v>803</v>
      </c>
      <c r="Q988" cm="1">
        <f t="array" ref="Q988">_xlfn.SWITCH(A988,201706,780,201707,783,201708,775)</f>
        <v>783</v>
      </c>
      <c r="R988" s="5" cm="1">
        <f t="array" ref="R988">_xlfn.SWITCH(A988,201706,0.08,201707,0.081,201708,0.075)</f>
        <v>8.1000000000000003E-2</v>
      </c>
      <c r="S988" s="2">
        <f>Call_Data!$M988/Call_Data!$G988*100</f>
        <v>9.67741935483871</v>
      </c>
      <c r="T988" s="2">
        <f>Call_Data!$S988/Call_Data!$R988</f>
        <v>119.47431302270012</v>
      </c>
      <c r="U988" s="7">
        <f t="shared" si="30"/>
        <v>150</v>
      </c>
      <c r="V988" s="6">
        <f t="shared" si="31"/>
        <v>0.93548387096774188</v>
      </c>
      <c r="W988" s="6">
        <f>Call_Data!$K988/Call_Data!$J988</f>
        <v>0.65517241379310343</v>
      </c>
      <c r="X988" s="6">
        <f>Call_Data!$L988/Call_Data!$K988</f>
        <v>0.73684210526315785</v>
      </c>
      <c r="Y988" s="6" cm="1">
        <f t="array" ref="Y988">_xlfn.SWITCH(A988,201706,0.51,201707,0.509,201708,0.511)</f>
        <v>0.50900000000000001</v>
      </c>
      <c r="Z988" s="6">
        <f>Call_Data!$L988/Call_Data!$G988</f>
        <v>0.45161290322580644</v>
      </c>
      <c r="AA988" s="6" cm="1">
        <f t="array" ref="AA988">_xlfn.SWITCH(A988,201706,0.2,201707,0.199,201708,0.198)</f>
        <v>0.19900000000000001</v>
      </c>
      <c r="AB988" s="6">
        <f>Call_Data!$K988-Call_Data!$L988/Call_Data!$K988</f>
        <v>18.263157894736842</v>
      </c>
      <c r="AC988" s="6" cm="1">
        <f t="array" ref="AC988">_xlfn.SWITCH(A988,201706,0.17,201707,0.162,201708,0.159)</f>
        <v>0.16200000000000001</v>
      </c>
      <c r="AD988" s="6">
        <f>Call_Data!$I988/Call_Data!$G988</f>
        <v>0.22580645161290322</v>
      </c>
    </row>
    <row r="989" spans="1:30" x14ac:dyDescent="0.2">
      <c r="A989">
        <v>201707</v>
      </c>
      <c r="B989" s="1">
        <v>42947</v>
      </c>
      <c r="C989">
        <v>12485</v>
      </c>
      <c r="D989" t="str">
        <f>VLOOKUP(Call_Data!$C989,Hierarchy!$A$1:$H$27,5,TRUE)</f>
        <v>Vindictive, Vinny</v>
      </c>
      <c r="E989" t="str">
        <f>VLOOKUP(Call_Data!$C989,Hierarchy!$A$2:$H$27,7,TRUE)</f>
        <v>Oferten, Quinton</v>
      </c>
      <c r="F989" t="str">
        <f>VLOOKUP(C989,Hierarchy!$A$2:$H$27,8,TRUE)</f>
        <v>Williamburg</v>
      </c>
      <c r="G989">
        <v>28</v>
      </c>
      <c r="H989">
        <v>24682</v>
      </c>
      <c r="I989">
        <v>8</v>
      </c>
      <c r="J989">
        <v>26</v>
      </c>
      <c r="K989">
        <v>21</v>
      </c>
      <c r="L989">
        <v>11</v>
      </c>
      <c r="M989">
        <v>3</v>
      </c>
      <c r="N989">
        <f>SUMIF(Call_Data!$D$2:$D$1526,Call_Data!$D989,Call_Data!$G$2:$G$1526)</f>
        <v>1894</v>
      </c>
      <c r="O989">
        <f>SUMIFS(Call_Data!$G$2:$G$1526,Call_Data!$D$2:$D$1526,Call_Data!$D989,Call_Data!$A$2:$A$1526,Call_Data!$A989)</f>
        <v>610</v>
      </c>
      <c r="P989" s="3">
        <f>Call_Data!$H989/Call_Data!$G989</f>
        <v>881.5</v>
      </c>
      <c r="Q989" cm="1">
        <f t="array" ref="Q989">_xlfn.SWITCH(A989,201706,780,201707,783,201708,775)</f>
        <v>783</v>
      </c>
      <c r="R989" s="5" cm="1">
        <f t="array" ref="R989">_xlfn.SWITCH(A989,201706,0.08,201707,0.081,201708,0.075)</f>
        <v>8.1000000000000003E-2</v>
      </c>
      <c r="S989" s="2">
        <f>Call_Data!$M989/Call_Data!$G989*100</f>
        <v>10.714285714285714</v>
      </c>
      <c r="T989" s="2">
        <f>Call_Data!$S989/Call_Data!$R989</f>
        <v>132.27513227513225</v>
      </c>
      <c r="U989" s="7">
        <f t="shared" si="30"/>
        <v>250</v>
      </c>
      <c r="V989" s="6">
        <f t="shared" si="31"/>
        <v>0.9285714285714286</v>
      </c>
      <c r="W989" s="6">
        <f>Call_Data!$K989/Call_Data!$J989</f>
        <v>0.80769230769230771</v>
      </c>
      <c r="X989" s="6">
        <f>Call_Data!$L989/Call_Data!$K989</f>
        <v>0.52380952380952384</v>
      </c>
      <c r="Y989" s="6" cm="1">
        <f t="array" ref="Y989">_xlfn.SWITCH(A989,201706,0.51,201707,0.509,201708,0.511)</f>
        <v>0.50900000000000001</v>
      </c>
      <c r="Z989" s="6">
        <f>Call_Data!$L989/Call_Data!$G989</f>
        <v>0.39285714285714285</v>
      </c>
      <c r="AA989" s="6" cm="1">
        <f t="array" ref="AA989">_xlfn.SWITCH(A989,201706,0.2,201707,0.199,201708,0.198)</f>
        <v>0.19900000000000001</v>
      </c>
      <c r="AB989" s="6">
        <f>Call_Data!$K989-Call_Data!$L989/Call_Data!$K989</f>
        <v>20.476190476190474</v>
      </c>
      <c r="AC989" s="6" cm="1">
        <f t="array" ref="AC989">_xlfn.SWITCH(A989,201706,0.17,201707,0.162,201708,0.159)</f>
        <v>0.16200000000000001</v>
      </c>
      <c r="AD989" s="6">
        <f>Call_Data!$I989/Call_Data!$G989</f>
        <v>0.2857142857142857</v>
      </c>
    </row>
    <row r="990" spans="1:30" x14ac:dyDescent="0.2">
      <c r="A990">
        <v>201707</v>
      </c>
      <c r="B990" s="1">
        <v>42947</v>
      </c>
      <c r="C990">
        <v>12486</v>
      </c>
      <c r="D990" t="str">
        <f>VLOOKUP(Call_Data!$C990,Hierarchy!$A$1:$H$27,5,TRUE)</f>
        <v>Williamson, Wilma</v>
      </c>
      <c r="E990" t="str">
        <f>VLOOKUP(Call_Data!$C990,Hierarchy!$A$2:$H$27,7,TRUE)</f>
        <v>Oferten, Quinton</v>
      </c>
      <c r="F990" t="str">
        <f>VLOOKUP(C990,Hierarchy!$A$2:$H$27,8,TRUE)</f>
        <v>Williamburg</v>
      </c>
      <c r="G990">
        <v>32</v>
      </c>
      <c r="H990">
        <v>25802</v>
      </c>
      <c r="I990">
        <v>7</v>
      </c>
      <c r="J990">
        <v>30</v>
      </c>
      <c r="K990">
        <v>23</v>
      </c>
      <c r="L990">
        <v>15</v>
      </c>
      <c r="M990">
        <v>3</v>
      </c>
      <c r="N990">
        <f>SUMIF(Call_Data!$D$2:$D$1526,Call_Data!$D990,Call_Data!$G$2:$G$1526)</f>
        <v>1992</v>
      </c>
      <c r="O990">
        <f>SUMIFS(Call_Data!$G$2:$G$1526,Call_Data!$D$2:$D$1526,Call_Data!$D990,Call_Data!$A$2:$A$1526,Call_Data!$A990)</f>
        <v>678</v>
      </c>
      <c r="P990" s="3">
        <f>Call_Data!$H990/Call_Data!$G990</f>
        <v>806.3125</v>
      </c>
      <c r="Q990" cm="1">
        <f t="array" ref="Q990">_xlfn.SWITCH(A990,201706,780,201707,783,201708,775)</f>
        <v>783</v>
      </c>
      <c r="R990" s="5" cm="1">
        <f t="array" ref="R990">_xlfn.SWITCH(A990,201706,0.08,201707,0.081,201708,0.075)</f>
        <v>8.1000000000000003E-2</v>
      </c>
      <c r="S990" s="2">
        <f>Call_Data!$M990/Call_Data!$G990*100</f>
        <v>9.375</v>
      </c>
      <c r="T990" s="2">
        <f>Call_Data!$S990/Call_Data!$R990</f>
        <v>115.74074074074073</v>
      </c>
      <c r="U990" s="7">
        <f t="shared" si="30"/>
        <v>150</v>
      </c>
      <c r="V990" s="6">
        <f t="shared" si="31"/>
        <v>0.9375</v>
      </c>
      <c r="W990" s="6">
        <f>Call_Data!$K990/Call_Data!$J990</f>
        <v>0.76666666666666672</v>
      </c>
      <c r="X990" s="6">
        <f>Call_Data!$L990/Call_Data!$K990</f>
        <v>0.65217391304347827</v>
      </c>
      <c r="Y990" s="6" cm="1">
        <f t="array" ref="Y990">_xlfn.SWITCH(A990,201706,0.51,201707,0.509,201708,0.511)</f>
        <v>0.50900000000000001</v>
      </c>
      <c r="Z990" s="6">
        <f>Call_Data!$L990/Call_Data!$G990</f>
        <v>0.46875</v>
      </c>
      <c r="AA990" s="6" cm="1">
        <f t="array" ref="AA990">_xlfn.SWITCH(A990,201706,0.2,201707,0.199,201708,0.198)</f>
        <v>0.19900000000000001</v>
      </c>
      <c r="AB990" s="6">
        <f>Call_Data!$K990-Call_Data!$L990/Call_Data!$K990</f>
        <v>22.347826086956523</v>
      </c>
      <c r="AC990" s="6" cm="1">
        <f t="array" ref="AC990">_xlfn.SWITCH(A990,201706,0.17,201707,0.162,201708,0.159)</f>
        <v>0.16200000000000001</v>
      </c>
      <c r="AD990" s="6">
        <f>Call_Data!$I990/Call_Data!$G990</f>
        <v>0.21875</v>
      </c>
    </row>
    <row r="991" spans="1:30" x14ac:dyDescent="0.2">
      <c r="A991">
        <v>201707</v>
      </c>
      <c r="B991" s="1">
        <v>42947</v>
      </c>
      <c r="C991">
        <v>12487</v>
      </c>
      <c r="D991" t="str">
        <f>VLOOKUP(Call_Data!$C991,Hierarchy!$A$1:$H$27,5,TRUE)</f>
        <v>Younger, Yeti</v>
      </c>
      <c r="E991" t="str">
        <f>VLOOKUP(Call_Data!$C991,Hierarchy!$A$2:$H$27,7,TRUE)</f>
        <v>Oferten, Quinton</v>
      </c>
      <c r="F991" t="str">
        <f>VLOOKUP(C991,Hierarchy!$A$2:$H$27,8,TRUE)</f>
        <v>Williamburg</v>
      </c>
      <c r="G991">
        <v>33</v>
      </c>
      <c r="H991">
        <v>24173</v>
      </c>
      <c r="I991">
        <v>10</v>
      </c>
      <c r="J991">
        <v>28</v>
      </c>
      <c r="K991">
        <v>19</v>
      </c>
      <c r="L991">
        <v>13</v>
      </c>
      <c r="M991">
        <v>4</v>
      </c>
      <c r="N991">
        <f>SUMIF(Call_Data!$D$2:$D$1526,Call_Data!$D991,Call_Data!$G$2:$G$1526)</f>
        <v>1939</v>
      </c>
      <c r="O991">
        <f>SUMIFS(Call_Data!$G$2:$G$1526,Call_Data!$D$2:$D$1526,Call_Data!$D991,Call_Data!$A$2:$A$1526,Call_Data!$A991)</f>
        <v>662</v>
      </c>
      <c r="P991" s="3">
        <f>Call_Data!$H991/Call_Data!$G991</f>
        <v>732.5151515151515</v>
      </c>
      <c r="Q991" cm="1">
        <f t="array" ref="Q991">_xlfn.SWITCH(A991,201706,780,201707,783,201708,775)</f>
        <v>783</v>
      </c>
      <c r="R991" s="5" cm="1">
        <f t="array" ref="R991">_xlfn.SWITCH(A991,201706,0.08,201707,0.081,201708,0.075)</f>
        <v>8.1000000000000003E-2</v>
      </c>
      <c r="S991" s="2">
        <f>Call_Data!$M991/Call_Data!$G991*100</f>
        <v>12.121212121212121</v>
      </c>
      <c r="T991" s="2">
        <f>Call_Data!$S991/Call_Data!$R991</f>
        <v>149.64459408903852</v>
      </c>
      <c r="U991" s="7">
        <f t="shared" si="30"/>
        <v>250</v>
      </c>
      <c r="V991" s="6">
        <f t="shared" si="31"/>
        <v>0.84848484848484851</v>
      </c>
      <c r="W991" s="6">
        <f>Call_Data!$K991/Call_Data!$J991</f>
        <v>0.6785714285714286</v>
      </c>
      <c r="X991" s="6">
        <f>Call_Data!$L991/Call_Data!$K991</f>
        <v>0.68421052631578949</v>
      </c>
      <c r="Y991" s="6" cm="1">
        <f t="array" ref="Y991">_xlfn.SWITCH(A991,201706,0.51,201707,0.509,201708,0.511)</f>
        <v>0.50900000000000001</v>
      </c>
      <c r="Z991" s="6">
        <f>Call_Data!$L991/Call_Data!$G991</f>
        <v>0.39393939393939392</v>
      </c>
      <c r="AA991" s="6" cm="1">
        <f t="array" ref="AA991">_xlfn.SWITCH(A991,201706,0.2,201707,0.199,201708,0.198)</f>
        <v>0.19900000000000001</v>
      </c>
      <c r="AB991" s="6">
        <f>Call_Data!$K991-Call_Data!$L991/Call_Data!$K991</f>
        <v>18.315789473684209</v>
      </c>
      <c r="AC991" s="6" cm="1">
        <f t="array" ref="AC991">_xlfn.SWITCH(A991,201706,0.17,201707,0.162,201708,0.159)</f>
        <v>0.16200000000000001</v>
      </c>
      <c r="AD991" s="6">
        <f>Call_Data!$I991/Call_Data!$G991</f>
        <v>0.30303030303030304</v>
      </c>
    </row>
    <row r="992" spans="1:30" x14ac:dyDescent="0.2">
      <c r="A992">
        <v>201707</v>
      </c>
      <c r="B992" s="1">
        <v>42947</v>
      </c>
      <c r="C992">
        <v>12488</v>
      </c>
      <c r="D992" t="str">
        <f>VLOOKUP(Call_Data!$C992,Hierarchy!$A$1:$H$27,5,TRUE)</f>
        <v>Zwilowski, Zane</v>
      </c>
      <c r="E992" t="str">
        <f>VLOOKUP(Call_Data!$C992,Hierarchy!$A$2:$H$27,7,TRUE)</f>
        <v>Oferten, Quinton</v>
      </c>
      <c r="F992" t="str">
        <f>VLOOKUP(C992,Hierarchy!$A$2:$H$27,8,TRUE)</f>
        <v>Williamburg</v>
      </c>
      <c r="G992">
        <v>33</v>
      </c>
      <c r="H992">
        <v>24398</v>
      </c>
      <c r="I992">
        <v>10</v>
      </c>
      <c r="J992">
        <v>31</v>
      </c>
      <c r="K992">
        <v>21</v>
      </c>
      <c r="L992">
        <v>11</v>
      </c>
      <c r="M992">
        <v>4</v>
      </c>
      <c r="N992">
        <f>SUMIF(Call_Data!$D$2:$D$1526,Call_Data!$D992,Call_Data!$G$2:$G$1526)</f>
        <v>2000</v>
      </c>
      <c r="O992">
        <f>SUMIFS(Call_Data!$G$2:$G$1526,Call_Data!$D$2:$D$1526,Call_Data!$D992,Call_Data!$A$2:$A$1526,Call_Data!$A992)</f>
        <v>682</v>
      </c>
      <c r="P992" s="3">
        <f>Call_Data!$H992/Call_Data!$G992</f>
        <v>739.33333333333337</v>
      </c>
      <c r="Q992" cm="1">
        <f t="array" ref="Q992">_xlfn.SWITCH(A992,201706,780,201707,783,201708,775)</f>
        <v>783</v>
      </c>
      <c r="R992" s="5" cm="1">
        <f t="array" ref="R992">_xlfn.SWITCH(A992,201706,0.08,201707,0.081,201708,0.075)</f>
        <v>8.1000000000000003E-2</v>
      </c>
      <c r="S992" s="2">
        <f>Call_Data!$M992/Call_Data!$G992*100</f>
        <v>12.121212121212121</v>
      </c>
      <c r="T992" s="2">
        <f>Call_Data!$S992/Call_Data!$R992</f>
        <v>149.64459408903852</v>
      </c>
      <c r="U992" s="7">
        <f t="shared" si="30"/>
        <v>250</v>
      </c>
      <c r="V992" s="6">
        <f t="shared" si="31"/>
        <v>0.93939393939393945</v>
      </c>
      <c r="W992" s="6">
        <f>Call_Data!$K992/Call_Data!$J992</f>
        <v>0.67741935483870963</v>
      </c>
      <c r="X992" s="6">
        <f>Call_Data!$L992/Call_Data!$K992</f>
        <v>0.52380952380952384</v>
      </c>
      <c r="Y992" s="6" cm="1">
        <f t="array" ref="Y992">_xlfn.SWITCH(A992,201706,0.51,201707,0.509,201708,0.511)</f>
        <v>0.50900000000000001</v>
      </c>
      <c r="Z992" s="6">
        <f>Call_Data!$L992/Call_Data!$G992</f>
        <v>0.33333333333333331</v>
      </c>
      <c r="AA992" s="6" cm="1">
        <f t="array" ref="AA992">_xlfn.SWITCH(A992,201706,0.2,201707,0.199,201708,0.198)</f>
        <v>0.19900000000000001</v>
      </c>
      <c r="AB992" s="6">
        <f>Call_Data!$K992-Call_Data!$L992/Call_Data!$K992</f>
        <v>20.476190476190474</v>
      </c>
      <c r="AC992" s="6" cm="1">
        <f t="array" ref="AC992">_xlfn.SWITCH(A992,201706,0.17,201707,0.162,201708,0.159)</f>
        <v>0.16200000000000001</v>
      </c>
      <c r="AD992" s="6">
        <f>Call_Data!$I992/Call_Data!$G992</f>
        <v>0.30303030303030304</v>
      </c>
    </row>
    <row r="993" spans="1:30" x14ac:dyDescent="0.2">
      <c r="A993">
        <v>201707</v>
      </c>
      <c r="B993" s="1">
        <v>42947</v>
      </c>
      <c r="C993">
        <v>12489</v>
      </c>
      <c r="D993" t="str">
        <f>VLOOKUP(Call_Data!$C993,Hierarchy!$A$1:$H$27,5,TRUE)</f>
        <v>Abacus, Aaron</v>
      </c>
      <c r="E993" t="str">
        <f>VLOOKUP(Call_Data!$C993,Hierarchy!$A$2:$H$27,7,TRUE)</f>
        <v>Oferten, Quinton</v>
      </c>
      <c r="F993" t="str">
        <f>VLOOKUP(C993,Hierarchy!$A$2:$H$27,8,TRUE)</f>
        <v>Williamburg</v>
      </c>
      <c r="G993">
        <v>33</v>
      </c>
      <c r="H993">
        <v>25658</v>
      </c>
      <c r="I993">
        <v>7</v>
      </c>
      <c r="J993">
        <v>29</v>
      </c>
      <c r="K993">
        <v>20</v>
      </c>
      <c r="L993">
        <v>11</v>
      </c>
      <c r="M993">
        <v>4</v>
      </c>
      <c r="N993">
        <f>SUMIF(Call_Data!$D$2:$D$1526,Call_Data!$D993,Call_Data!$G$2:$G$1526)</f>
        <v>1858</v>
      </c>
      <c r="O993">
        <f>SUMIFS(Call_Data!$G$2:$G$1526,Call_Data!$D$2:$D$1526,Call_Data!$D993,Call_Data!$A$2:$A$1526,Call_Data!$A993)</f>
        <v>671</v>
      </c>
      <c r="P993" s="3">
        <f>Call_Data!$H993/Call_Data!$G993</f>
        <v>777.5151515151515</v>
      </c>
      <c r="Q993" cm="1">
        <f t="array" ref="Q993">_xlfn.SWITCH(A993,201706,780,201707,783,201708,775)</f>
        <v>783</v>
      </c>
      <c r="R993" s="5" cm="1">
        <f t="array" ref="R993">_xlfn.SWITCH(A993,201706,0.08,201707,0.081,201708,0.075)</f>
        <v>8.1000000000000003E-2</v>
      </c>
      <c r="S993" s="2">
        <f>Call_Data!$M993/Call_Data!$G993*100</f>
        <v>12.121212121212121</v>
      </c>
      <c r="T993" s="2">
        <f>Call_Data!$S993/Call_Data!$R993</f>
        <v>149.64459408903852</v>
      </c>
      <c r="U993" s="7">
        <f t="shared" si="30"/>
        <v>250</v>
      </c>
      <c r="V993" s="6">
        <f t="shared" si="31"/>
        <v>0.87878787878787878</v>
      </c>
      <c r="W993" s="6">
        <f>Call_Data!$K993/Call_Data!$J993</f>
        <v>0.68965517241379315</v>
      </c>
      <c r="X993" s="6">
        <f>Call_Data!$L993/Call_Data!$K993</f>
        <v>0.55000000000000004</v>
      </c>
      <c r="Y993" s="6" cm="1">
        <f t="array" ref="Y993">_xlfn.SWITCH(A993,201706,0.51,201707,0.509,201708,0.511)</f>
        <v>0.50900000000000001</v>
      </c>
      <c r="Z993" s="6">
        <f>Call_Data!$L993/Call_Data!$G993</f>
        <v>0.33333333333333331</v>
      </c>
      <c r="AA993" s="6" cm="1">
        <f t="array" ref="AA993">_xlfn.SWITCH(A993,201706,0.2,201707,0.199,201708,0.198)</f>
        <v>0.19900000000000001</v>
      </c>
      <c r="AB993" s="6">
        <f>Call_Data!$K993-Call_Data!$L993/Call_Data!$K993</f>
        <v>19.45</v>
      </c>
      <c r="AC993" s="6" cm="1">
        <f t="array" ref="AC993">_xlfn.SWITCH(A993,201706,0.17,201707,0.162,201708,0.159)</f>
        <v>0.16200000000000001</v>
      </c>
      <c r="AD993" s="6">
        <f>Call_Data!$I993/Call_Data!$G993</f>
        <v>0.21212121212121213</v>
      </c>
    </row>
    <row r="994" spans="1:30" x14ac:dyDescent="0.2">
      <c r="A994">
        <v>201707</v>
      </c>
      <c r="B994" s="1">
        <v>42947</v>
      </c>
      <c r="C994">
        <v>12490</v>
      </c>
      <c r="D994" t="str">
        <f>VLOOKUP(Call_Data!$C994,Hierarchy!$A$1:$H$27,5,TRUE)</f>
        <v>Pulaski, Peter</v>
      </c>
      <c r="E994" t="str">
        <f>VLOOKUP(Call_Data!$C994,Hierarchy!$A$2:$H$27,7,TRUE)</f>
        <v>Oferten, Quinton</v>
      </c>
      <c r="F994" t="str">
        <f>VLOOKUP(C994,Hierarchy!$A$2:$H$27,8,TRUE)</f>
        <v>Williamburg</v>
      </c>
      <c r="G994">
        <v>32</v>
      </c>
      <c r="H994">
        <v>25922</v>
      </c>
      <c r="I994">
        <v>8</v>
      </c>
      <c r="J994">
        <v>27</v>
      </c>
      <c r="K994">
        <v>17</v>
      </c>
      <c r="L994">
        <v>10</v>
      </c>
      <c r="M994">
        <v>3</v>
      </c>
      <c r="N994">
        <f>SUMIF(Call_Data!$D$2:$D$1526,Call_Data!$D994,Call_Data!$G$2:$G$1526)</f>
        <v>1507</v>
      </c>
      <c r="O994">
        <f>SUMIFS(Call_Data!$G$2:$G$1526,Call_Data!$D$2:$D$1526,Call_Data!$D994,Call_Data!$A$2:$A$1526,Call_Data!$A994)</f>
        <v>437</v>
      </c>
      <c r="P994" s="3">
        <f>Call_Data!$H994/Call_Data!$G994</f>
        <v>810.0625</v>
      </c>
      <c r="Q994" cm="1">
        <f t="array" ref="Q994">_xlfn.SWITCH(A994,201706,780,201707,783,201708,775)</f>
        <v>783</v>
      </c>
      <c r="R994" s="5" cm="1">
        <f t="array" ref="R994">_xlfn.SWITCH(A994,201706,0.08,201707,0.081,201708,0.075)</f>
        <v>8.1000000000000003E-2</v>
      </c>
      <c r="S994" s="2">
        <f>Call_Data!$M994/Call_Data!$G994*100</f>
        <v>9.375</v>
      </c>
      <c r="T994" s="2">
        <f>Call_Data!$S994/Call_Data!$R994</f>
        <v>115.74074074074073</v>
      </c>
      <c r="U994" s="7">
        <f t="shared" si="30"/>
        <v>150</v>
      </c>
      <c r="V994" s="6">
        <f t="shared" si="31"/>
        <v>0.84375</v>
      </c>
      <c r="W994" s="6">
        <f>Call_Data!$K994/Call_Data!$J994</f>
        <v>0.62962962962962965</v>
      </c>
      <c r="X994" s="6">
        <f>Call_Data!$L994/Call_Data!$K994</f>
        <v>0.58823529411764708</v>
      </c>
      <c r="Y994" s="6" cm="1">
        <f t="array" ref="Y994">_xlfn.SWITCH(A994,201706,0.51,201707,0.509,201708,0.511)</f>
        <v>0.50900000000000001</v>
      </c>
      <c r="Z994" s="6">
        <f>Call_Data!$L994/Call_Data!$G994</f>
        <v>0.3125</v>
      </c>
      <c r="AA994" s="6" cm="1">
        <f t="array" ref="AA994">_xlfn.SWITCH(A994,201706,0.2,201707,0.199,201708,0.198)</f>
        <v>0.19900000000000001</v>
      </c>
      <c r="AB994" s="6">
        <f>Call_Data!$K994-Call_Data!$L994/Call_Data!$K994</f>
        <v>16.411764705882351</v>
      </c>
      <c r="AC994" s="6" cm="1">
        <f t="array" ref="AC994">_xlfn.SWITCH(A994,201706,0.17,201707,0.162,201708,0.159)</f>
        <v>0.16200000000000001</v>
      </c>
      <c r="AD994" s="6">
        <f>Call_Data!$I994/Call_Data!$G994</f>
        <v>0.25</v>
      </c>
    </row>
    <row r="995" spans="1:30" x14ac:dyDescent="0.2">
      <c r="A995">
        <v>201708</v>
      </c>
      <c r="B995" s="1">
        <v>42948</v>
      </c>
      <c r="C995">
        <v>12465</v>
      </c>
      <c r="D995" t="str">
        <f>VLOOKUP(Call_Data!$C995,Hierarchy!$A$1:$H$27,5,TRUE)</f>
        <v>Anderson, Albert</v>
      </c>
      <c r="E995" t="str">
        <f>VLOOKUP(Call_Data!$C995,Hierarchy!$A$2:$H$27,7,TRUE)</f>
        <v>Winnerson, Aceona</v>
      </c>
      <c r="F995" t="str">
        <f>VLOOKUP(C995,Hierarchy!$A$2:$H$27,8,TRUE)</f>
        <v>Williamburg</v>
      </c>
      <c r="G995">
        <v>38</v>
      </c>
      <c r="H995">
        <v>24945</v>
      </c>
      <c r="I995">
        <v>4</v>
      </c>
      <c r="J995">
        <v>35</v>
      </c>
      <c r="K995">
        <v>25</v>
      </c>
      <c r="L995">
        <v>20</v>
      </c>
      <c r="M995">
        <v>2</v>
      </c>
      <c r="N995">
        <f>SUMIF(Call_Data!$D$2:$D$1526,Call_Data!$D995,Call_Data!$G$2:$G$1526)</f>
        <v>2149</v>
      </c>
      <c r="O995">
        <f>SUMIFS(Call_Data!$G$2:$G$1526,Call_Data!$D$2:$D$1526,Call_Data!$D995,Call_Data!$A$2:$A$1526,Call_Data!$A995)</f>
        <v>751</v>
      </c>
      <c r="P995" s="3">
        <f>Call_Data!$H995/Call_Data!$G995</f>
        <v>656.4473684210526</v>
      </c>
      <c r="Q995" cm="1">
        <f t="array" ref="Q995">_xlfn.SWITCH(A995,201706,780,201707,783,201708,775)</f>
        <v>775</v>
      </c>
      <c r="R995" s="5" cm="1">
        <f t="array" ref="R995">_xlfn.SWITCH(A995,201706,0.08,201707,0.081,201708,0.075)</f>
        <v>7.4999999999999997E-2</v>
      </c>
      <c r="S995" s="2">
        <f>Call_Data!$M995/Call_Data!$G995*100</f>
        <v>5.2631578947368416</v>
      </c>
      <c r="T995" s="2">
        <f>Call_Data!$S995/Call_Data!$R995</f>
        <v>70.175438596491219</v>
      </c>
      <c r="U995" s="7">
        <f t="shared" si="30"/>
        <v>0</v>
      </c>
      <c r="V995" s="6">
        <f t="shared" si="31"/>
        <v>0.92105263157894735</v>
      </c>
      <c r="W995" s="6">
        <f>Call_Data!$K995/Call_Data!$J995</f>
        <v>0.7142857142857143</v>
      </c>
      <c r="X995" s="6">
        <f>Call_Data!$L995/Call_Data!$K995</f>
        <v>0.8</v>
      </c>
      <c r="Y995" s="6" cm="1">
        <f t="array" ref="Y995">_xlfn.SWITCH(A995,201706,0.51,201707,0.509,201708,0.511)</f>
        <v>0.51100000000000001</v>
      </c>
      <c r="Z995" s="6">
        <f>Call_Data!$L995/Call_Data!$G995</f>
        <v>0.52631578947368418</v>
      </c>
      <c r="AA995" s="6" cm="1">
        <f t="array" ref="AA995">_xlfn.SWITCH(A995,201706,0.2,201707,0.199,201708,0.198)</f>
        <v>0.19800000000000001</v>
      </c>
      <c r="AB995" s="6">
        <f>Call_Data!$K995-Call_Data!$L995/Call_Data!$K995</f>
        <v>24.2</v>
      </c>
      <c r="AC995" s="6" cm="1">
        <f t="array" ref="AC995">_xlfn.SWITCH(A995,201706,0.17,201707,0.162,201708,0.159)</f>
        <v>0.159</v>
      </c>
      <c r="AD995" s="6">
        <f>Call_Data!$I995/Call_Data!$G995</f>
        <v>0.10526315789473684</v>
      </c>
    </row>
    <row r="996" spans="1:30" x14ac:dyDescent="0.2">
      <c r="A996">
        <v>201708</v>
      </c>
      <c r="B996" s="1">
        <v>42948</v>
      </c>
      <c r="C996">
        <v>12466</v>
      </c>
      <c r="D996" t="str">
        <f>VLOOKUP(Call_Data!$C996,Hierarchy!$A$1:$H$27,5,TRUE)</f>
        <v>Binning, Bart</v>
      </c>
      <c r="E996" t="str">
        <f>VLOOKUP(Call_Data!$C996,Hierarchy!$A$2:$H$27,7,TRUE)</f>
        <v>Winnerson, Aceona</v>
      </c>
      <c r="F996" t="str">
        <f>VLOOKUP(C996,Hierarchy!$A$2:$H$27,8,TRUE)</f>
        <v>Williamburg</v>
      </c>
      <c r="G996">
        <v>35</v>
      </c>
      <c r="H996">
        <v>24509</v>
      </c>
      <c r="I996">
        <v>4</v>
      </c>
      <c r="J996">
        <v>32</v>
      </c>
      <c r="K996">
        <v>28</v>
      </c>
      <c r="L996">
        <v>25</v>
      </c>
      <c r="M996">
        <v>1</v>
      </c>
      <c r="N996">
        <f>SUMIF(Call_Data!$D$2:$D$1526,Call_Data!$D996,Call_Data!$G$2:$G$1526)</f>
        <v>2347</v>
      </c>
      <c r="O996">
        <f>SUMIFS(Call_Data!$G$2:$G$1526,Call_Data!$D$2:$D$1526,Call_Data!$D996,Call_Data!$A$2:$A$1526,Call_Data!$A996)</f>
        <v>803</v>
      </c>
      <c r="P996" s="3">
        <f>Call_Data!$H996/Call_Data!$G996</f>
        <v>700.25714285714287</v>
      </c>
      <c r="Q996" cm="1">
        <f t="array" ref="Q996">_xlfn.SWITCH(A996,201706,780,201707,783,201708,775)</f>
        <v>775</v>
      </c>
      <c r="R996" s="5" cm="1">
        <f t="array" ref="R996">_xlfn.SWITCH(A996,201706,0.08,201707,0.081,201708,0.075)</f>
        <v>7.4999999999999997E-2</v>
      </c>
      <c r="S996" s="2">
        <f>Call_Data!$M996/Call_Data!$G996*100</f>
        <v>2.8571428571428572</v>
      </c>
      <c r="T996" s="2">
        <f>Call_Data!$S996/Call_Data!$R996</f>
        <v>38.095238095238095</v>
      </c>
      <c r="U996" s="7">
        <f t="shared" si="30"/>
        <v>0</v>
      </c>
      <c r="V996" s="6">
        <f t="shared" si="31"/>
        <v>0.91428571428571426</v>
      </c>
      <c r="W996" s="6">
        <f>Call_Data!$K996/Call_Data!$J996</f>
        <v>0.875</v>
      </c>
      <c r="X996" s="6">
        <f>Call_Data!$L996/Call_Data!$K996</f>
        <v>0.8928571428571429</v>
      </c>
      <c r="Y996" s="6" cm="1">
        <f t="array" ref="Y996">_xlfn.SWITCH(A996,201706,0.51,201707,0.509,201708,0.511)</f>
        <v>0.51100000000000001</v>
      </c>
      <c r="Z996" s="6">
        <f>Call_Data!$L996/Call_Data!$G996</f>
        <v>0.7142857142857143</v>
      </c>
      <c r="AA996" s="6" cm="1">
        <f t="array" ref="AA996">_xlfn.SWITCH(A996,201706,0.2,201707,0.199,201708,0.198)</f>
        <v>0.19800000000000001</v>
      </c>
      <c r="AB996" s="6">
        <f>Call_Data!$K996-Call_Data!$L996/Call_Data!$K996</f>
        <v>27.107142857142858</v>
      </c>
      <c r="AC996" s="6" cm="1">
        <f t="array" ref="AC996">_xlfn.SWITCH(A996,201706,0.17,201707,0.162,201708,0.159)</f>
        <v>0.159</v>
      </c>
      <c r="AD996" s="6">
        <f>Call_Data!$I996/Call_Data!$G996</f>
        <v>0.11428571428571428</v>
      </c>
    </row>
    <row r="997" spans="1:30" x14ac:dyDescent="0.2">
      <c r="A997">
        <v>201708</v>
      </c>
      <c r="B997" s="1">
        <v>42948</v>
      </c>
      <c r="C997">
        <v>12467</v>
      </c>
      <c r="D997" t="str">
        <f>VLOOKUP(Call_Data!$C997,Hierarchy!$A$1:$H$27,5,TRUE)</f>
        <v>Centerville, Cece</v>
      </c>
      <c r="E997" t="str">
        <f>VLOOKUP(Call_Data!$C997,Hierarchy!$A$2:$H$27,7,TRUE)</f>
        <v>Winnerson, Aceona</v>
      </c>
      <c r="F997" t="str">
        <f>VLOOKUP(C997,Hierarchy!$A$2:$H$27,8,TRUE)</f>
        <v>Williamburg</v>
      </c>
      <c r="G997">
        <v>36</v>
      </c>
      <c r="H997">
        <v>25982</v>
      </c>
      <c r="I997">
        <v>7</v>
      </c>
      <c r="J997">
        <v>33</v>
      </c>
      <c r="K997">
        <v>25</v>
      </c>
      <c r="L997">
        <v>18</v>
      </c>
      <c r="M997">
        <v>1</v>
      </c>
      <c r="N997">
        <f>SUMIF(Call_Data!$D$2:$D$1526,Call_Data!$D997,Call_Data!$G$2:$G$1526)</f>
        <v>2319</v>
      </c>
      <c r="O997">
        <f>SUMIFS(Call_Data!$G$2:$G$1526,Call_Data!$D$2:$D$1526,Call_Data!$D997,Call_Data!$A$2:$A$1526,Call_Data!$A997)</f>
        <v>800</v>
      </c>
      <c r="P997" s="3">
        <f>Call_Data!$H997/Call_Data!$G997</f>
        <v>721.72222222222217</v>
      </c>
      <c r="Q997" cm="1">
        <f t="array" ref="Q997">_xlfn.SWITCH(A997,201706,780,201707,783,201708,775)</f>
        <v>775</v>
      </c>
      <c r="R997" s="5" cm="1">
        <f t="array" ref="R997">_xlfn.SWITCH(A997,201706,0.08,201707,0.081,201708,0.075)</f>
        <v>7.4999999999999997E-2</v>
      </c>
      <c r="S997" s="2">
        <f>Call_Data!$M997/Call_Data!$G997*100</f>
        <v>2.7777777777777777</v>
      </c>
      <c r="T997" s="2">
        <f>Call_Data!$S997/Call_Data!$R997</f>
        <v>37.037037037037038</v>
      </c>
      <c r="U997" s="7">
        <f t="shared" si="30"/>
        <v>0</v>
      </c>
      <c r="V997" s="6">
        <f t="shared" si="31"/>
        <v>0.91666666666666663</v>
      </c>
      <c r="W997" s="6">
        <f>Call_Data!$K997/Call_Data!$J997</f>
        <v>0.75757575757575757</v>
      </c>
      <c r="X997" s="6">
        <f>Call_Data!$L997/Call_Data!$K997</f>
        <v>0.72</v>
      </c>
      <c r="Y997" s="6" cm="1">
        <f t="array" ref="Y997">_xlfn.SWITCH(A997,201706,0.51,201707,0.509,201708,0.511)</f>
        <v>0.51100000000000001</v>
      </c>
      <c r="Z997" s="6">
        <f>Call_Data!$L997/Call_Data!$G997</f>
        <v>0.5</v>
      </c>
      <c r="AA997" s="6" cm="1">
        <f t="array" ref="AA997">_xlfn.SWITCH(A997,201706,0.2,201707,0.199,201708,0.198)</f>
        <v>0.19800000000000001</v>
      </c>
      <c r="AB997" s="6">
        <f>Call_Data!$K997-Call_Data!$L997/Call_Data!$K997</f>
        <v>24.28</v>
      </c>
      <c r="AC997" s="6" cm="1">
        <f t="array" ref="AC997">_xlfn.SWITCH(A997,201706,0.17,201707,0.162,201708,0.159)</f>
        <v>0.159</v>
      </c>
      <c r="AD997" s="6">
        <f>Call_Data!$I997/Call_Data!$G997</f>
        <v>0.19444444444444445</v>
      </c>
    </row>
    <row r="998" spans="1:30" x14ac:dyDescent="0.2">
      <c r="A998">
        <v>201708</v>
      </c>
      <c r="B998" s="1">
        <v>42948</v>
      </c>
      <c r="C998">
        <v>12468</v>
      </c>
      <c r="D998" t="str">
        <f>VLOOKUP(Call_Data!$C998,Hierarchy!$A$1:$H$27,5,TRUE)</f>
        <v>Davenport, Davina</v>
      </c>
      <c r="E998" t="str">
        <f>VLOOKUP(Call_Data!$C998,Hierarchy!$A$2:$H$27,7,TRUE)</f>
        <v>Winnerson, Aceona</v>
      </c>
      <c r="F998" t="str">
        <f>VLOOKUP(C998,Hierarchy!$A$2:$H$27,8,TRUE)</f>
        <v>Williamburg</v>
      </c>
      <c r="G998">
        <v>34</v>
      </c>
      <c r="H998">
        <v>24839</v>
      </c>
      <c r="I998">
        <v>3</v>
      </c>
      <c r="J998">
        <v>32</v>
      </c>
      <c r="K998">
        <v>24</v>
      </c>
      <c r="L998">
        <v>21</v>
      </c>
      <c r="M998">
        <v>2</v>
      </c>
      <c r="N998">
        <f>SUMIF(Call_Data!$D$2:$D$1526,Call_Data!$D998,Call_Data!$G$2:$G$1526)</f>
        <v>2282</v>
      </c>
      <c r="O998">
        <f>SUMIFS(Call_Data!$G$2:$G$1526,Call_Data!$D$2:$D$1526,Call_Data!$D998,Call_Data!$A$2:$A$1526,Call_Data!$A998)</f>
        <v>790</v>
      </c>
      <c r="P998" s="3">
        <f>Call_Data!$H998/Call_Data!$G998</f>
        <v>730.55882352941171</v>
      </c>
      <c r="Q998" cm="1">
        <f t="array" ref="Q998">_xlfn.SWITCH(A998,201706,780,201707,783,201708,775)</f>
        <v>775</v>
      </c>
      <c r="R998" s="5" cm="1">
        <f t="array" ref="R998">_xlfn.SWITCH(A998,201706,0.08,201707,0.081,201708,0.075)</f>
        <v>7.4999999999999997E-2</v>
      </c>
      <c r="S998" s="2">
        <f>Call_Data!$M998/Call_Data!$G998*100</f>
        <v>5.8823529411764701</v>
      </c>
      <c r="T998" s="2">
        <f>Call_Data!$S998/Call_Data!$R998</f>
        <v>78.431372549019599</v>
      </c>
      <c r="U998" s="7">
        <f t="shared" si="30"/>
        <v>0</v>
      </c>
      <c r="V998" s="6">
        <f t="shared" si="31"/>
        <v>0.94117647058823528</v>
      </c>
      <c r="W998" s="6">
        <f>Call_Data!$K998/Call_Data!$J998</f>
        <v>0.75</v>
      </c>
      <c r="X998" s="6">
        <f>Call_Data!$L998/Call_Data!$K998</f>
        <v>0.875</v>
      </c>
      <c r="Y998" s="6" cm="1">
        <f t="array" ref="Y998">_xlfn.SWITCH(A998,201706,0.51,201707,0.509,201708,0.511)</f>
        <v>0.51100000000000001</v>
      </c>
      <c r="Z998" s="6">
        <f>Call_Data!$L998/Call_Data!$G998</f>
        <v>0.61764705882352944</v>
      </c>
      <c r="AA998" s="6" cm="1">
        <f t="array" ref="AA998">_xlfn.SWITCH(A998,201706,0.2,201707,0.199,201708,0.198)</f>
        <v>0.19800000000000001</v>
      </c>
      <c r="AB998" s="6">
        <f>Call_Data!$K998-Call_Data!$L998/Call_Data!$K998</f>
        <v>23.125</v>
      </c>
      <c r="AC998" s="6" cm="1">
        <f t="array" ref="AC998">_xlfn.SWITCH(A998,201706,0.17,201707,0.162,201708,0.159)</f>
        <v>0.159</v>
      </c>
      <c r="AD998" s="6">
        <f>Call_Data!$I998/Call_Data!$G998</f>
        <v>8.8235294117647065E-2</v>
      </c>
    </row>
    <row r="999" spans="1:30" x14ac:dyDescent="0.2">
      <c r="A999">
        <v>201708</v>
      </c>
      <c r="B999" s="1">
        <v>42948</v>
      </c>
      <c r="C999">
        <v>12469</v>
      </c>
      <c r="D999" t="str">
        <f>VLOOKUP(Call_Data!$C999,Hierarchy!$A$1:$H$27,5,TRUE)</f>
        <v>Edgerton, Ethan</v>
      </c>
      <c r="E999" t="str">
        <f>VLOOKUP(Call_Data!$C999,Hierarchy!$A$2:$H$27,7,TRUE)</f>
        <v>Winnerson, Aceona</v>
      </c>
      <c r="F999" t="str">
        <f>VLOOKUP(C999,Hierarchy!$A$2:$H$27,8,TRUE)</f>
        <v>Williamburg</v>
      </c>
      <c r="G999">
        <v>34</v>
      </c>
      <c r="H999">
        <v>25143</v>
      </c>
      <c r="I999">
        <v>5</v>
      </c>
      <c r="J999">
        <v>32</v>
      </c>
      <c r="K999">
        <v>26</v>
      </c>
      <c r="L999">
        <v>20</v>
      </c>
      <c r="M999">
        <v>2</v>
      </c>
      <c r="N999">
        <f>SUMIF(Call_Data!$D$2:$D$1526,Call_Data!$D999,Call_Data!$G$2:$G$1526)</f>
        <v>2288</v>
      </c>
      <c r="O999">
        <f>SUMIFS(Call_Data!$G$2:$G$1526,Call_Data!$D$2:$D$1526,Call_Data!$D999,Call_Data!$A$2:$A$1526,Call_Data!$A999)</f>
        <v>715</v>
      </c>
      <c r="P999" s="3">
        <f>Call_Data!$H999/Call_Data!$G999</f>
        <v>739.5</v>
      </c>
      <c r="Q999" cm="1">
        <f t="array" ref="Q999">_xlfn.SWITCH(A999,201706,780,201707,783,201708,775)</f>
        <v>775</v>
      </c>
      <c r="R999" s="5" cm="1">
        <f t="array" ref="R999">_xlfn.SWITCH(A999,201706,0.08,201707,0.081,201708,0.075)</f>
        <v>7.4999999999999997E-2</v>
      </c>
      <c r="S999" s="2">
        <f>Call_Data!$M999/Call_Data!$G999*100</f>
        <v>5.8823529411764701</v>
      </c>
      <c r="T999" s="2">
        <f>Call_Data!$S999/Call_Data!$R999</f>
        <v>78.431372549019599</v>
      </c>
      <c r="U999" s="7">
        <f t="shared" si="30"/>
        <v>0</v>
      </c>
      <c r="V999" s="6">
        <f t="shared" si="31"/>
        <v>0.94117647058823528</v>
      </c>
      <c r="W999" s="6">
        <f>Call_Data!$K999/Call_Data!$J999</f>
        <v>0.8125</v>
      </c>
      <c r="X999" s="6">
        <f>Call_Data!$L999/Call_Data!$K999</f>
        <v>0.76923076923076927</v>
      </c>
      <c r="Y999" s="6" cm="1">
        <f t="array" ref="Y999">_xlfn.SWITCH(A999,201706,0.51,201707,0.509,201708,0.511)</f>
        <v>0.51100000000000001</v>
      </c>
      <c r="Z999" s="6">
        <f>Call_Data!$L999/Call_Data!$G999</f>
        <v>0.58823529411764708</v>
      </c>
      <c r="AA999" s="6" cm="1">
        <f t="array" ref="AA999">_xlfn.SWITCH(A999,201706,0.2,201707,0.199,201708,0.198)</f>
        <v>0.19800000000000001</v>
      </c>
      <c r="AB999" s="6">
        <f>Call_Data!$K999-Call_Data!$L999/Call_Data!$K999</f>
        <v>25.23076923076923</v>
      </c>
      <c r="AC999" s="6" cm="1">
        <f t="array" ref="AC999">_xlfn.SWITCH(A999,201706,0.17,201707,0.162,201708,0.159)</f>
        <v>0.159</v>
      </c>
      <c r="AD999" s="6">
        <f>Call_Data!$I999/Call_Data!$G999</f>
        <v>0.14705882352941177</v>
      </c>
    </row>
    <row r="1000" spans="1:30" x14ac:dyDescent="0.2">
      <c r="A1000">
        <v>201708</v>
      </c>
      <c r="B1000" s="1">
        <v>42948</v>
      </c>
      <c r="C1000">
        <v>12470</v>
      </c>
      <c r="D1000" t="str">
        <f>VLOOKUP(Call_Data!$C1000,Hierarchy!$A$1:$H$27,5,TRUE)</f>
        <v>Filipsano, Fiona</v>
      </c>
      <c r="E1000" t="str">
        <f>VLOOKUP(Call_Data!$C1000,Hierarchy!$A$2:$H$27,7,TRUE)</f>
        <v>Winnerson, Aceona</v>
      </c>
      <c r="F1000" t="str">
        <f>VLOOKUP(C1000,Hierarchy!$A$2:$H$27,8,TRUE)</f>
        <v>Williamburg</v>
      </c>
      <c r="G1000">
        <v>35</v>
      </c>
      <c r="H1000">
        <v>24962</v>
      </c>
      <c r="I1000">
        <v>4</v>
      </c>
      <c r="J1000">
        <v>32</v>
      </c>
      <c r="K1000">
        <v>27</v>
      </c>
      <c r="L1000">
        <v>22</v>
      </c>
      <c r="M1000">
        <v>2</v>
      </c>
      <c r="N1000">
        <f>SUMIF(Call_Data!$D$2:$D$1526,Call_Data!$D1000,Call_Data!$G$2:$G$1526)</f>
        <v>2312</v>
      </c>
      <c r="O1000">
        <f>SUMIFS(Call_Data!$G$2:$G$1526,Call_Data!$D$2:$D$1526,Call_Data!$D1000,Call_Data!$A$2:$A$1526,Call_Data!$A1000)</f>
        <v>796</v>
      </c>
      <c r="P1000" s="3">
        <f>Call_Data!$H1000/Call_Data!$G1000</f>
        <v>713.2</v>
      </c>
      <c r="Q1000" cm="1">
        <f t="array" ref="Q1000">_xlfn.SWITCH(A1000,201706,780,201707,783,201708,775)</f>
        <v>775</v>
      </c>
      <c r="R1000" s="5" cm="1">
        <f t="array" ref="R1000">_xlfn.SWITCH(A1000,201706,0.08,201707,0.081,201708,0.075)</f>
        <v>7.4999999999999997E-2</v>
      </c>
      <c r="S1000" s="2">
        <f>Call_Data!$M1000/Call_Data!$G1000*100</f>
        <v>5.7142857142857144</v>
      </c>
      <c r="T1000" s="2">
        <f>Call_Data!$S1000/Call_Data!$R1000</f>
        <v>76.19047619047619</v>
      </c>
      <c r="U1000" s="7">
        <f t="shared" si="30"/>
        <v>0</v>
      </c>
      <c r="V1000" s="6">
        <f t="shared" si="31"/>
        <v>0.91428571428571426</v>
      </c>
      <c r="W1000" s="6">
        <f>Call_Data!$K1000/Call_Data!$J1000</f>
        <v>0.84375</v>
      </c>
      <c r="X1000" s="6">
        <f>Call_Data!$L1000/Call_Data!$K1000</f>
        <v>0.81481481481481477</v>
      </c>
      <c r="Y1000" s="6" cm="1">
        <f t="array" ref="Y1000">_xlfn.SWITCH(A1000,201706,0.51,201707,0.509,201708,0.511)</f>
        <v>0.51100000000000001</v>
      </c>
      <c r="Z1000" s="6">
        <f>Call_Data!$L1000/Call_Data!$G1000</f>
        <v>0.62857142857142856</v>
      </c>
      <c r="AA1000" s="6" cm="1">
        <f t="array" ref="AA1000">_xlfn.SWITCH(A1000,201706,0.2,201707,0.199,201708,0.198)</f>
        <v>0.19800000000000001</v>
      </c>
      <c r="AB1000" s="6">
        <f>Call_Data!$K1000-Call_Data!$L1000/Call_Data!$K1000</f>
        <v>26.185185185185187</v>
      </c>
      <c r="AC1000" s="6" cm="1">
        <f t="array" ref="AC1000">_xlfn.SWITCH(A1000,201706,0.17,201707,0.162,201708,0.159)</f>
        <v>0.159</v>
      </c>
      <c r="AD1000" s="6">
        <f>Call_Data!$I1000/Call_Data!$G1000</f>
        <v>0.11428571428571428</v>
      </c>
    </row>
    <row r="1001" spans="1:30" x14ac:dyDescent="0.2">
      <c r="A1001">
        <v>201708</v>
      </c>
      <c r="B1001" s="1">
        <v>42948</v>
      </c>
      <c r="C1001">
        <v>12471</v>
      </c>
      <c r="D1001" t="str">
        <f>VLOOKUP(Call_Data!$C1001,Hierarchy!$A$1:$H$27,5,TRUE)</f>
        <v>Gee, Garry</v>
      </c>
      <c r="E1001" t="str">
        <f>VLOOKUP(Call_Data!$C1001,Hierarchy!$A$2:$H$27,7,TRUE)</f>
        <v>Winnerson, Aceona</v>
      </c>
      <c r="F1001" t="str">
        <f>VLOOKUP(C1001,Hierarchy!$A$2:$H$27,8,TRUE)</f>
        <v>Williamburg</v>
      </c>
      <c r="G1001">
        <v>37</v>
      </c>
      <c r="H1001">
        <v>24626</v>
      </c>
      <c r="I1001">
        <v>4</v>
      </c>
      <c r="J1001">
        <v>33</v>
      </c>
      <c r="K1001">
        <v>25</v>
      </c>
      <c r="L1001">
        <v>20</v>
      </c>
      <c r="M1001">
        <v>2</v>
      </c>
      <c r="N1001">
        <f>SUMIF(Call_Data!$D$2:$D$1526,Call_Data!$D1001,Call_Data!$G$2:$G$1526)</f>
        <v>2402</v>
      </c>
      <c r="O1001">
        <f>SUMIFS(Call_Data!$G$2:$G$1526,Call_Data!$D$2:$D$1526,Call_Data!$D1001,Call_Data!$A$2:$A$1526,Call_Data!$A1001)</f>
        <v>793</v>
      </c>
      <c r="P1001" s="3">
        <f>Call_Data!$H1001/Call_Data!$G1001</f>
        <v>665.56756756756761</v>
      </c>
      <c r="Q1001" cm="1">
        <f t="array" ref="Q1001">_xlfn.SWITCH(A1001,201706,780,201707,783,201708,775)</f>
        <v>775</v>
      </c>
      <c r="R1001" s="5" cm="1">
        <f t="array" ref="R1001">_xlfn.SWITCH(A1001,201706,0.08,201707,0.081,201708,0.075)</f>
        <v>7.4999999999999997E-2</v>
      </c>
      <c r="S1001" s="2">
        <f>Call_Data!$M1001/Call_Data!$G1001*100</f>
        <v>5.4054054054054053</v>
      </c>
      <c r="T1001" s="2">
        <f>Call_Data!$S1001/Call_Data!$R1001</f>
        <v>72.072072072072075</v>
      </c>
      <c r="U1001" s="7">
        <f t="shared" si="30"/>
        <v>0</v>
      </c>
      <c r="V1001" s="6">
        <f t="shared" si="31"/>
        <v>0.89189189189189189</v>
      </c>
      <c r="W1001" s="6">
        <f>Call_Data!$K1001/Call_Data!$J1001</f>
        <v>0.75757575757575757</v>
      </c>
      <c r="X1001" s="6">
        <f>Call_Data!$L1001/Call_Data!$K1001</f>
        <v>0.8</v>
      </c>
      <c r="Y1001" s="6" cm="1">
        <f t="array" ref="Y1001">_xlfn.SWITCH(A1001,201706,0.51,201707,0.509,201708,0.511)</f>
        <v>0.51100000000000001</v>
      </c>
      <c r="Z1001" s="6">
        <f>Call_Data!$L1001/Call_Data!$G1001</f>
        <v>0.54054054054054057</v>
      </c>
      <c r="AA1001" s="6" cm="1">
        <f t="array" ref="AA1001">_xlfn.SWITCH(A1001,201706,0.2,201707,0.199,201708,0.198)</f>
        <v>0.19800000000000001</v>
      </c>
      <c r="AB1001" s="6">
        <f>Call_Data!$K1001-Call_Data!$L1001/Call_Data!$K1001</f>
        <v>24.2</v>
      </c>
      <c r="AC1001" s="6" cm="1">
        <f t="array" ref="AC1001">_xlfn.SWITCH(A1001,201706,0.17,201707,0.162,201708,0.159)</f>
        <v>0.159</v>
      </c>
      <c r="AD1001" s="6">
        <f>Call_Data!$I1001/Call_Data!$G1001</f>
        <v>0.10810810810810811</v>
      </c>
    </row>
    <row r="1002" spans="1:30" x14ac:dyDescent="0.2">
      <c r="A1002">
        <v>201708</v>
      </c>
      <c r="B1002" s="1">
        <v>42948</v>
      </c>
      <c r="C1002">
        <v>12472</v>
      </c>
      <c r="D1002" t="str">
        <f>VLOOKUP(Call_Data!$C1002,Hierarchy!$A$1:$H$27,5,TRUE)</f>
        <v>Harrison, Harold</v>
      </c>
      <c r="E1002" t="str">
        <f>VLOOKUP(Call_Data!$C1002,Hierarchy!$A$2:$H$27,7,TRUE)</f>
        <v>Winnerson, Aceona</v>
      </c>
      <c r="F1002" t="str">
        <f>VLOOKUP(C1002,Hierarchy!$A$2:$H$27,8,TRUE)</f>
        <v>Williamburg</v>
      </c>
      <c r="G1002">
        <v>37</v>
      </c>
      <c r="H1002">
        <v>25926</v>
      </c>
      <c r="I1002">
        <v>7</v>
      </c>
      <c r="J1002">
        <v>36</v>
      </c>
      <c r="K1002">
        <v>26</v>
      </c>
      <c r="L1002">
        <v>23</v>
      </c>
      <c r="M1002">
        <v>1</v>
      </c>
      <c r="N1002">
        <f>SUMIF(Call_Data!$D$2:$D$1526,Call_Data!$D1002,Call_Data!$G$2:$G$1526)</f>
        <v>2134</v>
      </c>
      <c r="O1002">
        <f>SUMIFS(Call_Data!$G$2:$G$1526,Call_Data!$D$2:$D$1526,Call_Data!$D1002,Call_Data!$A$2:$A$1526,Call_Data!$A1002)</f>
        <v>777</v>
      </c>
      <c r="P1002" s="3">
        <f>Call_Data!$H1002/Call_Data!$G1002</f>
        <v>700.70270270270271</v>
      </c>
      <c r="Q1002" cm="1">
        <f t="array" ref="Q1002">_xlfn.SWITCH(A1002,201706,780,201707,783,201708,775)</f>
        <v>775</v>
      </c>
      <c r="R1002" s="5" cm="1">
        <f t="array" ref="R1002">_xlfn.SWITCH(A1002,201706,0.08,201707,0.081,201708,0.075)</f>
        <v>7.4999999999999997E-2</v>
      </c>
      <c r="S1002" s="2">
        <f>Call_Data!$M1002/Call_Data!$G1002*100</f>
        <v>2.7027027027027026</v>
      </c>
      <c r="T1002" s="2">
        <f>Call_Data!$S1002/Call_Data!$R1002</f>
        <v>36.036036036036037</v>
      </c>
      <c r="U1002" s="7">
        <f t="shared" si="30"/>
        <v>0</v>
      </c>
      <c r="V1002" s="6">
        <f t="shared" si="31"/>
        <v>0.97297297297297303</v>
      </c>
      <c r="W1002" s="6">
        <f>Call_Data!$K1002/Call_Data!$J1002</f>
        <v>0.72222222222222221</v>
      </c>
      <c r="X1002" s="6">
        <f>Call_Data!$L1002/Call_Data!$K1002</f>
        <v>0.88461538461538458</v>
      </c>
      <c r="Y1002" s="6" cm="1">
        <f t="array" ref="Y1002">_xlfn.SWITCH(A1002,201706,0.51,201707,0.509,201708,0.511)</f>
        <v>0.51100000000000001</v>
      </c>
      <c r="Z1002" s="6">
        <f>Call_Data!$L1002/Call_Data!$G1002</f>
        <v>0.6216216216216216</v>
      </c>
      <c r="AA1002" s="6" cm="1">
        <f t="array" ref="AA1002">_xlfn.SWITCH(A1002,201706,0.2,201707,0.199,201708,0.198)</f>
        <v>0.19800000000000001</v>
      </c>
      <c r="AB1002" s="6">
        <f>Call_Data!$K1002-Call_Data!$L1002/Call_Data!$K1002</f>
        <v>25.115384615384617</v>
      </c>
      <c r="AC1002" s="6" cm="1">
        <f t="array" ref="AC1002">_xlfn.SWITCH(A1002,201706,0.17,201707,0.162,201708,0.159)</f>
        <v>0.159</v>
      </c>
      <c r="AD1002" s="6">
        <f>Call_Data!$I1002/Call_Data!$G1002</f>
        <v>0.1891891891891892</v>
      </c>
    </row>
    <row r="1003" spans="1:30" x14ac:dyDescent="0.2">
      <c r="A1003">
        <v>201708</v>
      </c>
      <c r="B1003" s="1">
        <v>42948</v>
      </c>
      <c r="C1003">
        <v>12473</v>
      </c>
      <c r="D1003" t="str">
        <f>VLOOKUP(Call_Data!$C1003,Hierarchy!$A$1:$H$27,5,TRUE)</f>
        <v>Ivanski, Igor</v>
      </c>
      <c r="E1003" t="str">
        <f>VLOOKUP(Call_Data!$C1003,Hierarchy!$A$2:$H$27,7,TRUE)</f>
        <v>Jimson, Bill</v>
      </c>
      <c r="F1003" t="str">
        <f>VLOOKUP(C1003,Hierarchy!$A$2:$H$27,8,TRUE)</f>
        <v>Williamburg</v>
      </c>
      <c r="G1003">
        <v>30</v>
      </c>
      <c r="H1003">
        <v>24835</v>
      </c>
      <c r="I1003">
        <v>5</v>
      </c>
      <c r="J1003">
        <v>27</v>
      </c>
      <c r="K1003">
        <v>22</v>
      </c>
      <c r="L1003">
        <v>14</v>
      </c>
      <c r="M1003">
        <v>2</v>
      </c>
      <c r="N1003">
        <f>SUMIF(Call_Data!$D$2:$D$1526,Call_Data!$D1003,Call_Data!$G$2:$G$1526)</f>
        <v>2093</v>
      </c>
      <c r="O1003">
        <f>SUMIFS(Call_Data!$G$2:$G$1526,Call_Data!$D$2:$D$1526,Call_Data!$D1003,Call_Data!$A$2:$A$1526,Call_Data!$A1003)</f>
        <v>730</v>
      </c>
      <c r="P1003" s="3">
        <f>Call_Data!$H1003/Call_Data!$G1003</f>
        <v>827.83333333333337</v>
      </c>
      <c r="Q1003" cm="1">
        <f t="array" ref="Q1003">_xlfn.SWITCH(A1003,201706,780,201707,783,201708,775)</f>
        <v>775</v>
      </c>
      <c r="R1003" s="5" cm="1">
        <f t="array" ref="R1003">_xlfn.SWITCH(A1003,201706,0.08,201707,0.081,201708,0.075)</f>
        <v>7.4999999999999997E-2</v>
      </c>
      <c r="S1003" s="2">
        <f>Call_Data!$M1003/Call_Data!$G1003*100</f>
        <v>6.666666666666667</v>
      </c>
      <c r="T1003" s="2">
        <f>Call_Data!$S1003/Call_Data!$R1003</f>
        <v>88.8888888888889</v>
      </c>
      <c r="U1003" s="7">
        <f t="shared" si="30"/>
        <v>0</v>
      </c>
      <c r="V1003" s="6">
        <f t="shared" si="31"/>
        <v>0.9</v>
      </c>
      <c r="W1003" s="6">
        <f>Call_Data!$K1003/Call_Data!$J1003</f>
        <v>0.81481481481481477</v>
      </c>
      <c r="X1003" s="6">
        <f>Call_Data!$L1003/Call_Data!$K1003</f>
        <v>0.63636363636363635</v>
      </c>
      <c r="Y1003" s="6" cm="1">
        <f t="array" ref="Y1003">_xlfn.SWITCH(A1003,201706,0.51,201707,0.509,201708,0.511)</f>
        <v>0.51100000000000001</v>
      </c>
      <c r="Z1003" s="6">
        <f>Call_Data!$L1003/Call_Data!$G1003</f>
        <v>0.46666666666666667</v>
      </c>
      <c r="AA1003" s="6" cm="1">
        <f t="array" ref="AA1003">_xlfn.SWITCH(A1003,201706,0.2,201707,0.199,201708,0.198)</f>
        <v>0.19800000000000001</v>
      </c>
      <c r="AB1003" s="6">
        <f>Call_Data!$K1003-Call_Data!$L1003/Call_Data!$K1003</f>
        <v>21.363636363636363</v>
      </c>
      <c r="AC1003" s="6" cm="1">
        <f t="array" ref="AC1003">_xlfn.SWITCH(A1003,201706,0.17,201707,0.162,201708,0.159)</f>
        <v>0.159</v>
      </c>
      <c r="AD1003" s="6">
        <f>Call_Data!$I1003/Call_Data!$G1003</f>
        <v>0.16666666666666666</v>
      </c>
    </row>
    <row r="1004" spans="1:30" x14ac:dyDescent="0.2">
      <c r="A1004">
        <v>201708</v>
      </c>
      <c r="B1004" s="1">
        <v>42948</v>
      </c>
      <c r="C1004">
        <v>12474</v>
      </c>
      <c r="D1004" t="str">
        <f>VLOOKUP(Call_Data!$C1004,Hierarchy!$A$1:$H$27,5,TRUE)</f>
        <v>Jeffries, Johnna</v>
      </c>
      <c r="E1004" t="str">
        <f>VLOOKUP(Call_Data!$C1004,Hierarchy!$A$2:$H$27,7,TRUE)</f>
        <v>Jimson, Bill</v>
      </c>
      <c r="F1004" t="str">
        <f>VLOOKUP(C1004,Hierarchy!$A$2:$H$27,8,TRUE)</f>
        <v>Williamburg</v>
      </c>
      <c r="G1004">
        <v>32</v>
      </c>
      <c r="H1004">
        <v>25886</v>
      </c>
      <c r="I1004">
        <v>7</v>
      </c>
      <c r="J1004">
        <v>29</v>
      </c>
      <c r="K1004">
        <v>24</v>
      </c>
      <c r="L1004">
        <v>18</v>
      </c>
      <c r="M1004">
        <v>2</v>
      </c>
      <c r="N1004">
        <f>SUMIF(Call_Data!$D$2:$D$1526,Call_Data!$D1004,Call_Data!$G$2:$G$1526)</f>
        <v>2135</v>
      </c>
      <c r="O1004">
        <f>SUMIFS(Call_Data!$G$2:$G$1526,Call_Data!$D$2:$D$1526,Call_Data!$D1004,Call_Data!$A$2:$A$1526,Call_Data!$A1004)</f>
        <v>730</v>
      </c>
      <c r="P1004" s="3">
        <f>Call_Data!$H1004/Call_Data!$G1004</f>
        <v>808.9375</v>
      </c>
      <c r="Q1004" cm="1">
        <f t="array" ref="Q1004">_xlfn.SWITCH(A1004,201706,780,201707,783,201708,775)</f>
        <v>775</v>
      </c>
      <c r="R1004" s="5" cm="1">
        <f t="array" ref="R1004">_xlfn.SWITCH(A1004,201706,0.08,201707,0.081,201708,0.075)</f>
        <v>7.4999999999999997E-2</v>
      </c>
      <c r="S1004" s="2">
        <f>Call_Data!$M1004/Call_Data!$G1004*100</f>
        <v>6.25</v>
      </c>
      <c r="T1004" s="2">
        <f>Call_Data!$S1004/Call_Data!$R1004</f>
        <v>83.333333333333343</v>
      </c>
      <c r="U1004" s="7">
        <f t="shared" si="30"/>
        <v>0</v>
      </c>
      <c r="V1004" s="6">
        <f t="shared" si="31"/>
        <v>0.90625</v>
      </c>
      <c r="W1004" s="6">
        <f>Call_Data!$K1004/Call_Data!$J1004</f>
        <v>0.82758620689655171</v>
      </c>
      <c r="X1004" s="6">
        <f>Call_Data!$L1004/Call_Data!$K1004</f>
        <v>0.75</v>
      </c>
      <c r="Y1004" s="6" cm="1">
        <f t="array" ref="Y1004">_xlfn.SWITCH(A1004,201706,0.51,201707,0.509,201708,0.511)</f>
        <v>0.51100000000000001</v>
      </c>
      <c r="Z1004" s="6">
        <f>Call_Data!$L1004/Call_Data!$G1004</f>
        <v>0.5625</v>
      </c>
      <c r="AA1004" s="6" cm="1">
        <f t="array" ref="AA1004">_xlfn.SWITCH(A1004,201706,0.2,201707,0.199,201708,0.198)</f>
        <v>0.19800000000000001</v>
      </c>
      <c r="AB1004" s="6">
        <f>Call_Data!$K1004-Call_Data!$L1004/Call_Data!$K1004</f>
        <v>23.25</v>
      </c>
      <c r="AC1004" s="6" cm="1">
        <f t="array" ref="AC1004">_xlfn.SWITCH(A1004,201706,0.17,201707,0.162,201708,0.159)</f>
        <v>0.159</v>
      </c>
      <c r="AD1004" s="6">
        <f>Call_Data!$I1004/Call_Data!$G1004</f>
        <v>0.21875</v>
      </c>
    </row>
    <row r="1005" spans="1:30" x14ac:dyDescent="0.2">
      <c r="A1005">
        <v>201708</v>
      </c>
      <c r="B1005" s="1">
        <v>42948</v>
      </c>
      <c r="C1005">
        <v>12475</v>
      </c>
      <c r="D1005" t="str">
        <f>VLOOKUP(Call_Data!$C1005,Hierarchy!$A$1:$H$27,5,TRUE)</f>
        <v>Kippers, Kat</v>
      </c>
      <c r="E1005" t="str">
        <f>VLOOKUP(Call_Data!$C1005,Hierarchy!$A$2:$H$27,7,TRUE)</f>
        <v>Jimson, Bill</v>
      </c>
      <c r="F1005" t="str">
        <f>VLOOKUP(C1005,Hierarchy!$A$2:$H$27,8,TRUE)</f>
        <v>Williamburg</v>
      </c>
      <c r="G1005">
        <v>32</v>
      </c>
      <c r="H1005">
        <v>25315</v>
      </c>
      <c r="I1005">
        <v>8</v>
      </c>
      <c r="J1005">
        <v>30</v>
      </c>
      <c r="K1005">
        <v>21</v>
      </c>
      <c r="L1005">
        <v>14</v>
      </c>
      <c r="M1005">
        <v>2</v>
      </c>
      <c r="N1005">
        <f>SUMIF(Call_Data!$D$2:$D$1526,Call_Data!$D1005,Call_Data!$G$2:$G$1526)</f>
        <v>2135</v>
      </c>
      <c r="O1005">
        <f>SUMIFS(Call_Data!$G$2:$G$1526,Call_Data!$D$2:$D$1526,Call_Data!$D1005,Call_Data!$A$2:$A$1526,Call_Data!$A1005)</f>
        <v>723</v>
      </c>
      <c r="P1005" s="3">
        <f>Call_Data!$H1005/Call_Data!$G1005</f>
        <v>791.09375</v>
      </c>
      <c r="Q1005" cm="1">
        <f t="array" ref="Q1005">_xlfn.SWITCH(A1005,201706,780,201707,783,201708,775)</f>
        <v>775</v>
      </c>
      <c r="R1005" s="5" cm="1">
        <f t="array" ref="R1005">_xlfn.SWITCH(A1005,201706,0.08,201707,0.081,201708,0.075)</f>
        <v>7.4999999999999997E-2</v>
      </c>
      <c r="S1005" s="2">
        <f>Call_Data!$M1005/Call_Data!$G1005*100</f>
        <v>6.25</v>
      </c>
      <c r="T1005" s="2">
        <f>Call_Data!$S1005/Call_Data!$R1005</f>
        <v>83.333333333333343</v>
      </c>
      <c r="U1005" s="7">
        <f t="shared" si="30"/>
        <v>0</v>
      </c>
      <c r="V1005" s="6">
        <f t="shared" si="31"/>
        <v>0.9375</v>
      </c>
      <c r="W1005" s="6">
        <f>Call_Data!$K1005/Call_Data!$J1005</f>
        <v>0.7</v>
      </c>
      <c r="X1005" s="6">
        <f>Call_Data!$L1005/Call_Data!$K1005</f>
        <v>0.66666666666666663</v>
      </c>
      <c r="Y1005" s="6" cm="1">
        <f t="array" ref="Y1005">_xlfn.SWITCH(A1005,201706,0.51,201707,0.509,201708,0.511)</f>
        <v>0.51100000000000001</v>
      </c>
      <c r="Z1005" s="6">
        <f>Call_Data!$L1005/Call_Data!$G1005</f>
        <v>0.4375</v>
      </c>
      <c r="AA1005" s="6" cm="1">
        <f t="array" ref="AA1005">_xlfn.SWITCH(A1005,201706,0.2,201707,0.199,201708,0.198)</f>
        <v>0.19800000000000001</v>
      </c>
      <c r="AB1005" s="6">
        <f>Call_Data!$K1005-Call_Data!$L1005/Call_Data!$K1005</f>
        <v>20.333333333333332</v>
      </c>
      <c r="AC1005" s="6" cm="1">
        <f t="array" ref="AC1005">_xlfn.SWITCH(A1005,201706,0.17,201707,0.162,201708,0.159)</f>
        <v>0.159</v>
      </c>
      <c r="AD1005" s="6">
        <f>Call_Data!$I1005/Call_Data!$G1005</f>
        <v>0.25</v>
      </c>
    </row>
    <row r="1006" spans="1:30" x14ac:dyDescent="0.2">
      <c r="A1006">
        <v>201708</v>
      </c>
      <c r="B1006" s="1">
        <v>42948</v>
      </c>
      <c r="C1006">
        <v>12476</v>
      </c>
      <c r="D1006" t="str">
        <f>VLOOKUP(Call_Data!$C1006,Hierarchy!$A$1:$H$27,5,TRUE)</f>
        <v>Lipp, Larry</v>
      </c>
      <c r="E1006" t="str">
        <f>VLOOKUP(Call_Data!$C1006,Hierarchy!$A$2:$H$27,7,TRUE)</f>
        <v>Jimson, Bill</v>
      </c>
      <c r="F1006" t="str">
        <f>VLOOKUP(C1006,Hierarchy!$A$2:$H$27,8,TRUE)</f>
        <v>Williamburg</v>
      </c>
      <c r="G1006">
        <v>32</v>
      </c>
      <c r="H1006">
        <v>25999</v>
      </c>
      <c r="I1006">
        <v>6</v>
      </c>
      <c r="J1006">
        <v>28</v>
      </c>
      <c r="K1006">
        <v>22</v>
      </c>
      <c r="L1006">
        <v>15</v>
      </c>
      <c r="M1006">
        <v>2</v>
      </c>
      <c r="N1006">
        <f>SUMIF(Call_Data!$D$2:$D$1526,Call_Data!$D1006,Call_Data!$G$2:$G$1526)</f>
        <v>2065</v>
      </c>
      <c r="O1006">
        <f>SUMIFS(Call_Data!$G$2:$G$1526,Call_Data!$D$2:$D$1526,Call_Data!$D1006,Call_Data!$A$2:$A$1526,Call_Data!$A1006)</f>
        <v>717</v>
      </c>
      <c r="P1006" s="3">
        <f>Call_Data!$H1006/Call_Data!$G1006</f>
        <v>812.46875</v>
      </c>
      <c r="Q1006" cm="1">
        <f t="array" ref="Q1006">_xlfn.SWITCH(A1006,201706,780,201707,783,201708,775)</f>
        <v>775</v>
      </c>
      <c r="R1006" s="5" cm="1">
        <f t="array" ref="R1006">_xlfn.SWITCH(A1006,201706,0.08,201707,0.081,201708,0.075)</f>
        <v>7.4999999999999997E-2</v>
      </c>
      <c r="S1006" s="2">
        <f>Call_Data!$M1006/Call_Data!$G1006*100</f>
        <v>6.25</v>
      </c>
      <c r="T1006" s="2">
        <f>Call_Data!$S1006/Call_Data!$R1006</f>
        <v>83.333333333333343</v>
      </c>
      <c r="U1006" s="7">
        <f t="shared" si="30"/>
        <v>0</v>
      </c>
      <c r="V1006" s="6">
        <f t="shared" si="31"/>
        <v>0.875</v>
      </c>
      <c r="W1006" s="6">
        <f>Call_Data!$K1006/Call_Data!$J1006</f>
        <v>0.7857142857142857</v>
      </c>
      <c r="X1006" s="6">
        <f>Call_Data!$L1006/Call_Data!$K1006</f>
        <v>0.68181818181818177</v>
      </c>
      <c r="Y1006" s="6" cm="1">
        <f t="array" ref="Y1006">_xlfn.SWITCH(A1006,201706,0.51,201707,0.509,201708,0.511)</f>
        <v>0.51100000000000001</v>
      </c>
      <c r="Z1006" s="6">
        <f>Call_Data!$L1006/Call_Data!$G1006</f>
        <v>0.46875</v>
      </c>
      <c r="AA1006" s="6" cm="1">
        <f t="array" ref="AA1006">_xlfn.SWITCH(A1006,201706,0.2,201707,0.199,201708,0.198)</f>
        <v>0.19800000000000001</v>
      </c>
      <c r="AB1006" s="6">
        <f>Call_Data!$K1006-Call_Data!$L1006/Call_Data!$K1006</f>
        <v>21.318181818181817</v>
      </c>
      <c r="AC1006" s="6" cm="1">
        <f t="array" ref="AC1006">_xlfn.SWITCH(A1006,201706,0.17,201707,0.162,201708,0.159)</f>
        <v>0.159</v>
      </c>
      <c r="AD1006" s="6">
        <f>Call_Data!$I1006/Call_Data!$G1006</f>
        <v>0.1875</v>
      </c>
    </row>
    <row r="1007" spans="1:30" x14ac:dyDescent="0.2">
      <c r="A1007">
        <v>201708</v>
      </c>
      <c r="B1007" s="1">
        <v>42948</v>
      </c>
      <c r="C1007">
        <v>12477</v>
      </c>
      <c r="D1007" t="str">
        <f>VLOOKUP(Call_Data!$C1007,Hierarchy!$A$1:$H$27,5,TRUE)</f>
        <v>Myers, Matt</v>
      </c>
      <c r="E1007" t="str">
        <f>VLOOKUP(Call_Data!$C1007,Hierarchy!$A$2:$H$27,7,TRUE)</f>
        <v>Jimson, Bill</v>
      </c>
      <c r="F1007" t="str">
        <f>VLOOKUP(C1007,Hierarchy!$A$2:$H$27,8,TRUE)</f>
        <v>Williamburg</v>
      </c>
      <c r="G1007">
        <v>35</v>
      </c>
      <c r="H1007">
        <v>24415</v>
      </c>
      <c r="I1007">
        <v>5</v>
      </c>
      <c r="J1007">
        <v>35</v>
      </c>
      <c r="K1007">
        <v>27</v>
      </c>
      <c r="L1007">
        <v>17</v>
      </c>
      <c r="M1007">
        <v>2</v>
      </c>
      <c r="N1007">
        <f>SUMIF(Call_Data!$D$2:$D$1526,Call_Data!$D1007,Call_Data!$G$2:$G$1526)</f>
        <v>1978</v>
      </c>
      <c r="O1007">
        <f>SUMIFS(Call_Data!$G$2:$G$1526,Call_Data!$D$2:$D$1526,Call_Data!$D1007,Call_Data!$A$2:$A$1526,Call_Data!$A1007)</f>
        <v>621</v>
      </c>
      <c r="P1007" s="3">
        <f>Call_Data!$H1007/Call_Data!$G1007</f>
        <v>697.57142857142856</v>
      </c>
      <c r="Q1007" cm="1">
        <f t="array" ref="Q1007">_xlfn.SWITCH(A1007,201706,780,201707,783,201708,775)</f>
        <v>775</v>
      </c>
      <c r="R1007" s="5" cm="1">
        <f t="array" ref="R1007">_xlfn.SWITCH(A1007,201706,0.08,201707,0.081,201708,0.075)</f>
        <v>7.4999999999999997E-2</v>
      </c>
      <c r="S1007" s="2">
        <f>Call_Data!$M1007/Call_Data!$G1007*100</f>
        <v>5.7142857142857144</v>
      </c>
      <c r="T1007" s="2">
        <f>Call_Data!$S1007/Call_Data!$R1007</f>
        <v>76.19047619047619</v>
      </c>
      <c r="U1007" s="7">
        <f t="shared" si="30"/>
        <v>0</v>
      </c>
      <c r="V1007" s="6">
        <f t="shared" si="31"/>
        <v>1</v>
      </c>
      <c r="W1007" s="6">
        <f>Call_Data!$K1007/Call_Data!$J1007</f>
        <v>0.77142857142857146</v>
      </c>
      <c r="X1007" s="6">
        <f>Call_Data!$L1007/Call_Data!$K1007</f>
        <v>0.62962962962962965</v>
      </c>
      <c r="Y1007" s="6" cm="1">
        <f t="array" ref="Y1007">_xlfn.SWITCH(A1007,201706,0.51,201707,0.509,201708,0.511)</f>
        <v>0.51100000000000001</v>
      </c>
      <c r="Z1007" s="6">
        <f>Call_Data!$L1007/Call_Data!$G1007</f>
        <v>0.48571428571428571</v>
      </c>
      <c r="AA1007" s="6" cm="1">
        <f t="array" ref="AA1007">_xlfn.SWITCH(A1007,201706,0.2,201707,0.199,201708,0.198)</f>
        <v>0.19800000000000001</v>
      </c>
      <c r="AB1007" s="6">
        <f>Call_Data!$K1007-Call_Data!$L1007/Call_Data!$K1007</f>
        <v>26.37037037037037</v>
      </c>
      <c r="AC1007" s="6" cm="1">
        <f t="array" ref="AC1007">_xlfn.SWITCH(A1007,201706,0.17,201707,0.162,201708,0.159)</f>
        <v>0.159</v>
      </c>
      <c r="AD1007" s="6">
        <f>Call_Data!$I1007/Call_Data!$G1007</f>
        <v>0.14285714285714285</v>
      </c>
    </row>
    <row r="1008" spans="1:30" x14ac:dyDescent="0.2">
      <c r="A1008">
        <v>201708</v>
      </c>
      <c r="B1008" s="1">
        <v>42948</v>
      </c>
      <c r="C1008">
        <v>12478</v>
      </c>
      <c r="D1008" t="str">
        <f>VLOOKUP(Call_Data!$C1008,Hierarchy!$A$1:$H$27,5,TRUE)</f>
        <v>Nichols, Nana</v>
      </c>
      <c r="E1008" t="str">
        <f>VLOOKUP(Call_Data!$C1008,Hierarchy!$A$2:$H$27,7,TRUE)</f>
        <v>Jimson, Bill</v>
      </c>
      <c r="F1008" t="str">
        <f>VLOOKUP(C1008,Hierarchy!$A$2:$H$27,8,TRUE)</f>
        <v>Williamburg</v>
      </c>
      <c r="G1008">
        <v>30</v>
      </c>
      <c r="H1008">
        <v>24463</v>
      </c>
      <c r="I1008">
        <v>6</v>
      </c>
      <c r="J1008">
        <v>27</v>
      </c>
      <c r="K1008">
        <v>23</v>
      </c>
      <c r="L1008">
        <v>15</v>
      </c>
      <c r="M1008">
        <v>2</v>
      </c>
      <c r="N1008">
        <f>SUMIF(Call_Data!$D$2:$D$1526,Call_Data!$D1008,Call_Data!$G$2:$G$1526)</f>
        <v>1999</v>
      </c>
      <c r="O1008">
        <f>SUMIFS(Call_Data!$G$2:$G$1526,Call_Data!$D$2:$D$1526,Call_Data!$D1008,Call_Data!$A$2:$A$1526,Call_Data!$A1008)</f>
        <v>626</v>
      </c>
      <c r="P1008" s="3">
        <f>Call_Data!$H1008/Call_Data!$G1008</f>
        <v>815.43333333333328</v>
      </c>
      <c r="Q1008" cm="1">
        <f t="array" ref="Q1008">_xlfn.SWITCH(A1008,201706,780,201707,783,201708,775)</f>
        <v>775</v>
      </c>
      <c r="R1008" s="5" cm="1">
        <f t="array" ref="R1008">_xlfn.SWITCH(A1008,201706,0.08,201707,0.081,201708,0.075)</f>
        <v>7.4999999999999997E-2</v>
      </c>
      <c r="S1008" s="2">
        <f>Call_Data!$M1008/Call_Data!$G1008*100</f>
        <v>6.666666666666667</v>
      </c>
      <c r="T1008" s="2">
        <f>Call_Data!$S1008/Call_Data!$R1008</f>
        <v>88.8888888888889</v>
      </c>
      <c r="U1008" s="7">
        <f t="shared" si="30"/>
        <v>0</v>
      </c>
      <c r="V1008" s="6">
        <f t="shared" si="31"/>
        <v>0.9</v>
      </c>
      <c r="W1008" s="6">
        <f>Call_Data!$K1008/Call_Data!$J1008</f>
        <v>0.85185185185185186</v>
      </c>
      <c r="X1008" s="6">
        <f>Call_Data!$L1008/Call_Data!$K1008</f>
        <v>0.65217391304347827</v>
      </c>
      <c r="Y1008" s="6" cm="1">
        <f t="array" ref="Y1008">_xlfn.SWITCH(A1008,201706,0.51,201707,0.509,201708,0.511)</f>
        <v>0.51100000000000001</v>
      </c>
      <c r="Z1008" s="6">
        <f>Call_Data!$L1008/Call_Data!$G1008</f>
        <v>0.5</v>
      </c>
      <c r="AA1008" s="6" cm="1">
        <f t="array" ref="AA1008">_xlfn.SWITCH(A1008,201706,0.2,201707,0.199,201708,0.198)</f>
        <v>0.19800000000000001</v>
      </c>
      <c r="AB1008" s="6">
        <f>Call_Data!$K1008-Call_Data!$L1008/Call_Data!$K1008</f>
        <v>22.347826086956523</v>
      </c>
      <c r="AC1008" s="6" cm="1">
        <f t="array" ref="AC1008">_xlfn.SWITCH(A1008,201706,0.17,201707,0.162,201708,0.159)</f>
        <v>0.159</v>
      </c>
      <c r="AD1008" s="6">
        <f>Call_Data!$I1008/Call_Data!$G1008</f>
        <v>0.2</v>
      </c>
    </row>
    <row r="1009" spans="1:30" x14ac:dyDescent="0.2">
      <c r="A1009">
        <v>201708</v>
      </c>
      <c r="B1009" s="1">
        <v>42948</v>
      </c>
      <c r="C1009">
        <v>12479</v>
      </c>
      <c r="D1009" t="str">
        <f>VLOOKUP(Call_Data!$C1009,Hierarchy!$A$1:$H$27,5,TRUE)</f>
        <v>Ohlson, Octavius</v>
      </c>
      <c r="E1009" t="str">
        <f>VLOOKUP(Call_Data!$C1009,Hierarchy!$A$2:$H$27,7,TRUE)</f>
        <v>Jimson, Bill</v>
      </c>
      <c r="F1009" t="str">
        <f>VLOOKUP(C1009,Hierarchy!$A$2:$H$27,8,TRUE)</f>
        <v>Williamburg</v>
      </c>
      <c r="G1009">
        <v>30</v>
      </c>
      <c r="H1009">
        <v>25125</v>
      </c>
      <c r="I1009">
        <v>6</v>
      </c>
      <c r="J1009">
        <v>30</v>
      </c>
      <c r="K1009">
        <v>21</v>
      </c>
      <c r="L1009">
        <v>13</v>
      </c>
      <c r="M1009">
        <v>2</v>
      </c>
      <c r="N1009">
        <f>SUMIF(Call_Data!$D$2:$D$1526,Call_Data!$D1009,Call_Data!$G$2:$G$1526)</f>
        <v>1969</v>
      </c>
      <c r="O1009">
        <f>SUMIFS(Call_Data!$G$2:$G$1526,Call_Data!$D$2:$D$1526,Call_Data!$D1009,Call_Data!$A$2:$A$1526,Call_Data!$A1009)</f>
        <v>727</v>
      </c>
      <c r="P1009" s="3">
        <f>Call_Data!$H1009/Call_Data!$G1009</f>
        <v>837.5</v>
      </c>
      <c r="Q1009" cm="1">
        <f t="array" ref="Q1009">_xlfn.SWITCH(A1009,201706,780,201707,783,201708,775)</f>
        <v>775</v>
      </c>
      <c r="R1009" s="5" cm="1">
        <f t="array" ref="R1009">_xlfn.SWITCH(A1009,201706,0.08,201707,0.081,201708,0.075)</f>
        <v>7.4999999999999997E-2</v>
      </c>
      <c r="S1009" s="2">
        <f>Call_Data!$M1009/Call_Data!$G1009*100</f>
        <v>6.666666666666667</v>
      </c>
      <c r="T1009" s="2">
        <f>Call_Data!$S1009/Call_Data!$R1009</f>
        <v>88.8888888888889</v>
      </c>
      <c r="U1009" s="7">
        <f t="shared" si="30"/>
        <v>0</v>
      </c>
      <c r="V1009" s="6">
        <f t="shared" si="31"/>
        <v>1</v>
      </c>
      <c r="W1009" s="6">
        <f>Call_Data!$K1009/Call_Data!$J1009</f>
        <v>0.7</v>
      </c>
      <c r="X1009" s="6">
        <f>Call_Data!$L1009/Call_Data!$K1009</f>
        <v>0.61904761904761907</v>
      </c>
      <c r="Y1009" s="6" cm="1">
        <f t="array" ref="Y1009">_xlfn.SWITCH(A1009,201706,0.51,201707,0.509,201708,0.511)</f>
        <v>0.51100000000000001</v>
      </c>
      <c r="Z1009" s="6">
        <f>Call_Data!$L1009/Call_Data!$G1009</f>
        <v>0.43333333333333335</v>
      </c>
      <c r="AA1009" s="6" cm="1">
        <f t="array" ref="AA1009">_xlfn.SWITCH(A1009,201706,0.2,201707,0.199,201708,0.198)</f>
        <v>0.19800000000000001</v>
      </c>
      <c r="AB1009" s="6">
        <f>Call_Data!$K1009-Call_Data!$L1009/Call_Data!$K1009</f>
        <v>20.38095238095238</v>
      </c>
      <c r="AC1009" s="6" cm="1">
        <f t="array" ref="AC1009">_xlfn.SWITCH(A1009,201706,0.17,201707,0.162,201708,0.159)</f>
        <v>0.159</v>
      </c>
      <c r="AD1009" s="6">
        <f>Call_Data!$I1009/Call_Data!$G1009</f>
        <v>0.2</v>
      </c>
    </row>
    <row r="1010" spans="1:30" x14ac:dyDescent="0.2">
      <c r="A1010">
        <v>201708</v>
      </c>
      <c r="B1010" s="1">
        <v>42948</v>
      </c>
      <c r="C1010">
        <v>12481</v>
      </c>
      <c r="D1010" t="str">
        <f>VLOOKUP(Call_Data!$C1010,Hierarchy!$A$1:$H$27,5,TRUE)</f>
        <v>Rank, Richelle</v>
      </c>
      <c r="E1010" t="str">
        <f>VLOOKUP(Call_Data!$C1010,Hierarchy!$A$2:$H$27,7,TRUE)</f>
        <v>Jimson, Bill</v>
      </c>
      <c r="F1010" t="str">
        <f>VLOOKUP(C1010,Hierarchy!$A$2:$H$27,8,TRUE)</f>
        <v>Williamburg</v>
      </c>
      <c r="G1010">
        <v>33</v>
      </c>
      <c r="H1010">
        <v>24523</v>
      </c>
      <c r="I1010">
        <v>8</v>
      </c>
      <c r="J1010">
        <v>31</v>
      </c>
      <c r="K1010">
        <v>24</v>
      </c>
      <c r="L1010">
        <v>19</v>
      </c>
      <c r="M1010">
        <v>2</v>
      </c>
      <c r="N1010">
        <f>SUMIF(Call_Data!$D$2:$D$1526,Call_Data!$D1010,Call_Data!$G$2:$G$1526)</f>
        <v>1090</v>
      </c>
      <c r="O1010">
        <f>SUMIFS(Call_Data!$G$2:$G$1526,Call_Data!$D$2:$D$1526,Call_Data!$D1010,Call_Data!$A$2:$A$1526,Call_Data!$A1010)</f>
        <v>697</v>
      </c>
      <c r="P1010" s="3">
        <f>Call_Data!$H1010/Call_Data!$G1010</f>
        <v>743.12121212121212</v>
      </c>
      <c r="Q1010" cm="1">
        <f t="array" ref="Q1010">_xlfn.SWITCH(A1010,201706,780,201707,783,201708,775)</f>
        <v>775</v>
      </c>
      <c r="R1010" s="5" cm="1">
        <f t="array" ref="R1010">_xlfn.SWITCH(A1010,201706,0.08,201707,0.081,201708,0.075)</f>
        <v>7.4999999999999997E-2</v>
      </c>
      <c r="S1010" s="2">
        <f>Call_Data!$M1010/Call_Data!$G1010*100</f>
        <v>6.0606060606060606</v>
      </c>
      <c r="T1010" s="2">
        <f>Call_Data!$S1010/Call_Data!$R1010</f>
        <v>80.808080808080817</v>
      </c>
      <c r="U1010" s="7">
        <f t="shared" si="30"/>
        <v>0</v>
      </c>
      <c r="V1010" s="6">
        <f t="shared" si="31"/>
        <v>0.93939393939393945</v>
      </c>
      <c r="W1010" s="6">
        <f>Call_Data!$K1010/Call_Data!$J1010</f>
        <v>0.77419354838709675</v>
      </c>
      <c r="X1010" s="6">
        <f>Call_Data!$L1010/Call_Data!$K1010</f>
        <v>0.79166666666666663</v>
      </c>
      <c r="Y1010" s="6" cm="1">
        <f t="array" ref="Y1010">_xlfn.SWITCH(A1010,201706,0.51,201707,0.509,201708,0.511)</f>
        <v>0.51100000000000001</v>
      </c>
      <c r="Z1010" s="6">
        <f>Call_Data!$L1010/Call_Data!$G1010</f>
        <v>0.5757575757575758</v>
      </c>
      <c r="AA1010" s="6" cm="1">
        <f t="array" ref="AA1010">_xlfn.SWITCH(A1010,201706,0.2,201707,0.199,201708,0.198)</f>
        <v>0.19800000000000001</v>
      </c>
      <c r="AB1010" s="6">
        <f>Call_Data!$K1010-Call_Data!$L1010/Call_Data!$K1010</f>
        <v>23.208333333333332</v>
      </c>
      <c r="AC1010" s="6" cm="1">
        <f t="array" ref="AC1010">_xlfn.SWITCH(A1010,201706,0.17,201707,0.162,201708,0.159)</f>
        <v>0.159</v>
      </c>
      <c r="AD1010" s="6">
        <f>Call_Data!$I1010/Call_Data!$G1010</f>
        <v>0.24242424242424243</v>
      </c>
    </row>
    <row r="1011" spans="1:30" x14ac:dyDescent="0.2">
      <c r="A1011">
        <v>201708</v>
      </c>
      <c r="B1011" s="1">
        <v>42948</v>
      </c>
      <c r="C1011">
        <v>12482</v>
      </c>
      <c r="D1011" t="str">
        <f>VLOOKUP(Call_Data!$C1011,Hierarchy!$A$1:$H$27,5,TRUE)</f>
        <v>Sanders, Sammi</v>
      </c>
      <c r="E1011" t="str">
        <f>VLOOKUP(Call_Data!$C1011,Hierarchy!$A$2:$H$27,7,TRUE)</f>
        <v>Oferten, Quinton</v>
      </c>
      <c r="F1011" t="str">
        <f>VLOOKUP(C1011,Hierarchy!$A$2:$H$27,8,TRUE)</f>
        <v>Williamburg</v>
      </c>
      <c r="G1011">
        <v>30</v>
      </c>
      <c r="H1011">
        <v>25530</v>
      </c>
      <c r="I1011">
        <v>9</v>
      </c>
      <c r="J1011">
        <v>26</v>
      </c>
      <c r="K1011">
        <v>16</v>
      </c>
      <c r="L1011">
        <v>9</v>
      </c>
      <c r="M1011">
        <v>4</v>
      </c>
      <c r="N1011">
        <f>SUMIF(Call_Data!$D$2:$D$1526,Call_Data!$D1011,Call_Data!$G$2:$G$1526)</f>
        <v>1764</v>
      </c>
      <c r="O1011">
        <f>SUMIFS(Call_Data!$G$2:$G$1526,Call_Data!$D$2:$D$1526,Call_Data!$D1011,Call_Data!$A$2:$A$1526,Call_Data!$A1011)</f>
        <v>663</v>
      </c>
      <c r="P1011" s="3">
        <f>Call_Data!$H1011/Call_Data!$G1011</f>
        <v>851</v>
      </c>
      <c r="Q1011" cm="1">
        <f t="array" ref="Q1011">_xlfn.SWITCH(A1011,201706,780,201707,783,201708,775)</f>
        <v>775</v>
      </c>
      <c r="R1011" s="5" cm="1">
        <f t="array" ref="R1011">_xlfn.SWITCH(A1011,201706,0.08,201707,0.081,201708,0.075)</f>
        <v>7.4999999999999997E-2</v>
      </c>
      <c r="S1011" s="2">
        <f>Call_Data!$M1011/Call_Data!$G1011*100</f>
        <v>13.333333333333334</v>
      </c>
      <c r="T1011" s="2">
        <f>Call_Data!$S1011/Call_Data!$R1011</f>
        <v>177.7777777777778</v>
      </c>
      <c r="U1011" s="7">
        <f t="shared" si="30"/>
        <v>250</v>
      </c>
      <c r="V1011" s="6">
        <f t="shared" si="31"/>
        <v>0.8666666666666667</v>
      </c>
      <c r="W1011" s="6">
        <f>Call_Data!$K1011/Call_Data!$J1011</f>
        <v>0.61538461538461542</v>
      </c>
      <c r="X1011" s="6">
        <f>Call_Data!$L1011/Call_Data!$K1011</f>
        <v>0.5625</v>
      </c>
      <c r="Y1011" s="6" cm="1">
        <f t="array" ref="Y1011">_xlfn.SWITCH(A1011,201706,0.51,201707,0.509,201708,0.511)</f>
        <v>0.51100000000000001</v>
      </c>
      <c r="Z1011" s="6">
        <f>Call_Data!$L1011/Call_Data!$G1011</f>
        <v>0.3</v>
      </c>
      <c r="AA1011" s="6" cm="1">
        <f t="array" ref="AA1011">_xlfn.SWITCH(A1011,201706,0.2,201707,0.199,201708,0.198)</f>
        <v>0.19800000000000001</v>
      </c>
      <c r="AB1011" s="6">
        <f>Call_Data!$K1011-Call_Data!$L1011/Call_Data!$K1011</f>
        <v>15.4375</v>
      </c>
      <c r="AC1011" s="6" cm="1">
        <f t="array" ref="AC1011">_xlfn.SWITCH(A1011,201706,0.17,201707,0.162,201708,0.159)</f>
        <v>0.159</v>
      </c>
      <c r="AD1011" s="6">
        <f>Call_Data!$I1011/Call_Data!$G1011</f>
        <v>0.3</v>
      </c>
    </row>
    <row r="1012" spans="1:30" x14ac:dyDescent="0.2">
      <c r="A1012">
        <v>201708</v>
      </c>
      <c r="B1012" s="1">
        <v>42948</v>
      </c>
      <c r="C1012">
        <v>12483</v>
      </c>
      <c r="D1012" t="str">
        <f>VLOOKUP(Call_Data!$C1012,Hierarchy!$A$1:$H$27,5,TRUE)</f>
        <v>Thomas, Ted</v>
      </c>
      <c r="E1012" t="str">
        <f>VLOOKUP(Call_Data!$C1012,Hierarchy!$A$2:$H$27,7,TRUE)</f>
        <v>Oferten, Quinton</v>
      </c>
      <c r="F1012" t="str">
        <f>VLOOKUP(C1012,Hierarchy!$A$2:$H$27,8,TRUE)</f>
        <v>Williamburg</v>
      </c>
      <c r="G1012">
        <v>31</v>
      </c>
      <c r="H1012">
        <v>25885</v>
      </c>
      <c r="I1012">
        <v>7</v>
      </c>
      <c r="J1012">
        <v>26</v>
      </c>
      <c r="K1012">
        <v>16</v>
      </c>
      <c r="L1012">
        <v>9</v>
      </c>
      <c r="M1012">
        <v>4</v>
      </c>
      <c r="N1012">
        <f>SUMIF(Call_Data!$D$2:$D$1526,Call_Data!$D1012,Call_Data!$G$2:$G$1526)</f>
        <v>1918</v>
      </c>
      <c r="O1012">
        <f>SUMIFS(Call_Data!$G$2:$G$1526,Call_Data!$D$2:$D$1526,Call_Data!$D1012,Call_Data!$A$2:$A$1526,Call_Data!$A1012)</f>
        <v>660</v>
      </c>
      <c r="P1012" s="3">
        <f>Call_Data!$H1012/Call_Data!$G1012</f>
        <v>835</v>
      </c>
      <c r="Q1012" cm="1">
        <f t="array" ref="Q1012">_xlfn.SWITCH(A1012,201706,780,201707,783,201708,775)</f>
        <v>775</v>
      </c>
      <c r="R1012" s="5" cm="1">
        <f t="array" ref="R1012">_xlfn.SWITCH(A1012,201706,0.08,201707,0.081,201708,0.075)</f>
        <v>7.4999999999999997E-2</v>
      </c>
      <c r="S1012" s="2">
        <f>Call_Data!$M1012/Call_Data!$G1012*100</f>
        <v>12.903225806451612</v>
      </c>
      <c r="T1012" s="2">
        <f>Call_Data!$S1012/Call_Data!$R1012</f>
        <v>172.04301075268816</v>
      </c>
      <c r="U1012" s="7">
        <f t="shared" si="30"/>
        <v>250</v>
      </c>
      <c r="V1012" s="6">
        <f t="shared" si="31"/>
        <v>0.83870967741935487</v>
      </c>
      <c r="W1012" s="6">
        <f>Call_Data!$K1012/Call_Data!$J1012</f>
        <v>0.61538461538461542</v>
      </c>
      <c r="X1012" s="6">
        <f>Call_Data!$L1012/Call_Data!$K1012</f>
        <v>0.5625</v>
      </c>
      <c r="Y1012" s="6" cm="1">
        <f t="array" ref="Y1012">_xlfn.SWITCH(A1012,201706,0.51,201707,0.509,201708,0.511)</f>
        <v>0.51100000000000001</v>
      </c>
      <c r="Z1012" s="6">
        <f>Call_Data!$L1012/Call_Data!$G1012</f>
        <v>0.29032258064516131</v>
      </c>
      <c r="AA1012" s="6" cm="1">
        <f t="array" ref="AA1012">_xlfn.SWITCH(A1012,201706,0.2,201707,0.199,201708,0.198)</f>
        <v>0.19800000000000001</v>
      </c>
      <c r="AB1012" s="6">
        <f>Call_Data!$K1012-Call_Data!$L1012/Call_Data!$K1012</f>
        <v>15.4375</v>
      </c>
      <c r="AC1012" s="6" cm="1">
        <f t="array" ref="AC1012">_xlfn.SWITCH(A1012,201706,0.17,201707,0.162,201708,0.159)</f>
        <v>0.159</v>
      </c>
      <c r="AD1012" s="6">
        <f>Call_Data!$I1012/Call_Data!$G1012</f>
        <v>0.22580645161290322</v>
      </c>
    </row>
    <row r="1013" spans="1:30" x14ac:dyDescent="0.2">
      <c r="A1013">
        <v>201708</v>
      </c>
      <c r="B1013" s="1">
        <v>42948</v>
      </c>
      <c r="C1013">
        <v>12484</v>
      </c>
      <c r="D1013" t="str">
        <f>VLOOKUP(Call_Data!$C1013,Hierarchy!$A$1:$H$27,5,TRUE)</f>
        <v>Uvaldon, Ursala</v>
      </c>
      <c r="E1013" t="str">
        <f>VLOOKUP(Call_Data!$C1013,Hierarchy!$A$2:$H$27,7,TRUE)</f>
        <v>Oferten, Quinton</v>
      </c>
      <c r="F1013" t="str">
        <f>VLOOKUP(C1013,Hierarchy!$A$2:$H$27,8,TRUE)</f>
        <v>Williamburg</v>
      </c>
      <c r="G1013">
        <v>33</v>
      </c>
      <c r="H1013">
        <v>24060</v>
      </c>
      <c r="I1013">
        <v>9</v>
      </c>
      <c r="J1013">
        <v>29</v>
      </c>
      <c r="K1013">
        <v>20</v>
      </c>
      <c r="L1013">
        <v>13</v>
      </c>
      <c r="M1013">
        <v>4</v>
      </c>
      <c r="N1013">
        <f>SUMIF(Call_Data!$D$2:$D$1526,Call_Data!$D1013,Call_Data!$G$2:$G$1526)</f>
        <v>1913</v>
      </c>
      <c r="O1013">
        <f>SUMIFS(Call_Data!$G$2:$G$1526,Call_Data!$D$2:$D$1526,Call_Data!$D1013,Call_Data!$A$2:$A$1526,Call_Data!$A1013)</f>
        <v>666</v>
      </c>
      <c r="P1013" s="3">
        <f>Call_Data!$H1013/Call_Data!$G1013</f>
        <v>729.09090909090912</v>
      </c>
      <c r="Q1013" cm="1">
        <f t="array" ref="Q1013">_xlfn.SWITCH(A1013,201706,780,201707,783,201708,775)</f>
        <v>775</v>
      </c>
      <c r="R1013" s="5" cm="1">
        <f t="array" ref="R1013">_xlfn.SWITCH(A1013,201706,0.08,201707,0.081,201708,0.075)</f>
        <v>7.4999999999999997E-2</v>
      </c>
      <c r="S1013" s="2">
        <f>Call_Data!$M1013/Call_Data!$G1013*100</f>
        <v>12.121212121212121</v>
      </c>
      <c r="T1013" s="2">
        <f>Call_Data!$S1013/Call_Data!$R1013</f>
        <v>161.61616161616163</v>
      </c>
      <c r="U1013" s="7">
        <f t="shared" si="30"/>
        <v>250</v>
      </c>
      <c r="V1013" s="6">
        <f t="shared" si="31"/>
        <v>0.87878787878787878</v>
      </c>
      <c r="W1013" s="6">
        <f>Call_Data!$K1013/Call_Data!$J1013</f>
        <v>0.68965517241379315</v>
      </c>
      <c r="X1013" s="6">
        <f>Call_Data!$L1013/Call_Data!$K1013</f>
        <v>0.65</v>
      </c>
      <c r="Y1013" s="6" cm="1">
        <f t="array" ref="Y1013">_xlfn.SWITCH(A1013,201706,0.51,201707,0.509,201708,0.511)</f>
        <v>0.51100000000000001</v>
      </c>
      <c r="Z1013" s="6">
        <f>Call_Data!$L1013/Call_Data!$G1013</f>
        <v>0.39393939393939392</v>
      </c>
      <c r="AA1013" s="6" cm="1">
        <f t="array" ref="AA1013">_xlfn.SWITCH(A1013,201706,0.2,201707,0.199,201708,0.198)</f>
        <v>0.19800000000000001</v>
      </c>
      <c r="AB1013" s="6">
        <f>Call_Data!$K1013-Call_Data!$L1013/Call_Data!$K1013</f>
        <v>19.350000000000001</v>
      </c>
      <c r="AC1013" s="6" cm="1">
        <f t="array" ref="AC1013">_xlfn.SWITCH(A1013,201706,0.17,201707,0.162,201708,0.159)</f>
        <v>0.159</v>
      </c>
      <c r="AD1013" s="6">
        <f>Call_Data!$I1013/Call_Data!$G1013</f>
        <v>0.27272727272727271</v>
      </c>
    </row>
    <row r="1014" spans="1:30" x14ac:dyDescent="0.2">
      <c r="A1014">
        <v>201708</v>
      </c>
      <c r="B1014" s="1">
        <v>42948</v>
      </c>
      <c r="C1014">
        <v>12485</v>
      </c>
      <c r="D1014" t="str">
        <f>VLOOKUP(Call_Data!$C1014,Hierarchy!$A$1:$H$27,5,TRUE)</f>
        <v>Vindictive, Vinny</v>
      </c>
      <c r="E1014" t="str">
        <f>VLOOKUP(Call_Data!$C1014,Hierarchy!$A$2:$H$27,7,TRUE)</f>
        <v>Oferten, Quinton</v>
      </c>
      <c r="F1014" t="str">
        <f>VLOOKUP(C1014,Hierarchy!$A$2:$H$27,8,TRUE)</f>
        <v>Williamburg</v>
      </c>
      <c r="G1014">
        <v>30</v>
      </c>
      <c r="H1014">
        <v>25656</v>
      </c>
      <c r="I1014">
        <v>7</v>
      </c>
      <c r="J1014">
        <v>26</v>
      </c>
      <c r="K1014">
        <v>19</v>
      </c>
      <c r="L1014">
        <v>11</v>
      </c>
      <c r="M1014">
        <v>3</v>
      </c>
      <c r="N1014">
        <f>SUMIF(Call_Data!$D$2:$D$1526,Call_Data!$D1014,Call_Data!$G$2:$G$1526)</f>
        <v>1894</v>
      </c>
      <c r="O1014">
        <f>SUMIFS(Call_Data!$G$2:$G$1526,Call_Data!$D$2:$D$1526,Call_Data!$D1014,Call_Data!$A$2:$A$1526,Call_Data!$A1014)</f>
        <v>640</v>
      </c>
      <c r="P1014" s="3">
        <f>Call_Data!$H1014/Call_Data!$G1014</f>
        <v>855.2</v>
      </c>
      <c r="Q1014" cm="1">
        <f t="array" ref="Q1014">_xlfn.SWITCH(A1014,201706,780,201707,783,201708,775)</f>
        <v>775</v>
      </c>
      <c r="R1014" s="5" cm="1">
        <f t="array" ref="R1014">_xlfn.SWITCH(A1014,201706,0.08,201707,0.081,201708,0.075)</f>
        <v>7.4999999999999997E-2</v>
      </c>
      <c r="S1014" s="2">
        <f>Call_Data!$M1014/Call_Data!$G1014*100</f>
        <v>10</v>
      </c>
      <c r="T1014" s="2">
        <f>Call_Data!$S1014/Call_Data!$R1014</f>
        <v>133.33333333333334</v>
      </c>
      <c r="U1014" s="7">
        <f t="shared" si="30"/>
        <v>250</v>
      </c>
      <c r="V1014" s="6">
        <f t="shared" si="31"/>
        <v>0.8666666666666667</v>
      </c>
      <c r="W1014" s="6">
        <f>Call_Data!$K1014/Call_Data!$J1014</f>
        <v>0.73076923076923073</v>
      </c>
      <c r="X1014" s="6">
        <f>Call_Data!$L1014/Call_Data!$K1014</f>
        <v>0.57894736842105265</v>
      </c>
      <c r="Y1014" s="6" cm="1">
        <f t="array" ref="Y1014">_xlfn.SWITCH(A1014,201706,0.51,201707,0.509,201708,0.511)</f>
        <v>0.51100000000000001</v>
      </c>
      <c r="Z1014" s="6">
        <f>Call_Data!$L1014/Call_Data!$G1014</f>
        <v>0.36666666666666664</v>
      </c>
      <c r="AA1014" s="6" cm="1">
        <f t="array" ref="AA1014">_xlfn.SWITCH(A1014,201706,0.2,201707,0.199,201708,0.198)</f>
        <v>0.19800000000000001</v>
      </c>
      <c r="AB1014" s="6">
        <f>Call_Data!$K1014-Call_Data!$L1014/Call_Data!$K1014</f>
        <v>18.421052631578949</v>
      </c>
      <c r="AC1014" s="6" cm="1">
        <f t="array" ref="AC1014">_xlfn.SWITCH(A1014,201706,0.17,201707,0.162,201708,0.159)</f>
        <v>0.159</v>
      </c>
      <c r="AD1014" s="6">
        <f>Call_Data!$I1014/Call_Data!$G1014</f>
        <v>0.23333333333333334</v>
      </c>
    </row>
    <row r="1015" spans="1:30" x14ac:dyDescent="0.2">
      <c r="A1015">
        <v>201708</v>
      </c>
      <c r="B1015" s="1">
        <v>42948</v>
      </c>
      <c r="C1015">
        <v>12486</v>
      </c>
      <c r="D1015" t="str">
        <f>VLOOKUP(Call_Data!$C1015,Hierarchy!$A$1:$H$27,5,TRUE)</f>
        <v>Williamson, Wilma</v>
      </c>
      <c r="E1015" t="str">
        <f>VLOOKUP(Call_Data!$C1015,Hierarchy!$A$2:$H$27,7,TRUE)</f>
        <v>Oferten, Quinton</v>
      </c>
      <c r="F1015" t="str">
        <f>VLOOKUP(C1015,Hierarchy!$A$2:$H$27,8,TRUE)</f>
        <v>Williamburg</v>
      </c>
      <c r="G1015">
        <v>30</v>
      </c>
      <c r="H1015">
        <v>24448</v>
      </c>
      <c r="I1015">
        <v>9</v>
      </c>
      <c r="J1015">
        <v>27</v>
      </c>
      <c r="K1015">
        <v>20</v>
      </c>
      <c r="L1015">
        <v>10</v>
      </c>
      <c r="M1015">
        <v>4</v>
      </c>
      <c r="N1015">
        <f>SUMIF(Call_Data!$D$2:$D$1526,Call_Data!$D1015,Call_Data!$G$2:$G$1526)</f>
        <v>1992</v>
      </c>
      <c r="O1015">
        <f>SUMIFS(Call_Data!$G$2:$G$1526,Call_Data!$D$2:$D$1526,Call_Data!$D1015,Call_Data!$A$2:$A$1526,Call_Data!$A1015)</f>
        <v>665</v>
      </c>
      <c r="P1015" s="3">
        <f>Call_Data!$H1015/Call_Data!$G1015</f>
        <v>814.93333333333328</v>
      </c>
      <c r="Q1015" cm="1">
        <f t="array" ref="Q1015">_xlfn.SWITCH(A1015,201706,780,201707,783,201708,775)</f>
        <v>775</v>
      </c>
      <c r="R1015" s="5" cm="1">
        <f t="array" ref="R1015">_xlfn.SWITCH(A1015,201706,0.08,201707,0.081,201708,0.075)</f>
        <v>7.4999999999999997E-2</v>
      </c>
      <c r="S1015" s="2">
        <f>Call_Data!$M1015/Call_Data!$G1015*100</f>
        <v>13.333333333333334</v>
      </c>
      <c r="T1015" s="2">
        <f>Call_Data!$S1015/Call_Data!$R1015</f>
        <v>177.7777777777778</v>
      </c>
      <c r="U1015" s="7">
        <f t="shared" si="30"/>
        <v>250</v>
      </c>
      <c r="V1015" s="6">
        <f t="shared" si="31"/>
        <v>0.9</v>
      </c>
      <c r="W1015" s="6">
        <f>Call_Data!$K1015/Call_Data!$J1015</f>
        <v>0.7407407407407407</v>
      </c>
      <c r="X1015" s="6">
        <f>Call_Data!$L1015/Call_Data!$K1015</f>
        <v>0.5</v>
      </c>
      <c r="Y1015" s="6" cm="1">
        <f t="array" ref="Y1015">_xlfn.SWITCH(A1015,201706,0.51,201707,0.509,201708,0.511)</f>
        <v>0.51100000000000001</v>
      </c>
      <c r="Z1015" s="6">
        <f>Call_Data!$L1015/Call_Data!$G1015</f>
        <v>0.33333333333333331</v>
      </c>
      <c r="AA1015" s="6" cm="1">
        <f t="array" ref="AA1015">_xlfn.SWITCH(A1015,201706,0.2,201707,0.199,201708,0.198)</f>
        <v>0.19800000000000001</v>
      </c>
      <c r="AB1015" s="6">
        <f>Call_Data!$K1015-Call_Data!$L1015/Call_Data!$K1015</f>
        <v>19.5</v>
      </c>
      <c r="AC1015" s="6" cm="1">
        <f t="array" ref="AC1015">_xlfn.SWITCH(A1015,201706,0.17,201707,0.162,201708,0.159)</f>
        <v>0.159</v>
      </c>
      <c r="AD1015" s="6">
        <f>Call_Data!$I1015/Call_Data!$G1015</f>
        <v>0.3</v>
      </c>
    </row>
    <row r="1016" spans="1:30" x14ac:dyDescent="0.2">
      <c r="A1016">
        <v>201708</v>
      </c>
      <c r="B1016" s="1">
        <v>42948</v>
      </c>
      <c r="C1016">
        <v>12487</v>
      </c>
      <c r="D1016" t="str">
        <f>VLOOKUP(Call_Data!$C1016,Hierarchy!$A$1:$H$27,5,TRUE)</f>
        <v>Younger, Yeti</v>
      </c>
      <c r="E1016" t="str">
        <f>VLOOKUP(Call_Data!$C1016,Hierarchy!$A$2:$H$27,7,TRUE)</f>
        <v>Oferten, Quinton</v>
      </c>
      <c r="F1016" t="str">
        <f>VLOOKUP(C1016,Hierarchy!$A$2:$H$27,8,TRUE)</f>
        <v>Williamburg</v>
      </c>
      <c r="G1016">
        <v>31</v>
      </c>
      <c r="H1016">
        <v>24963</v>
      </c>
      <c r="I1016">
        <v>8</v>
      </c>
      <c r="J1016">
        <v>29</v>
      </c>
      <c r="K1016">
        <v>17</v>
      </c>
      <c r="L1016">
        <v>12</v>
      </c>
      <c r="M1016">
        <v>4</v>
      </c>
      <c r="N1016">
        <f>SUMIF(Call_Data!$D$2:$D$1526,Call_Data!$D1016,Call_Data!$G$2:$G$1526)</f>
        <v>1939</v>
      </c>
      <c r="O1016">
        <f>SUMIFS(Call_Data!$G$2:$G$1526,Call_Data!$D$2:$D$1526,Call_Data!$D1016,Call_Data!$A$2:$A$1526,Call_Data!$A1016)</f>
        <v>666</v>
      </c>
      <c r="P1016" s="3">
        <f>Call_Data!$H1016/Call_Data!$G1016</f>
        <v>805.25806451612902</v>
      </c>
      <c r="Q1016" cm="1">
        <f t="array" ref="Q1016">_xlfn.SWITCH(A1016,201706,780,201707,783,201708,775)</f>
        <v>775</v>
      </c>
      <c r="R1016" s="5" cm="1">
        <f t="array" ref="R1016">_xlfn.SWITCH(A1016,201706,0.08,201707,0.081,201708,0.075)</f>
        <v>7.4999999999999997E-2</v>
      </c>
      <c r="S1016" s="2">
        <f>Call_Data!$M1016/Call_Data!$G1016*100</f>
        <v>12.903225806451612</v>
      </c>
      <c r="T1016" s="2">
        <f>Call_Data!$S1016/Call_Data!$R1016</f>
        <v>172.04301075268816</v>
      </c>
      <c r="U1016" s="7">
        <f t="shared" si="30"/>
        <v>250</v>
      </c>
      <c r="V1016" s="6">
        <f t="shared" si="31"/>
        <v>0.93548387096774188</v>
      </c>
      <c r="W1016" s="6">
        <f>Call_Data!$K1016/Call_Data!$J1016</f>
        <v>0.58620689655172409</v>
      </c>
      <c r="X1016" s="6">
        <f>Call_Data!$L1016/Call_Data!$K1016</f>
        <v>0.70588235294117652</v>
      </c>
      <c r="Y1016" s="6" cm="1">
        <f t="array" ref="Y1016">_xlfn.SWITCH(A1016,201706,0.51,201707,0.509,201708,0.511)</f>
        <v>0.51100000000000001</v>
      </c>
      <c r="Z1016" s="6">
        <f>Call_Data!$L1016/Call_Data!$G1016</f>
        <v>0.38709677419354838</v>
      </c>
      <c r="AA1016" s="6" cm="1">
        <f t="array" ref="AA1016">_xlfn.SWITCH(A1016,201706,0.2,201707,0.199,201708,0.198)</f>
        <v>0.19800000000000001</v>
      </c>
      <c r="AB1016" s="6">
        <f>Call_Data!$K1016-Call_Data!$L1016/Call_Data!$K1016</f>
        <v>16.294117647058822</v>
      </c>
      <c r="AC1016" s="6" cm="1">
        <f t="array" ref="AC1016">_xlfn.SWITCH(A1016,201706,0.17,201707,0.162,201708,0.159)</f>
        <v>0.159</v>
      </c>
      <c r="AD1016" s="6">
        <f>Call_Data!$I1016/Call_Data!$G1016</f>
        <v>0.25806451612903225</v>
      </c>
    </row>
    <row r="1017" spans="1:30" x14ac:dyDescent="0.2">
      <c r="A1017">
        <v>201708</v>
      </c>
      <c r="B1017" s="1">
        <v>42948</v>
      </c>
      <c r="C1017">
        <v>12488</v>
      </c>
      <c r="D1017" t="str">
        <f>VLOOKUP(Call_Data!$C1017,Hierarchy!$A$1:$H$27,5,TRUE)</f>
        <v>Zwilowski, Zane</v>
      </c>
      <c r="E1017" t="str">
        <f>VLOOKUP(Call_Data!$C1017,Hierarchy!$A$2:$H$27,7,TRUE)</f>
        <v>Oferten, Quinton</v>
      </c>
      <c r="F1017" t="str">
        <f>VLOOKUP(C1017,Hierarchy!$A$2:$H$27,8,TRUE)</f>
        <v>Williamburg</v>
      </c>
      <c r="G1017">
        <v>28</v>
      </c>
      <c r="H1017">
        <v>25777</v>
      </c>
      <c r="I1017">
        <v>6</v>
      </c>
      <c r="J1017">
        <v>26</v>
      </c>
      <c r="K1017">
        <v>19</v>
      </c>
      <c r="L1017">
        <v>11</v>
      </c>
      <c r="M1017">
        <v>3</v>
      </c>
      <c r="N1017">
        <f>SUMIF(Call_Data!$D$2:$D$1526,Call_Data!$D1017,Call_Data!$G$2:$G$1526)</f>
        <v>2000</v>
      </c>
      <c r="O1017">
        <f>SUMIFS(Call_Data!$G$2:$G$1526,Call_Data!$D$2:$D$1526,Call_Data!$D1017,Call_Data!$A$2:$A$1526,Call_Data!$A1017)</f>
        <v>665</v>
      </c>
      <c r="P1017" s="3">
        <f>Call_Data!$H1017/Call_Data!$G1017</f>
        <v>920.60714285714289</v>
      </c>
      <c r="Q1017" cm="1">
        <f t="array" ref="Q1017">_xlfn.SWITCH(A1017,201706,780,201707,783,201708,775)</f>
        <v>775</v>
      </c>
      <c r="R1017" s="5" cm="1">
        <f t="array" ref="R1017">_xlfn.SWITCH(A1017,201706,0.08,201707,0.081,201708,0.075)</f>
        <v>7.4999999999999997E-2</v>
      </c>
      <c r="S1017" s="2">
        <f>Call_Data!$M1017/Call_Data!$G1017*100</f>
        <v>10.714285714285714</v>
      </c>
      <c r="T1017" s="2">
        <f>Call_Data!$S1017/Call_Data!$R1017</f>
        <v>142.85714285714286</v>
      </c>
      <c r="U1017" s="7">
        <f t="shared" si="30"/>
        <v>250</v>
      </c>
      <c r="V1017" s="6">
        <f t="shared" si="31"/>
        <v>0.9285714285714286</v>
      </c>
      <c r="W1017" s="6">
        <f>Call_Data!$K1017/Call_Data!$J1017</f>
        <v>0.73076923076923073</v>
      </c>
      <c r="X1017" s="6">
        <f>Call_Data!$L1017/Call_Data!$K1017</f>
        <v>0.57894736842105265</v>
      </c>
      <c r="Y1017" s="6" cm="1">
        <f t="array" ref="Y1017">_xlfn.SWITCH(A1017,201706,0.51,201707,0.509,201708,0.511)</f>
        <v>0.51100000000000001</v>
      </c>
      <c r="Z1017" s="6">
        <f>Call_Data!$L1017/Call_Data!$G1017</f>
        <v>0.39285714285714285</v>
      </c>
      <c r="AA1017" s="6" cm="1">
        <f t="array" ref="AA1017">_xlfn.SWITCH(A1017,201706,0.2,201707,0.199,201708,0.198)</f>
        <v>0.19800000000000001</v>
      </c>
      <c r="AB1017" s="6">
        <f>Call_Data!$K1017-Call_Data!$L1017/Call_Data!$K1017</f>
        <v>18.421052631578949</v>
      </c>
      <c r="AC1017" s="6" cm="1">
        <f t="array" ref="AC1017">_xlfn.SWITCH(A1017,201706,0.17,201707,0.162,201708,0.159)</f>
        <v>0.159</v>
      </c>
      <c r="AD1017" s="6">
        <f>Call_Data!$I1017/Call_Data!$G1017</f>
        <v>0.21428571428571427</v>
      </c>
    </row>
    <row r="1018" spans="1:30" x14ac:dyDescent="0.2">
      <c r="A1018">
        <v>201708</v>
      </c>
      <c r="B1018" s="1">
        <v>42948</v>
      </c>
      <c r="C1018">
        <v>12489</v>
      </c>
      <c r="D1018" t="str">
        <f>VLOOKUP(Call_Data!$C1018,Hierarchy!$A$1:$H$27,5,TRUE)</f>
        <v>Abacus, Aaron</v>
      </c>
      <c r="E1018" t="str">
        <f>VLOOKUP(Call_Data!$C1018,Hierarchy!$A$2:$H$27,7,TRUE)</f>
        <v>Oferten, Quinton</v>
      </c>
      <c r="F1018" t="str">
        <f>VLOOKUP(C1018,Hierarchy!$A$2:$H$27,8,TRUE)</f>
        <v>Williamburg</v>
      </c>
      <c r="G1018">
        <v>28</v>
      </c>
      <c r="H1018">
        <v>25733</v>
      </c>
      <c r="I1018">
        <v>6</v>
      </c>
      <c r="J1018">
        <v>25</v>
      </c>
      <c r="K1018">
        <v>16</v>
      </c>
      <c r="L1018">
        <v>9</v>
      </c>
      <c r="M1018">
        <v>3</v>
      </c>
      <c r="N1018">
        <f>SUMIF(Call_Data!$D$2:$D$1526,Call_Data!$D1018,Call_Data!$G$2:$G$1526)</f>
        <v>1858</v>
      </c>
      <c r="O1018">
        <f>SUMIFS(Call_Data!$G$2:$G$1526,Call_Data!$D$2:$D$1526,Call_Data!$D1018,Call_Data!$A$2:$A$1526,Call_Data!$A1018)</f>
        <v>697</v>
      </c>
      <c r="P1018" s="3">
        <f>Call_Data!$H1018/Call_Data!$G1018</f>
        <v>919.03571428571433</v>
      </c>
      <c r="Q1018" cm="1">
        <f t="array" ref="Q1018">_xlfn.SWITCH(A1018,201706,780,201707,783,201708,775)</f>
        <v>775</v>
      </c>
      <c r="R1018" s="5" cm="1">
        <f t="array" ref="R1018">_xlfn.SWITCH(A1018,201706,0.08,201707,0.081,201708,0.075)</f>
        <v>7.4999999999999997E-2</v>
      </c>
      <c r="S1018" s="2">
        <f>Call_Data!$M1018/Call_Data!$G1018*100</f>
        <v>10.714285714285714</v>
      </c>
      <c r="T1018" s="2">
        <f>Call_Data!$S1018/Call_Data!$R1018</f>
        <v>142.85714285714286</v>
      </c>
      <c r="U1018" s="7">
        <f t="shared" si="30"/>
        <v>250</v>
      </c>
      <c r="V1018" s="6">
        <f t="shared" si="31"/>
        <v>0.8928571428571429</v>
      </c>
      <c r="W1018" s="6">
        <f>Call_Data!$K1018/Call_Data!$J1018</f>
        <v>0.64</v>
      </c>
      <c r="X1018" s="6">
        <f>Call_Data!$L1018/Call_Data!$K1018</f>
        <v>0.5625</v>
      </c>
      <c r="Y1018" s="6" cm="1">
        <f t="array" ref="Y1018">_xlfn.SWITCH(A1018,201706,0.51,201707,0.509,201708,0.511)</f>
        <v>0.51100000000000001</v>
      </c>
      <c r="Z1018" s="6">
        <f>Call_Data!$L1018/Call_Data!$G1018</f>
        <v>0.32142857142857145</v>
      </c>
      <c r="AA1018" s="6" cm="1">
        <f t="array" ref="AA1018">_xlfn.SWITCH(A1018,201706,0.2,201707,0.199,201708,0.198)</f>
        <v>0.19800000000000001</v>
      </c>
      <c r="AB1018" s="6">
        <f>Call_Data!$K1018-Call_Data!$L1018/Call_Data!$K1018</f>
        <v>15.4375</v>
      </c>
      <c r="AC1018" s="6" cm="1">
        <f t="array" ref="AC1018">_xlfn.SWITCH(A1018,201706,0.17,201707,0.162,201708,0.159)</f>
        <v>0.159</v>
      </c>
      <c r="AD1018" s="6">
        <f>Call_Data!$I1018/Call_Data!$G1018</f>
        <v>0.21428571428571427</v>
      </c>
    </row>
    <row r="1019" spans="1:30" x14ac:dyDescent="0.2">
      <c r="A1019">
        <v>201708</v>
      </c>
      <c r="B1019" s="1">
        <v>42948</v>
      </c>
      <c r="C1019">
        <v>12490</v>
      </c>
      <c r="D1019" t="str">
        <f>VLOOKUP(Call_Data!$C1019,Hierarchy!$A$1:$H$27,5,TRUE)</f>
        <v>Pulaski, Peter</v>
      </c>
      <c r="E1019" t="str">
        <f>VLOOKUP(Call_Data!$C1019,Hierarchy!$A$2:$H$27,7,TRUE)</f>
        <v>Oferten, Quinton</v>
      </c>
      <c r="F1019" t="str">
        <f>VLOOKUP(C1019,Hierarchy!$A$2:$H$27,8,TRUE)</f>
        <v>Williamburg</v>
      </c>
      <c r="G1019">
        <v>33</v>
      </c>
      <c r="H1019">
        <v>25256</v>
      </c>
      <c r="I1019">
        <v>8</v>
      </c>
      <c r="J1019">
        <v>30</v>
      </c>
      <c r="K1019">
        <v>21</v>
      </c>
      <c r="L1019">
        <v>15</v>
      </c>
      <c r="M1019">
        <v>4</v>
      </c>
      <c r="N1019">
        <f>SUMIF(Call_Data!$D$2:$D$1526,Call_Data!$D1019,Call_Data!$G$2:$G$1526)</f>
        <v>1507</v>
      </c>
      <c r="O1019">
        <f>SUMIFS(Call_Data!$G$2:$G$1526,Call_Data!$D$2:$D$1526,Call_Data!$D1019,Call_Data!$A$2:$A$1526,Call_Data!$A1019)</f>
        <v>455</v>
      </c>
      <c r="P1019" s="3">
        <f>Call_Data!$H1019/Call_Data!$G1019</f>
        <v>765.33333333333337</v>
      </c>
      <c r="Q1019" cm="1">
        <f t="array" ref="Q1019">_xlfn.SWITCH(A1019,201706,780,201707,783,201708,775)</f>
        <v>775</v>
      </c>
      <c r="R1019" s="5" cm="1">
        <f t="array" ref="R1019">_xlfn.SWITCH(A1019,201706,0.08,201707,0.081,201708,0.075)</f>
        <v>7.4999999999999997E-2</v>
      </c>
      <c r="S1019" s="2">
        <f>Call_Data!$M1019/Call_Data!$G1019*100</f>
        <v>12.121212121212121</v>
      </c>
      <c r="T1019" s="2">
        <f>Call_Data!$S1019/Call_Data!$R1019</f>
        <v>161.61616161616163</v>
      </c>
      <c r="U1019" s="7">
        <f t="shared" si="30"/>
        <v>250</v>
      </c>
      <c r="V1019" s="6">
        <f t="shared" si="31"/>
        <v>0.90909090909090906</v>
      </c>
      <c r="W1019" s="6">
        <f>Call_Data!$K1019/Call_Data!$J1019</f>
        <v>0.7</v>
      </c>
      <c r="X1019" s="6">
        <f>Call_Data!$L1019/Call_Data!$K1019</f>
        <v>0.7142857142857143</v>
      </c>
      <c r="Y1019" s="6" cm="1">
        <f t="array" ref="Y1019">_xlfn.SWITCH(A1019,201706,0.51,201707,0.509,201708,0.511)</f>
        <v>0.51100000000000001</v>
      </c>
      <c r="Z1019" s="6">
        <f>Call_Data!$L1019/Call_Data!$G1019</f>
        <v>0.45454545454545453</v>
      </c>
      <c r="AA1019" s="6" cm="1">
        <f t="array" ref="AA1019">_xlfn.SWITCH(A1019,201706,0.2,201707,0.199,201708,0.198)</f>
        <v>0.19800000000000001</v>
      </c>
      <c r="AB1019" s="6">
        <f>Call_Data!$K1019-Call_Data!$L1019/Call_Data!$K1019</f>
        <v>20.285714285714285</v>
      </c>
      <c r="AC1019" s="6" cm="1">
        <f t="array" ref="AC1019">_xlfn.SWITCH(A1019,201706,0.17,201707,0.162,201708,0.159)</f>
        <v>0.159</v>
      </c>
      <c r="AD1019" s="6">
        <f>Call_Data!$I1019/Call_Data!$G1019</f>
        <v>0.24242424242424243</v>
      </c>
    </row>
    <row r="1020" spans="1:30" x14ac:dyDescent="0.2">
      <c r="A1020">
        <v>201708</v>
      </c>
      <c r="B1020" s="1">
        <v>42949</v>
      </c>
      <c r="C1020">
        <v>12473</v>
      </c>
      <c r="D1020" t="str">
        <f>VLOOKUP(Call_Data!$C1020,Hierarchy!$A$1:$H$27,5,TRUE)</f>
        <v>Ivanski, Igor</v>
      </c>
      <c r="E1020" t="str">
        <f>VLOOKUP(Call_Data!$C1020,Hierarchy!$A$2:$H$27,7,TRUE)</f>
        <v>Jimson, Bill</v>
      </c>
      <c r="F1020" t="str">
        <f>VLOOKUP(C1020,Hierarchy!$A$2:$H$27,8,TRUE)</f>
        <v>Williamburg</v>
      </c>
      <c r="G1020">
        <v>31</v>
      </c>
      <c r="H1020">
        <v>24478</v>
      </c>
      <c r="I1020">
        <v>7</v>
      </c>
      <c r="J1020">
        <v>29</v>
      </c>
      <c r="K1020">
        <v>21</v>
      </c>
      <c r="L1020">
        <v>17</v>
      </c>
      <c r="M1020">
        <v>2</v>
      </c>
      <c r="N1020">
        <f>SUMIF(Call_Data!$D$2:$D$1526,Call_Data!$D1020,Call_Data!$G$2:$G$1526)</f>
        <v>2093</v>
      </c>
      <c r="O1020">
        <f>SUMIFS(Call_Data!$G$2:$G$1526,Call_Data!$D$2:$D$1526,Call_Data!$D1020,Call_Data!$A$2:$A$1526,Call_Data!$A1020)</f>
        <v>730</v>
      </c>
      <c r="P1020" s="3">
        <f>Call_Data!$H1020/Call_Data!$G1020</f>
        <v>789.61290322580646</v>
      </c>
      <c r="Q1020" cm="1">
        <f t="array" ref="Q1020">_xlfn.SWITCH(A1020,201706,780,201707,783,201708,775)</f>
        <v>775</v>
      </c>
      <c r="R1020" s="5" cm="1">
        <f t="array" ref="R1020">_xlfn.SWITCH(A1020,201706,0.08,201707,0.081,201708,0.075)</f>
        <v>7.4999999999999997E-2</v>
      </c>
      <c r="S1020" s="2">
        <f>Call_Data!$M1020/Call_Data!$G1020*100</f>
        <v>6.4516129032258061</v>
      </c>
      <c r="T1020" s="2">
        <f>Call_Data!$S1020/Call_Data!$R1020</f>
        <v>86.021505376344081</v>
      </c>
      <c r="U1020" s="7">
        <f t="shared" si="30"/>
        <v>0</v>
      </c>
      <c r="V1020" s="6">
        <f t="shared" si="31"/>
        <v>0.93548387096774188</v>
      </c>
      <c r="W1020" s="6">
        <f>Call_Data!$K1020/Call_Data!$J1020</f>
        <v>0.72413793103448276</v>
      </c>
      <c r="X1020" s="6">
        <f>Call_Data!$L1020/Call_Data!$K1020</f>
        <v>0.80952380952380953</v>
      </c>
      <c r="Y1020" s="6" cm="1">
        <f t="array" ref="Y1020">_xlfn.SWITCH(A1020,201706,0.51,201707,0.509,201708,0.511)</f>
        <v>0.51100000000000001</v>
      </c>
      <c r="Z1020" s="6">
        <f>Call_Data!$L1020/Call_Data!$G1020</f>
        <v>0.54838709677419351</v>
      </c>
      <c r="AA1020" s="6" cm="1">
        <f t="array" ref="AA1020">_xlfn.SWITCH(A1020,201706,0.2,201707,0.199,201708,0.198)</f>
        <v>0.19800000000000001</v>
      </c>
      <c r="AB1020" s="6">
        <f>Call_Data!$K1020-Call_Data!$L1020/Call_Data!$K1020</f>
        <v>20.19047619047619</v>
      </c>
      <c r="AC1020" s="6" cm="1">
        <f t="array" ref="AC1020">_xlfn.SWITCH(A1020,201706,0.17,201707,0.162,201708,0.159)</f>
        <v>0.159</v>
      </c>
      <c r="AD1020" s="6">
        <f>Call_Data!$I1020/Call_Data!$G1020</f>
        <v>0.22580645161290322</v>
      </c>
    </row>
    <row r="1021" spans="1:30" x14ac:dyDescent="0.2">
      <c r="A1021">
        <v>201708</v>
      </c>
      <c r="B1021" s="1">
        <v>42949</v>
      </c>
      <c r="C1021">
        <v>12474</v>
      </c>
      <c r="D1021" t="str">
        <f>VLOOKUP(Call_Data!$C1021,Hierarchy!$A$1:$H$27,5,TRUE)</f>
        <v>Jeffries, Johnna</v>
      </c>
      <c r="E1021" t="str">
        <f>VLOOKUP(Call_Data!$C1021,Hierarchy!$A$2:$H$27,7,TRUE)</f>
        <v>Jimson, Bill</v>
      </c>
      <c r="F1021" t="str">
        <f>VLOOKUP(C1021,Hierarchy!$A$2:$H$27,8,TRUE)</f>
        <v>Williamburg</v>
      </c>
      <c r="G1021">
        <v>33</v>
      </c>
      <c r="H1021">
        <v>24823</v>
      </c>
      <c r="I1021">
        <v>7</v>
      </c>
      <c r="J1021">
        <v>31</v>
      </c>
      <c r="K1021">
        <v>23</v>
      </c>
      <c r="L1021">
        <v>16</v>
      </c>
      <c r="M1021">
        <v>2</v>
      </c>
      <c r="N1021">
        <f>SUMIF(Call_Data!$D$2:$D$1526,Call_Data!$D1021,Call_Data!$G$2:$G$1526)</f>
        <v>2135</v>
      </c>
      <c r="O1021">
        <f>SUMIFS(Call_Data!$G$2:$G$1526,Call_Data!$D$2:$D$1526,Call_Data!$D1021,Call_Data!$A$2:$A$1526,Call_Data!$A1021)</f>
        <v>730</v>
      </c>
      <c r="P1021" s="3">
        <f>Call_Data!$H1021/Call_Data!$G1021</f>
        <v>752.21212121212125</v>
      </c>
      <c r="Q1021" cm="1">
        <f t="array" ref="Q1021">_xlfn.SWITCH(A1021,201706,780,201707,783,201708,775)</f>
        <v>775</v>
      </c>
      <c r="R1021" s="5" cm="1">
        <f t="array" ref="R1021">_xlfn.SWITCH(A1021,201706,0.08,201707,0.081,201708,0.075)</f>
        <v>7.4999999999999997E-2</v>
      </c>
      <c r="S1021" s="2">
        <f>Call_Data!$M1021/Call_Data!$G1021*100</f>
        <v>6.0606060606060606</v>
      </c>
      <c r="T1021" s="2">
        <f>Call_Data!$S1021/Call_Data!$R1021</f>
        <v>80.808080808080817</v>
      </c>
      <c r="U1021" s="7">
        <f t="shared" si="30"/>
        <v>0</v>
      </c>
      <c r="V1021" s="6">
        <f t="shared" si="31"/>
        <v>0.93939393939393945</v>
      </c>
      <c r="W1021" s="6">
        <f>Call_Data!$K1021/Call_Data!$J1021</f>
        <v>0.74193548387096775</v>
      </c>
      <c r="X1021" s="6">
        <f>Call_Data!$L1021/Call_Data!$K1021</f>
        <v>0.69565217391304346</v>
      </c>
      <c r="Y1021" s="6" cm="1">
        <f t="array" ref="Y1021">_xlfn.SWITCH(A1021,201706,0.51,201707,0.509,201708,0.511)</f>
        <v>0.51100000000000001</v>
      </c>
      <c r="Z1021" s="6">
        <f>Call_Data!$L1021/Call_Data!$G1021</f>
        <v>0.48484848484848486</v>
      </c>
      <c r="AA1021" s="6" cm="1">
        <f t="array" ref="AA1021">_xlfn.SWITCH(A1021,201706,0.2,201707,0.199,201708,0.198)</f>
        <v>0.19800000000000001</v>
      </c>
      <c r="AB1021" s="6">
        <f>Call_Data!$K1021-Call_Data!$L1021/Call_Data!$K1021</f>
        <v>22.304347826086957</v>
      </c>
      <c r="AC1021" s="6" cm="1">
        <f t="array" ref="AC1021">_xlfn.SWITCH(A1021,201706,0.17,201707,0.162,201708,0.159)</f>
        <v>0.159</v>
      </c>
      <c r="AD1021" s="6">
        <f>Call_Data!$I1021/Call_Data!$G1021</f>
        <v>0.21212121212121213</v>
      </c>
    </row>
    <row r="1022" spans="1:30" x14ac:dyDescent="0.2">
      <c r="A1022">
        <v>201708</v>
      </c>
      <c r="B1022" s="1">
        <v>42949</v>
      </c>
      <c r="C1022">
        <v>12475</v>
      </c>
      <c r="D1022" t="str">
        <f>VLOOKUP(Call_Data!$C1022,Hierarchy!$A$1:$H$27,5,TRUE)</f>
        <v>Kippers, Kat</v>
      </c>
      <c r="E1022" t="str">
        <f>VLOOKUP(Call_Data!$C1022,Hierarchy!$A$2:$H$27,7,TRUE)</f>
        <v>Jimson, Bill</v>
      </c>
      <c r="F1022" t="str">
        <f>VLOOKUP(C1022,Hierarchy!$A$2:$H$27,8,TRUE)</f>
        <v>Williamburg</v>
      </c>
      <c r="G1022">
        <v>35</v>
      </c>
      <c r="H1022">
        <v>25609</v>
      </c>
      <c r="I1022">
        <v>6</v>
      </c>
      <c r="J1022">
        <v>33</v>
      </c>
      <c r="K1022">
        <v>23</v>
      </c>
      <c r="L1022">
        <v>15</v>
      </c>
      <c r="M1022">
        <v>2</v>
      </c>
      <c r="N1022">
        <f>SUMIF(Call_Data!$D$2:$D$1526,Call_Data!$D1022,Call_Data!$G$2:$G$1526)</f>
        <v>2135</v>
      </c>
      <c r="O1022">
        <f>SUMIFS(Call_Data!$G$2:$G$1526,Call_Data!$D$2:$D$1526,Call_Data!$D1022,Call_Data!$A$2:$A$1526,Call_Data!$A1022)</f>
        <v>723</v>
      </c>
      <c r="P1022" s="3">
        <f>Call_Data!$H1022/Call_Data!$G1022</f>
        <v>731.68571428571431</v>
      </c>
      <c r="Q1022" cm="1">
        <f t="array" ref="Q1022">_xlfn.SWITCH(A1022,201706,780,201707,783,201708,775)</f>
        <v>775</v>
      </c>
      <c r="R1022" s="5" cm="1">
        <f t="array" ref="R1022">_xlfn.SWITCH(A1022,201706,0.08,201707,0.081,201708,0.075)</f>
        <v>7.4999999999999997E-2</v>
      </c>
      <c r="S1022" s="2">
        <f>Call_Data!$M1022/Call_Data!$G1022*100</f>
        <v>5.7142857142857144</v>
      </c>
      <c r="T1022" s="2">
        <f>Call_Data!$S1022/Call_Data!$R1022</f>
        <v>76.19047619047619</v>
      </c>
      <c r="U1022" s="7">
        <f t="shared" si="30"/>
        <v>0</v>
      </c>
      <c r="V1022" s="6">
        <f t="shared" si="31"/>
        <v>0.94285714285714284</v>
      </c>
      <c r="W1022" s="6">
        <f>Call_Data!$K1022/Call_Data!$J1022</f>
        <v>0.69696969696969702</v>
      </c>
      <c r="X1022" s="6">
        <f>Call_Data!$L1022/Call_Data!$K1022</f>
        <v>0.65217391304347827</v>
      </c>
      <c r="Y1022" s="6" cm="1">
        <f t="array" ref="Y1022">_xlfn.SWITCH(A1022,201706,0.51,201707,0.509,201708,0.511)</f>
        <v>0.51100000000000001</v>
      </c>
      <c r="Z1022" s="6">
        <f>Call_Data!$L1022/Call_Data!$G1022</f>
        <v>0.42857142857142855</v>
      </c>
      <c r="AA1022" s="6" cm="1">
        <f t="array" ref="AA1022">_xlfn.SWITCH(A1022,201706,0.2,201707,0.199,201708,0.198)</f>
        <v>0.19800000000000001</v>
      </c>
      <c r="AB1022" s="6">
        <f>Call_Data!$K1022-Call_Data!$L1022/Call_Data!$K1022</f>
        <v>22.347826086956523</v>
      </c>
      <c r="AC1022" s="6" cm="1">
        <f t="array" ref="AC1022">_xlfn.SWITCH(A1022,201706,0.17,201707,0.162,201708,0.159)</f>
        <v>0.159</v>
      </c>
      <c r="AD1022" s="6">
        <f>Call_Data!$I1022/Call_Data!$G1022</f>
        <v>0.17142857142857143</v>
      </c>
    </row>
    <row r="1023" spans="1:30" x14ac:dyDescent="0.2">
      <c r="A1023">
        <v>201708</v>
      </c>
      <c r="B1023" s="1">
        <v>42949</v>
      </c>
      <c r="C1023">
        <v>12476</v>
      </c>
      <c r="D1023" t="str">
        <f>VLOOKUP(Call_Data!$C1023,Hierarchy!$A$1:$H$27,5,TRUE)</f>
        <v>Lipp, Larry</v>
      </c>
      <c r="E1023" t="str">
        <f>VLOOKUP(Call_Data!$C1023,Hierarchy!$A$2:$H$27,7,TRUE)</f>
        <v>Jimson, Bill</v>
      </c>
      <c r="F1023" t="str">
        <f>VLOOKUP(C1023,Hierarchy!$A$2:$H$27,8,TRUE)</f>
        <v>Williamburg</v>
      </c>
      <c r="G1023">
        <v>33</v>
      </c>
      <c r="H1023">
        <v>24077</v>
      </c>
      <c r="I1023">
        <v>5</v>
      </c>
      <c r="J1023">
        <v>30</v>
      </c>
      <c r="K1023">
        <v>21</v>
      </c>
      <c r="L1023">
        <v>15</v>
      </c>
      <c r="M1023">
        <v>2</v>
      </c>
      <c r="N1023">
        <f>SUMIF(Call_Data!$D$2:$D$1526,Call_Data!$D1023,Call_Data!$G$2:$G$1526)</f>
        <v>2065</v>
      </c>
      <c r="O1023">
        <f>SUMIFS(Call_Data!$G$2:$G$1526,Call_Data!$D$2:$D$1526,Call_Data!$D1023,Call_Data!$A$2:$A$1526,Call_Data!$A1023)</f>
        <v>717</v>
      </c>
      <c r="P1023" s="3">
        <f>Call_Data!$H1023/Call_Data!$G1023</f>
        <v>729.60606060606062</v>
      </c>
      <c r="Q1023" cm="1">
        <f t="array" ref="Q1023">_xlfn.SWITCH(A1023,201706,780,201707,783,201708,775)</f>
        <v>775</v>
      </c>
      <c r="R1023" s="5" cm="1">
        <f t="array" ref="R1023">_xlfn.SWITCH(A1023,201706,0.08,201707,0.081,201708,0.075)</f>
        <v>7.4999999999999997E-2</v>
      </c>
      <c r="S1023" s="2">
        <f>Call_Data!$M1023/Call_Data!$G1023*100</f>
        <v>6.0606060606060606</v>
      </c>
      <c r="T1023" s="2">
        <f>Call_Data!$S1023/Call_Data!$R1023</f>
        <v>80.808080808080817</v>
      </c>
      <c r="U1023" s="7">
        <f t="shared" si="30"/>
        <v>0</v>
      </c>
      <c r="V1023" s="6">
        <f t="shared" si="31"/>
        <v>0.90909090909090906</v>
      </c>
      <c r="W1023" s="6">
        <f>Call_Data!$K1023/Call_Data!$J1023</f>
        <v>0.7</v>
      </c>
      <c r="X1023" s="6">
        <f>Call_Data!$L1023/Call_Data!$K1023</f>
        <v>0.7142857142857143</v>
      </c>
      <c r="Y1023" s="6" cm="1">
        <f t="array" ref="Y1023">_xlfn.SWITCH(A1023,201706,0.51,201707,0.509,201708,0.511)</f>
        <v>0.51100000000000001</v>
      </c>
      <c r="Z1023" s="6">
        <f>Call_Data!$L1023/Call_Data!$G1023</f>
        <v>0.45454545454545453</v>
      </c>
      <c r="AA1023" s="6" cm="1">
        <f t="array" ref="AA1023">_xlfn.SWITCH(A1023,201706,0.2,201707,0.199,201708,0.198)</f>
        <v>0.19800000000000001</v>
      </c>
      <c r="AB1023" s="6">
        <f>Call_Data!$K1023-Call_Data!$L1023/Call_Data!$K1023</f>
        <v>20.285714285714285</v>
      </c>
      <c r="AC1023" s="6" cm="1">
        <f t="array" ref="AC1023">_xlfn.SWITCH(A1023,201706,0.17,201707,0.162,201708,0.159)</f>
        <v>0.159</v>
      </c>
      <c r="AD1023" s="6">
        <f>Call_Data!$I1023/Call_Data!$G1023</f>
        <v>0.15151515151515152</v>
      </c>
    </row>
    <row r="1024" spans="1:30" x14ac:dyDescent="0.2">
      <c r="A1024">
        <v>201708</v>
      </c>
      <c r="B1024" s="1">
        <v>42949</v>
      </c>
      <c r="C1024">
        <v>12477</v>
      </c>
      <c r="D1024" t="str">
        <f>VLOOKUP(Call_Data!$C1024,Hierarchy!$A$1:$H$27,5,TRUE)</f>
        <v>Myers, Matt</v>
      </c>
      <c r="E1024" t="str">
        <f>VLOOKUP(Call_Data!$C1024,Hierarchy!$A$2:$H$27,7,TRUE)</f>
        <v>Jimson, Bill</v>
      </c>
      <c r="F1024" t="str">
        <f>VLOOKUP(C1024,Hierarchy!$A$2:$H$27,8,TRUE)</f>
        <v>Williamburg</v>
      </c>
      <c r="G1024">
        <v>31</v>
      </c>
      <c r="H1024">
        <v>25615</v>
      </c>
      <c r="I1024">
        <v>7</v>
      </c>
      <c r="J1024">
        <v>28</v>
      </c>
      <c r="K1024">
        <v>19</v>
      </c>
      <c r="L1024">
        <v>12</v>
      </c>
      <c r="M1024">
        <v>2</v>
      </c>
      <c r="N1024">
        <f>SUMIF(Call_Data!$D$2:$D$1526,Call_Data!$D1024,Call_Data!$G$2:$G$1526)</f>
        <v>1978</v>
      </c>
      <c r="O1024">
        <f>SUMIFS(Call_Data!$G$2:$G$1526,Call_Data!$D$2:$D$1526,Call_Data!$D1024,Call_Data!$A$2:$A$1526,Call_Data!$A1024)</f>
        <v>621</v>
      </c>
      <c r="P1024" s="3">
        <f>Call_Data!$H1024/Call_Data!$G1024</f>
        <v>826.29032258064512</v>
      </c>
      <c r="Q1024" cm="1">
        <f t="array" ref="Q1024">_xlfn.SWITCH(A1024,201706,780,201707,783,201708,775)</f>
        <v>775</v>
      </c>
      <c r="R1024" s="5" cm="1">
        <f t="array" ref="R1024">_xlfn.SWITCH(A1024,201706,0.08,201707,0.081,201708,0.075)</f>
        <v>7.4999999999999997E-2</v>
      </c>
      <c r="S1024" s="2">
        <f>Call_Data!$M1024/Call_Data!$G1024*100</f>
        <v>6.4516129032258061</v>
      </c>
      <c r="T1024" s="2">
        <f>Call_Data!$S1024/Call_Data!$R1024</f>
        <v>86.021505376344081</v>
      </c>
      <c r="U1024" s="7">
        <f t="shared" si="30"/>
        <v>0</v>
      </c>
      <c r="V1024" s="6">
        <f t="shared" si="31"/>
        <v>0.90322580645161288</v>
      </c>
      <c r="W1024" s="6">
        <f>Call_Data!$K1024/Call_Data!$J1024</f>
        <v>0.6785714285714286</v>
      </c>
      <c r="X1024" s="6">
        <f>Call_Data!$L1024/Call_Data!$K1024</f>
        <v>0.63157894736842102</v>
      </c>
      <c r="Y1024" s="6" cm="1">
        <f t="array" ref="Y1024">_xlfn.SWITCH(A1024,201706,0.51,201707,0.509,201708,0.511)</f>
        <v>0.51100000000000001</v>
      </c>
      <c r="Z1024" s="6">
        <f>Call_Data!$L1024/Call_Data!$G1024</f>
        <v>0.38709677419354838</v>
      </c>
      <c r="AA1024" s="6" cm="1">
        <f t="array" ref="AA1024">_xlfn.SWITCH(A1024,201706,0.2,201707,0.199,201708,0.198)</f>
        <v>0.19800000000000001</v>
      </c>
      <c r="AB1024" s="6">
        <f>Call_Data!$K1024-Call_Data!$L1024/Call_Data!$K1024</f>
        <v>18.368421052631579</v>
      </c>
      <c r="AC1024" s="6" cm="1">
        <f t="array" ref="AC1024">_xlfn.SWITCH(A1024,201706,0.17,201707,0.162,201708,0.159)</f>
        <v>0.159</v>
      </c>
      <c r="AD1024" s="6">
        <f>Call_Data!$I1024/Call_Data!$G1024</f>
        <v>0.22580645161290322</v>
      </c>
    </row>
    <row r="1025" spans="1:30" x14ac:dyDescent="0.2">
      <c r="A1025">
        <v>201708</v>
      </c>
      <c r="B1025" s="1">
        <v>42949</v>
      </c>
      <c r="C1025">
        <v>12478</v>
      </c>
      <c r="D1025" t="str">
        <f>VLOOKUP(Call_Data!$C1025,Hierarchy!$A$1:$H$27,5,TRUE)</f>
        <v>Nichols, Nana</v>
      </c>
      <c r="E1025" t="str">
        <f>VLOOKUP(Call_Data!$C1025,Hierarchy!$A$2:$H$27,7,TRUE)</f>
        <v>Jimson, Bill</v>
      </c>
      <c r="F1025" t="str">
        <f>VLOOKUP(C1025,Hierarchy!$A$2:$H$27,8,TRUE)</f>
        <v>Williamburg</v>
      </c>
      <c r="G1025">
        <v>32</v>
      </c>
      <c r="H1025">
        <v>26000</v>
      </c>
      <c r="I1025">
        <v>6</v>
      </c>
      <c r="J1025">
        <v>29</v>
      </c>
      <c r="K1025">
        <v>19</v>
      </c>
      <c r="L1025">
        <v>12</v>
      </c>
      <c r="M1025">
        <v>2</v>
      </c>
      <c r="N1025">
        <f>SUMIF(Call_Data!$D$2:$D$1526,Call_Data!$D1025,Call_Data!$G$2:$G$1526)</f>
        <v>1999</v>
      </c>
      <c r="O1025">
        <f>SUMIFS(Call_Data!$G$2:$G$1526,Call_Data!$D$2:$D$1526,Call_Data!$D1025,Call_Data!$A$2:$A$1526,Call_Data!$A1025)</f>
        <v>626</v>
      </c>
      <c r="P1025" s="3">
        <f>Call_Data!$H1025/Call_Data!$G1025</f>
        <v>812.5</v>
      </c>
      <c r="Q1025" cm="1">
        <f t="array" ref="Q1025">_xlfn.SWITCH(A1025,201706,780,201707,783,201708,775)</f>
        <v>775</v>
      </c>
      <c r="R1025" s="5" cm="1">
        <f t="array" ref="R1025">_xlfn.SWITCH(A1025,201706,0.08,201707,0.081,201708,0.075)</f>
        <v>7.4999999999999997E-2</v>
      </c>
      <c r="S1025" s="2">
        <f>Call_Data!$M1025/Call_Data!$G1025*100</f>
        <v>6.25</v>
      </c>
      <c r="T1025" s="2">
        <f>Call_Data!$S1025/Call_Data!$R1025</f>
        <v>83.333333333333343</v>
      </c>
      <c r="U1025" s="7">
        <f t="shared" si="30"/>
        <v>0</v>
      </c>
      <c r="V1025" s="6">
        <f t="shared" si="31"/>
        <v>0.90625</v>
      </c>
      <c r="W1025" s="6">
        <f>Call_Data!$K1025/Call_Data!$J1025</f>
        <v>0.65517241379310343</v>
      </c>
      <c r="X1025" s="6">
        <f>Call_Data!$L1025/Call_Data!$K1025</f>
        <v>0.63157894736842102</v>
      </c>
      <c r="Y1025" s="6" cm="1">
        <f t="array" ref="Y1025">_xlfn.SWITCH(A1025,201706,0.51,201707,0.509,201708,0.511)</f>
        <v>0.51100000000000001</v>
      </c>
      <c r="Z1025" s="6">
        <f>Call_Data!$L1025/Call_Data!$G1025</f>
        <v>0.375</v>
      </c>
      <c r="AA1025" s="6" cm="1">
        <f t="array" ref="AA1025">_xlfn.SWITCH(A1025,201706,0.2,201707,0.199,201708,0.198)</f>
        <v>0.19800000000000001</v>
      </c>
      <c r="AB1025" s="6">
        <f>Call_Data!$K1025-Call_Data!$L1025/Call_Data!$K1025</f>
        <v>18.368421052631579</v>
      </c>
      <c r="AC1025" s="6" cm="1">
        <f t="array" ref="AC1025">_xlfn.SWITCH(A1025,201706,0.17,201707,0.162,201708,0.159)</f>
        <v>0.159</v>
      </c>
      <c r="AD1025" s="6">
        <f>Call_Data!$I1025/Call_Data!$G1025</f>
        <v>0.1875</v>
      </c>
    </row>
    <row r="1026" spans="1:30" x14ac:dyDescent="0.2">
      <c r="A1026">
        <v>201708</v>
      </c>
      <c r="B1026" s="1">
        <v>42949</v>
      </c>
      <c r="C1026">
        <v>12479</v>
      </c>
      <c r="D1026" t="str">
        <f>VLOOKUP(Call_Data!$C1026,Hierarchy!$A$1:$H$27,5,TRUE)</f>
        <v>Ohlson, Octavius</v>
      </c>
      <c r="E1026" t="str">
        <f>VLOOKUP(Call_Data!$C1026,Hierarchy!$A$2:$H$27,7,TRUE)</f>
        <v>Jimson, Bill</v>
      </c>
      <c r="F1026" t="str">
        <f>VLOOKUP(C1026,Hierarchy!$A$2:$H$27,8,TRUE)</f>
        <v>Williamburg</v>
      </c>
      <c r="G1026">
        <v>32</v>
      </c>
      <c r="H1026">
        <v>24811</v>
      </c>
      <c r="I1026">
        <v>5</v>
      </c>
      <c r="J1026">
        <v>29</v>
      </c>
      <c r="K1026">
        <v>19</v>
      </c>
      <c r="L1026">
        <v>15</v>
      </c>
      <c r="M1026">
        <v>2</v>
      </c>
      <c r="N1026">
        <f>SUMIF(Call_Data!$D$2:$D$1526,Call_Data!$D1026,Call_Data!$G$2:$G$1526)</f>
        <v>1969</v>
      </c>
      <c r="O1026">
        <f>SUMIFS(Call_Data!$G$2:$G$1526,Call_Data!$D$2:$D$1526,Call_Data!$D1026,Call_Data!$A$2:$A$1526,Call_Data!$A1026)</f>
        <v>727</v>
      </c>
      <c r="P1026" s="3">
        <f>Call_Data!$H1026/Call_Data!$G1026</f>
        <v>775.34375</v>
      </c>
      <c r="Q1026" cm="1">
        <f t="array" ref="Q1026">_xlfn.SWITCH(A1026,201706,780,201707,783,201708,775)</f>
        <v>775</v>
      </c>
      <c r="R1026" s="5" cm="1">
        <f t="array" ref="R1026">_xlfn.SWITCH(A1026,201706,0.08,201707,0.081,201708,0.075)</f>
        <v>7.4999999999999997E-2</v>
      </c>
      <c r="S1026" s="2">
        <f>Call_Data!$M1026/Call_Data!$G1026*100</f>
        <v>6.25</v>
      </c>
      <c r="T1026" s="2">
        <f>Call_Data!$S1026/Call_Data!$R1026</f>
        <v>83.333333333333343</v>
      </c>
      <c r="U1026" s="7">
        <f t="shared" ref="U1026:U1089" si="32">IF(T1026&gt;120,250,IF(T1026&gt;110,150,IF(T1026&gt;100,100,IF(T1026&gt;90,50,0))))</f>
        <v>0</v>
      </c>
      <c r="V1026" s="6">
        <f t="shared" ref="V1026:V1089" si="33">J1026/G1026</f>
        <v>0.90625</v>
      </c>
      <c r="W1026" s="6">
        <f>Call_Data!$K1026/Call_Data!$J1026</f>
        <v>0.65517241379310343</v>
      </c>
      <c r="X1026" s="6">
        <f>Call_Data!$L1026/Call_Data!$K1026</f>
        <v>0.78947368421052633</v>
      </c>
      <c r="Y1026" s="6" cm="1">
        <f t="array" ref="Y1026">_xlfn.SWITCH(A1026,201706,0.51,201707,0.509,201708,0.511)</f>
        <v>0.51100000000000001</v>
      </c>
      <c r="Z1026" s="6">
        <f>Call_Data!$L1026/Call_Data!$G1026</f>
        <v>0.46875</v>
      </c>
      <c r="AA1026" s="6" cm="1">
        <f t="array" ref="AA1026">_xlfn.SWITCH(A1026,201706,0.2,201707,0.199,201708,0.198)</f>
        <v>0.19800000000000001</v>
      </c>
      <c r="AB1026" s="6">
        <f>Call_Data!$K1026-Call_Data!$L1026/Call_Data!$K1026</f>
        <v>18.210526315789473</v>
      </c>
      <c r="AC1026" s="6" cm="1">
        <f t="array" ref="AC1026">_xlfn.SWITCH(A1026,201706,0.17,201707,0.162,201708,0.159)</f>
        <v>0.159</v>
      </c>
      <c r="AD1026" s="6">
        <f>Call_Data!$I1026/Call_Data!$G1026</f>
        <v>0.15625</v>
      </c>
    </row>
    <row r="1027" spans="1:30" x14ac:dyDescent="0.2">
      <c r="A1027">
        <v>201708</v>
      </c>
      <c r="B1027" s="1">
        <v>42949</v>
      </c>
      <c r="C1027">
        <v>12481</v>
      </c>
      <c r="D1027" t="str">
        <f>VLOOKUP(Call_Data!$C1027,Hierarchy!$A$1:$H$27,5,TRUE)</f>
        <v>Rank, Richelle</v>
      </c>
      <c r="E1027" t="str">
        <f>VLOOKUP(Call_Data!$C1027,Hierarchy!$A$2:$H$27,7,TRUE)</f>
        <v>Jimson, Bill</v>
      </c>
      <c r="F1027" t="str">
        <f>VLOOKUP(C1027,Hierarchy!$A$2:$H$27,8,TRUE)</f>
        <v>Williamburg</v>
      </c>
      <c r="G1027">
        <v>36</v>
      </c>
      <c r="H1027">
        <v>25013</v>
      </c>
      <c r="I1027">
        <v>6</v>
      </c>
      <c r="J1027">
        <v>33</v>
      </c>
      <c r="K1027">
        <v>21</v>
      </c>
      <c r="L1027">
        <v>13</v>
      </c>
      <c r="M1027">
        <v>2</v>
      </c>
      <c r="N1027">
        <f>SUMIF(Call_Data!$D$2:$D$1526,Call_Data!$D1027,Call_Data!$G$2:$G$1526)</f>
        <v>1090</v>
      </c>
      <c r="O1027">
        <f>SUMIFS(Call_Data!$G$2:$G$1526,Call_Data!$D$2:$D$1526,Call_Data!$D1027,Call_Data!$A$2:$A$1526,Call_Data!$A1027)</f>
        <v>697</v>
      </c>
      <c r="P1027" s="3">
        <f>Call_Data!$H1027/Call_Data!$G1027</f>
        <v>694.80555555555554</v>
      </c>
      <c r="Q1027" cm="1">
        <f t="array" ref="Q1027">_xlfn.SWITCH(A1027,201706,780,201707,783,201708,775)</f>
        <v>775</v>
      </c>
      <c r="R1027" s="5" cm="1">
        <f t="array" ref="R1027">_xlfn.SWITCH(A1027,201706,0.08,201707,0.081,201708,0.075)</f>
        <v>7.4999999999999997E-2</v>
      </c>
      <c r="S1027" s="2">
        <f>Call_Data!$M1027/Call_Data!$G1027*100</f>
        <v>5.5555555555555554</v>
      </c>
      <c r="T1027" s="2">
        <f>Call_Data!$S1027/Call_Data!$R1027</f>
        <v>74.074074074074076</v>
      </c>
      <c r="U1027" s="7">
        <f t="shared" si="32"/>
        <v>0</v>
      </c>
      <c r="V1027" s="6">
        <f t="shared" si="33"/>
        <v>0.91666666666666663</v>
      </c>
      <c r="W1027" s="6">
        <f>Call_Data!$K1027/Call_Data!$J1027</f>
        <v>0.63636363636363635</v>
      </c>
      <c r="X1027" s="6">
        <f>Call_Data!$L1027/Call_Data!$K1027</f>
        <v>0.61904761904761907</v>
      </c>
      <c r="Y1027" s="6" cm="1">
        <f t="array" ref="Y1027">_xlfn.SWITCH(A1027,201706,0.51,201707,0.509,201708,0.511)</f>
        <v>0.51100000000000001</v>
      </c>
      <c r="Z1027" s="6">
        <f>Call_Data!$L1027/Call_Data!$G1027</f>
        <v>0.3611111111111111</v>
      </c>
      <c r="AA1027" s="6" cm="1">
        <f t="array" ref="AA1027">_xlfn.SWITCH(A1027,201706,0.2,201707,0.199,201708,0.198)</f>
        <v>0.19800000000000001</v>
      </c>
      <c r="AB1027" s="6">
        <f>Call_Data!$K1027-Call_Data!$L1027/Call_Data!$K1027</f>
        <v>20.38095238095238</v>
      </c>
      <c r="AC1027" s="6" cm="1">
        <f t="array" ref="AC1027">_xlfn.SWITCH(A1027,201706,0.17,201707,0.162,201708,0.159)</f>
        <v>0.159</v>
      </c>
      <c r="AD1027" s="6">
        <f>Call_Data!$I1027/Call_Data!$G1027</f>
        <v>0.16666666666666666</v>
      </c>
    </row>
    <row r="1028" spans="1:30" x14ac:dyDescent="0.2">
      <c r="A1028">
        <v>201708</v>
      </c>
      <c r="B1028" s="1">
        <v>42949</v>
      </c>
      <c r="C1028">
        <v>12482</v>
      </c>
      <c r="D1028" t="str">
        <f>VLOOKUP(Call_Data!$C1028,Hierarchy!$A$1:$H$27,5,TRUE)</f>
        <v>Sanders, Sammi</v>
      </c>
      <c r="E1028" t="str">
        <f>VLOOKUP(Call_Data!$C1028,Hierarchy!$A$2:$H$27,7,TRUE)</f>
        <v>Oferten, Quinton</v>
      </c>
      <c r="F1028" t="str">
        <f>VLOOKUP(C1028,Hierarchy!$A$2:$H$27,8,TRUE)</f>
        <v>Williamburg</v>
      </c>
      <c r="G1028">
        <v>30</v>
      </c>
      <c r="H1028">
        <v>24308</v>
      </c>
      <c r="I1028">
        <v>8</v>
      </c>
      <c r="J1028">
        <v>26</v>
      </c>
      <c r="K1028">
        <v>21</v>
      </c>
      <c r="L1028">
        <v>11</v>
      </c>
      <c r="M1028">
        <v>4</v>
      </c>
      <c r="N1028">
        <f>SUMIF(Call_Data!$D$2:$D$1526,Call_Data!$D1028,Call_Data!$G$2:$G$1526)</f>
        <v>1764</v>
      </c>
      <c r="O1028">
        <f>SUMIFS(Call_Data!$G$2:$G$1526,Call_Data!$D$2:$D$1526,Call_Data!$D1028,Call_Data!$A$2:$A$1526,Call_Data!$A1028)</f>
        <v>663</v>
      </c>
      <c r="P1028" s="3">
        <f>Call_Data!$H1028/Call_Data!$G1028</f>
        <v>810.26666666666665</v>
      </c>
      <c r="Q1028" cm="1">
        <f t="array" ref="Q1028">_xlfn.SWITCH(A1028,201706,780,201707,783,201708,775)</f>
        <v>775</v>
      </c>
      <c r="R1028" s="5" cm="1">
        <f t="array" ref="R1028">_xlfn.SWITCH(A1028,201706,0.08,201707,0.081,201708,0.075)</f>
        <v>7.4999999999999997E-2</v>
      </c>
      <c r="S1028" s="2">
        <f>Call_Data!$M1028/Call_Data!$G1028*100</f>
        <v>13.333333333333334</v>
      </c>
      <c r="T1028" s="2">
        <f>Call_Data!$S1028/Call_Data!$R1028</f>
        <v>177.7777777777778</v>
      </c>
      <c r="U1028" s="7">
        <f t="shared" si="32"/>
        <v>250</v>
      </c>
      <c r="V1028" s="6">
        <f t="shared" si="33"/>
        <v>0.8666666666666667</v>
      </c>
      <c r="W1028" s="6">
        <f>Call_Data!$K1028/Call_Data!$J1028</f>
        <v>0.80769230769230771</v>
      </c>
      <c r="X1028" s="6">
        <f>Call_Data!$L1028/Call_Data!$K1028</f>
        <v>0.52380952380952384</v>
      </c>
      <c r="Y1028" s="6" cm="1">
        <f t="array" ref="Y1028">_xlfn.SWITCH(A1028,201706,0.51,201707,0.509,201708,0.511)</f>
        <v>0.51100000000000001</v>
      </c>
      <c r="Z1028" s="6">
        <f>Call_Data!$L1028/Call_Data!$G1028</f>
        <v>0.36666666666666664</v>
      </c>
      <c r="AA1028" s="6" cm="1">
        <f t="array" ref="AA1028">_xlfn.SWITCH(A1028,201706,0.2,201707,0.199,201708,0.198)</f>
        <v>0.19800000000000001</v>
      </c>
      <c r="AB1028" s="6">
        <f>Call_Data!$K1028-Call_Data!$L1028/Call_Data!$K1028</f>
        <v>20.476190476190474</v>
      </c>
      <c r="AC1028" s="6" cm="1">
        <f t="array" ref="AC1028">_xlfn.SWITCH(A1028,201706,0.17,201707,0.162,201708,0.159)</f>
        <v>0.159</v>
      </c>
      <c r="AD1028" s="6">
        <f>Call_Data!$I1028/Call_Data!$G1028</f>
        <v>0.26666666666666666</v>
      </c>
    </row>
    <row r="1029" spans="1:30" x14ac:dyDescent="0.2">
      <c r="A1029">
        <v>201708</v>
      </c>
      <c r="B1029" s="1">
        <v>42949</v>
      </c>
      <c r="C1029">
        <v>12483</v>
      </c>
      <c r="D1029" t="str">
        <f>VLOOKUP(Call_Data!$C1029,Hierarchy!$A$1:$H$27,5,TRUE)</f>
        <v>Thomas, Ted</v>
      </c>
      <c r="E1029" t="str">
        <f>VLOOKUP(Call_Data!$C1029,Hierarchy!$A$2:$H$27,7,TRUE)</f>
        <v>Oferten, Quinton</v>
      </c>
      <c r="F1029" t="str">
        <f>VLOOKUP(C1029,Hierarchy!$A$2:$H$27,8,TRUE)</f>
        <v>Williamburg</v>
      </c>
      <c r="G1029">
        <v>33</v>
      </c>
      <c r="H1029">
        <v>25244</v>
      </c>
      <c r="I1029">
        <v>7</v>
      </c>
      <c r="J1029">
        <v>28</v>
      </c>
      <c r="K1029">
        <v>17</v>
      </c>
      <c r="L1029">
        <v>11</v>
      </c>
      <c r="M1029">
        <v>3</v>
      </c>
      <c r="N1029">
        <f>SUMIF(Call_Data!$D$2:$D$1526,Call_Data!$D1029,Call_Data!$G$2:$G$1526)</f>
        <v>1918</v>
      </c>
      <c r="O1029">
        <f>SUMIFS(Call_Data!$G$2:$G$1526,Call_Data!$D$2:$D$1526,Call_Data!$D1029,Call_Data!$A$2:$A$1526,Call_Data!$A1029)</f>
        <v>660</v>
      </c>
      <c r="P1029" s="3">
        <f>Call_Data!$H1029/Call_Data!$G1029</f>
        <v>764.969696969697</v>
      </c>
      <c r="Q1029" cm="1">
        <f t="array" ref="Q1029">_xlfn.SWITCH(A1029,201706,780,201707,783,201708,775)</f>
        <v>775</v>
      </c>
      <c r="R1029" s="5" cm="1">
        <f t="array" ref="R1029">_xlfn.SWITCH(A1029,201706,0.08,201707,0.081,201708,0.075)</f>
        <v>7.4999999999999997E-2</v>
      </c>
      <c r="S1029" s="2">
        <f>Call_Data!$M1029/Call_Data!$G1029*100</f>
        <v>9.0909090909090917</v>
      </c>
      <c r="T1029" s="2">
        <f>Call_Data!$S1029/Call_Data!$R1029</f>
        <v>121.21212121212123</v>
      </c>
      <c r="U1029" s="7">
        <f t="shared" si="32"/>
        <v>250</v>
      </c>
      <c r="V1029" s="6">
        <f t="shared" si="33"/>
        <v>0.84848484848484851</v>
      </c>
      <c r="W1029" s="6">
        <f>Call_Data!$K1029/Call_Data!$J1029</f>
        <v>0.6071428571428571</v>
      </c>
      <c r="X1029" s="6">
        <f>Call_Data!$L1029/Call_Data!$K1029</f>
        <v>0.6470588235294118</v>
      </c>
      <c r="Y1029" s="6" cm="1">
        <f t="array" ref="Y1029">_xlfn.SWITCH(A1029,201706,0.51,201707,0.509,201708,0.511)</f>
        <v>0.51100000000000001</v>
      </c>
      <c r="Z1029" s="6">
        <f>Call_Data!$L1029/Call_Data!$G1029</f>
        <v>0.33333333333333331</v>
      </c>
      <c r="AA1029" s="6" cm="1">
        <f t="array" ref="AA1029">_xlfn.SWITCH(A1029,201706,0.2,201707,0.199,201708,0.198)</f>
        <v>0.19800000000000001</v>
      </c>
      <c r="AB1029" s="6">
        <f>Call_Data!$K1029-Call_Data!$L1029/Call_Data!$K1029</f>
        <v>16.352941176470587</v>
      </c>
      <c r="AC1029" s="6" cm="1">
        <f t="array" ref="AC1029">_xlfn.SWITCH(A1029,201706,0.17,201707,0.162,201708,0.159)</f>
        <v>0.159</v>
      </c>
      <c r="AD1029" s="6">
        <f>Call_Data!$I1029/Call_Data!$G1029</f>
        <v>0.21212121212121213</v>
      </c>
    </row>
    <row r="1030" spans="1:30" x14ac:dyDescent="0.2">
      <c r="A1030">
        <v>201708</v>
      </c>
      <c r="B1030" s="1">
        <v>42949</v>
      </c>
      <c r="C1030">
        <v>12484</v>
      </c>
      <c r="D1030" t="str">
        <f>VLOOKUP(Call_Data!$C1030,Hierarchy!$A$1:$H$27,5,TRUE)</f>
        <v>Uvaldon, Ursala</v>
      </c>
      <c r="E1030" t="str">
        <f>VLOOKUP(Call_Data!$C1030,Hierarchy!$A$2:$H$27,7,TRUE)</f>
        <v>Oferten, Quinton</v>
      </c>
      <c r="F1030" t="str">
        <f>VLOOKUP(C1030,Hierarchy!$A$2:$H$27,8,TRUE)</f>
        <v>Williamburg</v>
      </c>
      <c r="G1030">
        <v>32</v>
      </c>
      <c r="H1030">
        <v>24857</v>
      </c>
      <c r="I1030">
        <v>8</v>
      </c>
      <c r="J1030">
        <v>29</v>
      </c>
      <c r="K1030">
        <v>22</v>
      </c>
      <c r="L1030">
        <v>15</v>
      </c>
      <c r="M1030">
        <v>4</v>
      </c>
      <c r="N1030">
        <f>SUMIF(Call_Data!$D$2:$D$1526,Call_Data!$D1030,Call_Data!$G$2:$G$1526)</f>
        <v>1913</v>
      </c>
      <c r="O1030">
        <f>SUMIFS(Call_Data!$G$2:$G$1526,Call_Data!$D$2:$D$1526,Call_Data!$D1030,Call_Data!$A$2:$A$1526,Call_Data!$A1030)</f>
        <v>666</v>
      </c>
      <c r="P1030" s="3">
        <f>Call_Data!$H1030/Call_Data!$G1030</f>
        <v>776.78125</v>
      </c>
      <c r="Q1030" cm="1">
        <f t="array" ref="Q1030">_xlfn.SWITCH(A1030,201706,780,201707,783,201708,775)</f>
        <v>775</v>
      </c>
      <c r="R1030" s="5" cm="1">
        <f t="array" ref="R1030">_xlfn.SWITCH(A1030,201706,0.08,201707,0.081,201708,0.075)</f>
        <v>7.4999999999999997E-2</v>
      </c>
      <c r="S1030" s="2">
        <f>Call_Data!$M1030/Call_Data!$G1030*100</f>
        <v>12.5</v>
      </c>
      <c r="T1030" s="2">
        <f>Call_Data!$S1030/Call_Data!$R1030</f>
        <v>166.66666666666669</v>
      </c>
      <c r="U1030" s="7">
        <f t="shared" si="32"/>
        <v>250</v>
      </c>
      <c r="V1030" s="6">
        <f t="shared" si="33"/>
        <v>0.90625</v>
      </c>
      <c r="W1030" s="6">
        <f>Call_Data!$K1030/Call_Data!$J1030</f>
        <v>0.75862068965517238</v>
      </c>
      <c r="X1030" s="6">
        <f>Call_Data!$L1030/Call_Data!$K1030</f>
        <v>0.68181818181818177</v>
      </c>
      <c r="Y1030" s="6" cm="1">
        <f t="array" ref="Y1030">_xlfn.SWITCH(A1030,201706,0.51,201707,0.509,201708,0.511)</f>
        <v>0.51100000000000001</v>
      </c>
      <c r="Z1030" s="6">
        <f>Call_Data!$L1030/Call_Data!$G1030</f>
        <v>0.46875</v>
      </c>
      <c r="AA1030" s="6" cm="1">
        <f t="array" ref="AA1030">_xlfn.SWITCH(A1030,201706,0.2,201707,0.199,201708,0.198)</f>
        <v>0.19800000000000001</v>
      </c>
      <c r="AB1030" s="6">
        <f>Call_Data!$K1030-Call_Data!$L1030/Call_Data!$K1030</f>
        <v>21.318181818181817</v>
      </c>
      <c r="AC1030" s="6" cm="1">
        <f t="array" ref="AC1030">_xlfn.SWITCH(A1030,201706,0.17,201707,0.162,201708,0.159)</f>
        <v>0.159</v>
      </c>
      <c r="AD1030" s="6">
        <f>Call_Data!$I1030/Call_Data!$G1030</f>
        <v>0.25</v>
      </c>
    </row>
    <row r="1031" spans="1:30" x14ac:dyDescent="0.2">
      <c r="A1031">
        <v>201708</v>
      </c>
      <c r="B1031" s="1">
        <v>42949</v>
      </c>
      <c r="C1031">
        <v>12485</v>
      </c>
      <c r="D1031" t="str">
        <f>VLOOKUP(Call_Data!$C1031,Hierarchy!$A$1:$H$27,5,TRUE)</f>
        <v>Vindictive, Vinny</v>
      </c>
      <c r="E1031" t="str">
        <f>VLOOKUP(Call_Data!$C1031,Hierarchy!$A$2:$H$27,7,TRUE)</f>
        <v>Oferten, Quinton</v>
      </c>
      <c r="F1031" t="str">
        <f>VLOOKUP(C1031,Hierarchy!$A$2:$H$27,8,TRUE)</f>
        <v>Williamburg</v>
      </c>
      <c r="G1031">
        <v>31</v>
      </c>
      <c r="H1031">
        <v>25726</v>
      </c>
      <c r="I1031">
        <v>8</v>
      </c>
      <c r="J1031">
        <v>27</v>
      </c>
      <c r="K1031">
        <v>21</v>
      </c>
      <c r="L1031">
        <v>14</v>
      </c>
      <c r="M1031">
        <v>4</v>
      </c>
      <c r="N1031">
        <f>SUMIF(Call_Data!$D$2:$D$1526,Call_Data!$D1031,Call_Data!$G$2:$G$1526)</f>
        <v>1894</v>
      </c>
      <c r="O1031">
        <f>SUMIFS(Call_Data!$G$2:$G$1526,Call_Data!$D$2:$D$1526,Call_Data!$D1031,Call_Data!$A$2:$A$1526,Call_Data!$A1031)</f>
        <v>640</v>
      </c>
      <c r="P1031" s="3">
        <f>Call_Data!$H1031/Call_Data!$G1031</f>
        <v>829.87096774193549</v>
      </c>
      <c r="Q1031" cm="1">
        <f t="array" ref="Q1031">_xlfn.SWITCH(A1031,201706,780,201707,783,201708,775)</f>
        <v>775</v>
      </c>
      <c r="R1031" s="5" cm="1">
        <f t="array" ref="R1031">_xlfn.SWITCH(A1031,201706,0.08,201707,0.081,201708,0.075)</f>
        <v>7.4999999999999997E-2</v>
      </c>
      <c r="S1031" s="2">
        <f>Call_Data!$M1031/Call_Data!$G1031*100</f>
        <v>12.903225806451612</v>
      </c>
      <c r="T1031" s="2">
        <f>Call_Data!$S1031/Call_Data!$R1031</f>
        <v>172.04301075268816</v>
      </c>
      <c r="U1031" s="7">
        <f t="shared" si="32"/>
        <v>250</v>
      </c>
      <c r="V1031" s="6">
        <f t="shared" si="33"/>
        <v>0.87096774193548387</v>
      </c>
      <c r="W1031" s="6">
        <f>Call_Data!$K1031/Call_Data!$J1031</f>
        <v>0.77777777777777779</v>
      </c>
      <c r="X1031" s="6">
        <f>Call_Data!$L1031/Call_Data!$K1031</f>
        <v>0.66666666666666663</v>
      </c>
      <c r="Y1031" s="6" cm="1">
        <f t="array" ref="Y1031">_xlfn.SWITCH(A1031,201706,0.51,201707,0.509,201708,0.511)</f>
        <v>0.51100000000000001</v>
      </c>
      <c r="Z1031" s="6">
        <f>Call_Data!$L1031/Call_Data!$G1031</f>
        <v>0.45161290322580644</v>
      </c>
      <c r="AA1031" s="6" cm="1">
        <f t="array" ref="AA1031">_xlfn.SWITCH(A1031,201706,0.2,201707,0.199,201708,0.198)</f>
        <v>0.19800000000000001</v>
      </c>
      <c r="AB1031" s="6">
        <f>Call_Data!$K1031-Call_Data!$L1031/Call_Data!$K1031</f>
        <v>20.333333333333332</v>
      </c>
      <c r="AC1031" s="6" cm="1">
        <f t="array" ref="AC1031">_xlfn.SWITCH(A1031,201706,0.17,201707,0.162,201708,0.159)</f>
        <v>0.159</v>
      </c>
      <c r="AD1031" s="6">
        <f>Call_Data!$I1031/Call_Data!$G1031</f>
        <v>0.25806451612903225</v>
      </c>
    </row>
    <row r="1032" spans="1:30" x14ac:dyDescent="0.2">
      <c r="A1032">
        <v>201708</v>
      </c>
      <c r="B1032" s="1">
        <v>42949</v>
      </c>
      <c r="C1032">
        <v>12486</v>
      </c>
      <c r="D1032" t="str">
        <f>VLOOKUP(Call_Data!$C1032,Hierarchy!$A$1:$H$27,5,TRUE)</f>
        <v>Williamson, Wilma</v>
      </c>
      <c r="E1032" t="str">
        <f>VLOOKUP(Call_Data!$C1032,Hierarchy!$A$2:$H$27,7,TRUE)</f>
        <v>Oferten, Quinton</v>
      </c>
      <c r="F1032" t="str">
        <f>VLOOKUP(C1032,Hierarchy!$A$2:$H$27,8,TRUE)</f>
        <v>Williamburg</v>
      </c>
      <c r="G1032">
        <v>32</v>
      </c>
      <c r="H1032">
        <v>24126</v>
      </c>
      <c r="I1032">
        <v>7</v>
      </c>
      <c r="J1032">
        <v>28</v>
      </c>
      <c r="K1032">
        <v>22</v>
      </c>
      <c r="L1032">
        <v>16</v>
      </c>
      <c r="M1032">
        <v>4</v>
      </c>
      <c r="N1032">
        <f>SUMIF(Call_Data!$D$2:$D$1526,Call_Data!$D1032,Call_Data!$G$2:$G$1526)</f>
        <v>1992</v>
      </c>
      <c r="O1032">
        <f>SUMIFS(Call_Data!$G$2:$G$1526,Call_Data!$D$2:$D$1526,Call_Data!$D1032,Call_Data!$A$2:$A$1526,Call_Data!$A1032)</f>
        <v>665</v>
      </c>
      <c r="P1032" s="3">
        <f>Call_Data!$H1032/Call_Data!$G1032</f>
        <v>753.9375</v>
      </c>
      <c r="Q1032" cm="1">
        <f t="array" ref="Q1032">_xlfn.SWITCH(A1032,201706,780,201707,783,201708,775)</f>
        <v>775</v>
      </c>
      <c r="R1032" s="5" cm="1">
        <f t="array" ref="R1032">_xlfn.SWITCH(A1032,201706,0.08,201707,0.081,201708,0.075)</f>
        <v>7.4999999999999997E-2</v>
      </c>
      <c r="S1032" s="2">
        <f>Call_Data!$M1032/Call_Data!$G1032*100</f>
        <v>12.5</v>
      </c>
      <c r="T1032" s="2">
        <f>Call_Data!$S1032/Call_Data!$R1032</f>
        <v>166.66666666666669</v>
      </c>
      <c r="U1032" s="7">
        <f t="shared" si="32"/>
        <v>250</v>
      </c>
      <c r="V1032" s="6">
        <f t="shared" si="33"/>
        <v>0.875</v>
      </c>
      <c r="W1032" s="6">
        <f>Call_Data!$K1032/Call_Data!$J1032</f>
        <v>0.7857142857142857</v>
      </c>
      <c r="X1032" s="6">
        <f>Call_Data!$L1032/Call_Data!$K1032</f>
        <v>0.72727272727272729</v>
      </c>
      <c r="Y1032" s="6" cm="1">
        <f t="array" ref="Y1032">_xlfn.SWITCH(A1032,201706,0.51,201707,0.509,201708,0.511)</f>
        <v>0.51100000000000001</v>
      </c>
      <c r="Z1032" s="6">
        <f>Call_Data!$L1032/Call_Data!$G1032</f>
        <v>0.5</v>
      </c>
      <c r="AA1032" s="6" cm="1">
        <f t="array" ref="AA1032">_xlfn.SWITCH(A1032,201706,0.2,201707,0.199,201708,0.198)</f>
        <v>0.19800000000000001</v>
      </c>
      <c r="AB1032" s="6">
        <f>Call_Data!$K1032-Call_Data!$L1032/Call_Data!$K1032</f>
        <v>21.272727272727273</v>
      </c>
      <c r="AC1032" s="6" cm="1">
        <f t="array" ref="AC1032">_xlfn.SWITCH(A1032,201706,0.17,201707,0.162,201708,0.159)</f>
        <v>0.159</v>
      </c>
      <c r="AD1032" s="6">
        <f>Call_Data!$I1032/Call_Data!$G1032</f>
        <v>0.21875</v>
      </c>
    </row>
    <row r="1033" spans="1:30" x14ac:dyDescent="0.2">
      <c r="A1033">
        <v>201708</v>
      </c>
      <c r="B1033" s="1">
        <v>42949</v>
      </c>
      <c r="C1033">
        <v>12487</v>
      </c>
      <c r="D1033" t="str">
        <f>VLOOKUP(Call_Data!$C1033,Hierarchy!$A$1:$H$27,5,TRUE)</f>
        <v>Younger, Yeti</v>
      </c>
      <c r="E1033" t="str">
        <f>VLOOKUP(Call_Data!$C1033,Hierarchy!$A$2:$H$27,7,TRUE)</f>
        <v>Oferten, Quinton</v>
      </c>
      <c r="F1033" t="str">
        <f>VLOOKUP(C1033,Hierarchy!$A$2:$H$27,8,TRUE)</f>
        <v>Williamburg</v>
      </c>
      <c r="G1033">
        <v>29</v>
      </c>
      <c r="H1033">
        <v>24455</v>
      </c>
      <c r="I1033">
        <v>6</v>
      </c>
      <c r="J1033">
        <v>27</v>
      </c>
      <c r="K1033">
        <v>16</v>
      </c>
      <c r="L1033">
        <v>12</v>
      </c>
      <c r="M1033">
        <v>3</v>
      </c>
      <c r="N1033">
        <f>SUMIF(Call_Data!$D$2:$D$1526,Call_Data!$D1033,Call_Data!$G$2:$G$1526)</f>
        <v>1939</v>
      </c>
      <c r="O1033">
        <f>SUMIFS(Call_Data!$G$2:$G$1526,Call_Data!$D$2:$D$1526,Call_Data!$D1033,Call_Data!$A$2:$A$1526,Call_Data!$A1033)</f>
        <v>666</v>
      </c>
      <c r="P1033" s="3">
        <f>Call_Data!$H1033/Call_Data!$G1033</f>
        <v>843.27586206896547</v>
      </c>
      <c r="Q1033" cm="1">
        <f t="array" ref="Q1033">_xlfn.SWITCH(A1033,201706,780,201707,783,201708,775)</f>
        <v>775</v>
      </c>
      <c r="R1033" s="5" cm="1">
        <f t="array" ref="R1033">_xlfn.SWITCH(A1033,201706,0.08,201707,0.081,201708,0.075)</f>
        <v>7.4999999999999997E-2</v>
      </c>
      <c r="S1033" s="2">
        <f>Call_Data!$M1033/Call_Data!$G1033*100</f>
        <v>10.344827586206897</v>
      </c>
      <c r="T1033" s="2">
        <f>Call_Data!$S1033/Call_Data!$R1033</f>
        <v>137.93103448275863</v>
      </c>
      <c r="U1033" s="7">
        <f t="shared" si="32"/>
        <v>250</v>
      </c>
      <c r="V1033" s="6">
        <f t="shared" si="33"/>
        <v>0.93103448275862066</v>
      </c>
      <c r="W1033" s="6">
        <f>Call_Data!$K1033/Call_Data!$J1033</f>
        <v>0.59259259259259256</v>
      </c>
      <c r="X1033" s="6">
        <f>Call_Data!$L1033/Call_Data!$K1033</f>
        <v>0.75</v>
      </c>
      <c r="Y1033" s="6" cm="1">
        <f t="array" ref="Y1033">_xlfn.SWITCH(A1033,201706,0.51,201707,0.509,201708,0.511)</f>
        <v>0.51100000000000001</v>
      </c>
      <c r="Z1033" s="6">
        <f>Call_Data!$L1033/Call_Data!$G1033</f>
        <v>0.41379310344827586</v>
      </c>
      <c r="AA1033" s="6" cm="1">
        <f t="array" ref="AA1033">_xlfn.SWITCH(A1033,201706,0.2,201707,0.199,201708,0.198)</f>
        <v>0.19800000000000001</v>
      </c>
      <c r="AB1033" s="6">
        <f>Call_Data!$K1033-Call_Data!$L1033/Call_Data!$K1033</f>
        <v>15.25</v>
      </c>
      <c r="AC1033" s="6" cm="1">
        <f t="array" ref="AC1033">_xlfn.SWITCH(A1033,201706,0.17,201707,0.162,201708,0.159)</f>
        <v>0.159</v>
      </c>
      <c r="AD1033" s="6">
        <f>Call_Data!$I1033/Call_Data!$G1033</f>
        <v>0.20689655172413793</v>
      </c>
    </row>
    <row r="1034" spans="1:30" x14ac:dyDescent="0.2">
      <c r="A1034">
        <v>201708</v>
      </c>
      <c r="B1034" s="1">
        <v>42949</v>
      </c>
      <c r="C1034">
        <v>12488</v>
      </c>
      <c r="D1034" t="str">
        <f>VLOOKUP(Call_Data!$C1034,Hierarchy!$A$1:$H$27,5,TRUE)</f>
        <v>Zwilowski, Zane</v>
      </c>
      <c r="E1034" t="str">
        <f>VLOOKUP(Call_Data!$C1034,Hierarchy!$A$2:$H$27,7,TRUE)</f>
        <v>Oferten, Quinton</v>
      </c>
      <c r="F1034" t="str">
        <f>VLOOKUP(C1034,Hierarchy!$A$2:$H$27,8,TRUE)</f>
        <v>Williamburg</v>
      </c>
      <c r="G1034">
        <v>33</v>
      </c>
      <c r="H1034">
        <v>25730</v>
      </c>
      <c r="I1034">
        <v>10</v>
      </c>
      <c r="J1034">
        <v>29</v>
      </c>
      <c r="K1034">
        <v>20</v>
      </c>
      <c r="L1034">
        <v>13</v>
      </c>
      <c r="M1034">
        <v>3</v>
      </c>
      <c r="N1034">
        <f>SUMIF(Call_Data!$D$2:$D$1526,Call_Data!$D1034,Call_Data!$G$2:$G$1526)</f>
        <v>2000</v>
      </c>
      <c r="O1034">
        <f>SUMIFS(Call_Data!$G$2:$G$1526,Call_Data!$D$2:$D$1526,Call_Data!$D1034,Call_Data!$A$2:$A$1526,Call_Data!$A1034)</f>
        <v>665</v>
      </c>
      <c r="P1034" s="3">
        <f>Call_Data!$H1034/Call_Data!$G1034</f>
        <v>779.69696969696975</v>
      </c>
      <c r="Q1034" cm="1">
        <f t="array" ref="Q1034">_xlfn.SWITCH(A1034,201706,780,201707,783,201708,775)</f>
        <v>775</v>
      </c>
      <c r="R1034" s="5" cm="1">
        <f t="array" ref="R1034">_xlfn.SWITCH(A1034,201706,0.08,201707,0.081,201708,0.075)</f>
        <v>7.4999999999999997E-2</v>
      </c>
      <c r="S1034" s="2">
        <f>Call_Data!$M1034/Call_Data!$G1034*100</f>
        <v>9.0909090909090917</v>
      </c>
      <c r="T1034" s="2">
        <f>Call_Data!$S1034/Call_Data!$R1034</f>
        <v>121.21212121212123</v>
      </c>
      <c r="U1034" s="7">
        <f t="shared" si="32"/>
        <v>250</v>
      </c>
      <c r="V1034" s="6">
        <f t="shared" si="33"/>
        <v>0.87878787878787878</v>
      </c>
      <c r="W1034" s="6">
        <f>Call_Data!$K1034/Call_Data!$J1034</f>
        <v>0.68965517241379315</v>
      </c>
      <c r="X1034" s="6">
        <f>Call_Data!$L1034/Call_Data!$K1034</f>
        <v>0.65</v>
      </c>
      <c r="Y1034" s="6" cm="1">
        <f t="array" ref="Y1034">_xlfn.SWITCH(A1034,201706,0.51,201707,0.509,201708,0.511)</f>
        <v>0.51100000000000001</v>
      </c>
      <c r="Z1034" s="6">
        <f>Call_Data!$L1034/Call_Data!$G1034</f>
        <v>0.39393939393939392</v>
      </c>
      <c r="AA1034" s="6" cm="1">
        <f t="array" ref="AA1034">_xlfn.SWITCH(A1034,201706,0.2,201707,0.199,201708,0.198)</f>
        <v>0.19800000000000001</v>
      </c>
      <c r="AB1034" s="6">
        <f>Call_Data!$K1034-Call_Data!$L1034/Call_Data!$K1034</f>
        <v>19.350000000000001</v>
      </c>
      <c r="AC1034" s="6" cm="1">
        <f t="array" ref="AC1034">_xlfn.SWITCH(A1034,201706,0.17,201707,0.162,201708,0.159)</f>
        <v>0.159</v>
      </c>
      <c r="AD1034" s="6">
        <f>Call_Data!$I1034/Call_Data!$G1034</f>
        <v>0.30303030303030304</v>
      </c>
    </row>
    <row r="1035" spans="1:30" x14ac:dyDescent="0.2">
      <c r="A1035">
        <v>201708</v>
      </c>
      <c r="B1035" s="1">
        <v>42949</v>
      </c>
      <c r="C1035">
        <v>12489</v>
      </c>
      <c r="D1035" t="str">
        <f>VLOOKUP(Call_Data!$C1035,Hierarchy!$A$1:$H$27,5,TRUE)</f>
        <v>Abacus, Aaron</v>
      </c>
      <c r="E1035" t="str">
        <f>VLOOKUP(Call_Data!$C1035,Hierarchy!$A$2:$H$27,7,TRUE)</f>
        <v>Oferten, Quinton</v>
      </c>
      <c r="F1035" t="str">
        <f>VLOOKUP(C1035,Hierarchy!$A$2:$H$27,8,TRUE)</f>
        <v>Williamburg</v>
      </c>
      <c r="G1035">
        <v>30</v>
      </c>
      <c r="H1035">
        <v>24605</v>
      </c>
      <c r="I1035">
        <v>7</v>
      </c>
      <c r="J1035">
        <v>27</v>
      </c>
      <c r="K1035">
        <v>16</v>
      </c>
      <c r="L1035">
        <v>9</v>
      </c>
      <c r="M1035">
        <v>3</v>
      </c>
      <c r="N1035">
        <f>SUMIF(Call_Data!$D$2:$D$1526,Call_Data!$D1035,Call_Data!$G$2:$G$1526)</f>
        <v>1858</v>
      </c>
      <c r="O1035">
        <f>SUMIFS(Call_Data!$G$2:$G$1526,Call_Data!$D$2:$D$1526,Call_Data!$D1035,Call_Data!$A$2:$A$1526,Call_Data!$A1035)</f>
        <v>697</v>
      </c>
      <c r="P1035" s="3">
        <f>Call_Data!$H1035/Call_Data!$G1035</f>
        <v>820.16666666666663</v>
      </c>
      <c r="Q1035" cm="1">
        <f t="array" ref="Q1035">_xlfn.SWITCH(A1035,201706,780,201707,783,201708,775)</f>
        <v>775</v>
      </c>
      <c r="R1035" s="5" cm="1">
        <f t="array" ref="R1035">_xlfn.SWITCH(A1035,201706,0.08,201707,0.081,201708,0.075)</f>
        <v>7.4999999999999997E-2</v>
      </c>
      <c r="S1035" s="2">
        <f>Call_Data!$M1035/Call_Data!$G1035*100</f>
        <v>10</v>
      </c>
      <c r="T1035" s="2">
        <f>Call_Data!$S1035/Call_Data!$R1035</f>
        <v>133.33333333333334</v>
      </c>
      <c r="U1035" s="7">
        <f t="shared" si="32"/>
        <v>250</v>
      </c>
      <c r="V1035" s="6">
        <f t="shared" si="33"/>
        <v>0.9</v>
      </c>
      <c r="W1035" s="6">
        <f>Call_Data!$K1035/Call_Data!$J1035</f>
        <v>0.59259259259259256</v>
      </c>
      <c r="X1035" s="6">
        <f>Call_Data!$L1035/Call_Data!$K1035</f>
        <v>0.5625</v>
      </c>
      <c r="Y1035" s="6" cm="1">
        <f t="array" ref="Y1035">_xlfn.SWITCH(A1035,201706,0.51,201707,0.509,201708,0.511)</f>
        <v>0.51100000000000001</v>
      </c>
      <c r="Z1035" s="6">
        <f>Call_Data!$L1035/Call_Data!$G1035</f>
        <v>0.3</v>
      </c>
      <c r="AA1035" s="6" cm="1">
        <f t="array" ref="AA1035">_xlfn.SWITCH(A1035,201706,0.2,201707,0.199,201708,0.198)</f>
        <v>0.19800000000000001</v>
      </c>
      <c r="AB1035" s="6">
        <f>Call_Data!$K1035-Call_Data!$L1035/Call_Data!$K1035</f>
        <v>15.4375</v>
      </c>
      <c r="AC1035" s="6" cm="1">
        <f t="array" ref="AC1035">_xlfn.SWITCH(A1035,201706,0.17,201707,0.162,201708,0.159)</f>
        <v>0.159</v>
      </c>
      <c r="AD1035" s="6">
        <f>Call_Data!$I1035/Call_Data!$G1035</f>
        <v>0.23333333333333334</v>
      </c>
    </row>
    <row r="1036" spans="1:30" x14ac:dyDescent="0.2">
      <c r="A1036">
        <v>201708</v>
      </c>
      <c r="B1036" s="1">
        <v>42950</v>
      </c>
      <c r="C1036">
        <v>12465</v>
      </c>
      <c r="D1036" t="str">
        <f>VLOOKUP(Call_Data!$C1036,Hierarchy!$A$1:$H$27,5,TRUE)</f>
        <v>Anderson, Albert</v>
      </c>
      <c r="E1036" t="str">
        <f>VLOOKUP(Call_Data!$C1036,Hierarchy!$A$2:$H$27,7,TRUE)</f>
        <v>Winnerson, Aceona</v>
      </c>
      <c r="F1036" t="str">
        <f>VLOOKUP(C1036,Hierarchy!$A$2:$H$27,8,TRUE)</f>
        <v>Williamburg</v>
      </c>
      <c r="G1036">
        <v>32</v>
      </c>
      <c r="H1036">
        <v>25850</v>
      </c>
      <c r="I1036">
        <v>4</v>
      </c>
      <c r="J1036">
        <v>29</v>
      </c>
      <c r="K1036">
        <v>21</v>
      </c>
      <c r="L1036">
        <v>17</v>
      </c>
      <c r="M1036">
        <v>1</v>
      </c>
      <c r="N1036">
        <f>SUMIF(Call_Data!$D$2:$D$1526,Call_Data!$D1036,Call_Data!$G$2:$G$1526)</f>
        <v>2149</v>
      </c>
      <c r="O1036">
        <f>SUMIFS(Call_Data!$G$2:$G$1526,Call_Data!$D$2:$D$1526,Call_Data!$D1036,Call_Data!$A$2:$A$1526,Call_Data!$A1036)</f>
        <v>751</v>
      </c>
      <c r="P1036" s="3">
        <f>Call_Data!$H1036/Call_Data!$G1036</f>
        <v>807.8125</v>
      </c>
      <c r="Q1036" cm="1">
        <f t="array" ref="Q1036">_xlfn.SWITCH(A1036,201706,780,201707,783,201708,775)</f>
        <v>775</v>
      </c>
      <c r="R1036" s="5" cm="1">
        <f t="array" ref="R1036">_xlfn.SWITCH(A1036,201706,0.08,201707,0.081,201708,0.075)</f>
        <v>7.4999999999999997E-2</v>
      </c>
      <c r="S1036" s="2">
        <f>Call_Data!$M1036/Call_Data!$G1036*100</f>
        <v>3.125</v>
      </c>
      <c r="T1036" s="2">
        <f>Call_Data!$S1036/Call_Data!$R1036</f>
        <v>41.666666666666671</v>
      </c>
      <c r="U1036" s="7">
        <f t="shared" si="32"/>
        <v>0</v>
      </c>
      <c r="V1036" s="6">
        <f t="shared" si="33"/>
        <v>0.90625</v>
      </c>
      <c r="W1036" s="6">
        <f>Call_Data!$K1036/Call_Data!$J1036</f>
        <v>0.72413793103448276</v>
      </c>
      <c r="X1036" s="6">
        <f>Call_Data!$L1036/Call_Data!$K1036</f>
        <v>0.80952380952380953</v>
      </c>
      <c r="Y1036" s="6" cm="1">
        <f t="array" ref="Y1036">_xlfn.SWITCH(A1036,201706,0.51,201707,0.509,201708,0.511)</f>
        <v>0.51100000000000001</v>
      </c>
      <c r="Z1036" s="6">
        <f>Call_Data!$L1036/Call_Data!$G1036</f>
        <v>0.53125</v>
      </c>
      <c r="AA1036" s="6" cm="1">
        <f t="array" ref="AA1036">_xlfn.SWITCH(A1036,201706,0.2,201707,0.199,201708,0.198)</f>
        <v>0.19800000000000001</v>
      </c>
      <c r="AB1036" s="6">
        <f>Call_Data!$K1036-Call_Data!$L1036/Call_Data!$K1036</f>
        <v>20.19047619047619</v>
      </c>
      <c r="AC1036" s="6" cm="1">
        <f t="array" ref="AC1036">_xlfn.SWITCH(A1036,201706,0.17,201707,0.162,201708,0.159)</f>
        <v>0.159</v>
      </c>
      <c r="AD1036" s="6">
        <f>Call_Data!$I1036/Call_Data!$G1036</f>
        <v>0.125</v>
      </c>
    </row>
    <row r="1037" spans="1:30" x14ac:dyDescent="0.2">
      <c r="A1037">
        <v>201708</v>
      </c>
      <c r="B1037" s="1">
        <v>42950</v>
      </c>
      <c r="C1037">
        <v>12466</v>
      </c>
      <c r="D1037" t="str">
        <f>VLOOKUP(Call_Data!$C1037,Hierarchy!$A$1:$H$27,5,TRUE)</f>
        <v>Binning, Bart</v>
      </c>
      <c r="E1037" t="str">
        <f>VLOOKUP(Call_Data!$C1037,Hierarchy!$A$2:$H$27,7,TRUE)</f>
        <v>Winnerson, Aceona</v>
      </c>
      <c r="F1037" t="str">
        <f>VLOOKUP(C1037,Hierarchy!$A$2:$H$27,8,TRUE)</f>
        <v>Williamburg</v>
      </c>
      <c r="G1037">
        <v>33</v>
      </c>
      <c r="H1037">
        <v>25588</v>
      </c>
      <c r="I1037">
        <v>6</v>
      </c>
      <c r="J1037">
        <v>30</v>
      </c>
      <c r="K1037">
        <v>22</v>
      </c>
      <c r="L1037">
        <v>16</v>
      </c>
      <c r="M1037">
        <v>1</v>
      </c>
      <c r="N1037">
        <f>SUMIF(Call_Data!$D$2:$D$1526,Call_Data!$D1037,Call_Data!$G$2:$G$1526)</f>
        <v>2347</v>
      </c>
      <c r="O1037">
        <f>SUMIFS(Call_Data!$G$2:$G$1526,Call_Data!$D$2:$D$1526,Call_Data!$D1037,Call_Data!$A$2:$A$1526,Call_Data!$A1037)</f>
        <v>803</v>
      </c>
      <c r="P1037" s="3">
        <f>Call_Data!$H1037/Call_Data!$G1037</f>
        <v>775.39393939393938</v>
      </c>
      <c r="Q1037" cm="1">
        <f t="array" ref="Q1037">_xlfn.SWITCH(A1037,201706,780,201707,783,201708,775)</f>
        <v>775</v>
      </c>
      <c r="R1037" s="5" cm="1">
        <f t="array" ref="R1037">_xlfn.SWITCH(A1037,201706,0.08,201707,0.081,201708,0.075)</f>
        <v>7.4999999999999997E-2</v>
      </c>
      <c r="S1037" s="2">
        <f>Call_Data!$M1037/Call_Data!$G1037*100</f>
        <v>3.0303030303030303</v>
      </c>
      <c r="T1037" s="2">
        <f>Call_Data!$S1037/Call_Data!$R1037</f>
        <v>40.404040404040408</v>
      </c>
      <c r="U1037" s="7">
        <f t="shared" si="32"/>
        <v>0</v>
      </c>
      <c r="V1037" s="6">
        <f t="shared" si="33"/>
        <v>0.90909090909090906</v>
      </c>
      <c r="W1037" s="6">
        <f>Call_Data!$K1037/Call_Data!$J1037</f>
        <v>0.73333333333333328</v>
      </c>
      <c r="X1037" s="6">
        <f>Call_Data!$L1037/Call_Data!$K1037</f>
        <v>0.72727272727272729</v>
      </c>
      <c r="Y1037" s="6" cm="1">
        <f t="array" ref="Y1037">_xlfn.SWITCH(A1037,201706,0.51,201707,0.509,201708,0.511)</f>
        <v>0.51100000000000001</v>
      </c>
      <c r="Z1037" s="6">
        <f>Call_Data!$L1037/Call_Data!$G1037</f>
        <v>0.48484848484848486</v>
      </c>
      <c r="AA1037" s="6" cm="1">
        <f t="array" ref="AA1037">_xlfn.SWITCH(A1037,201706,0.2,201707,0.199,201708,0.198)</f>
        <v>0.19800000000000001</v>
      </c>
      <c r="AB1037" s="6">
        <f>Call_Data!$K1037-Call_Data!$L1037/Call_Data!$K1037</f>
        <v>21.272727272727273</v>
      </c>
      <c r="AC1037" s="6" cm="1">
        <f t="array" ref="AC1037">_xlfn.SWITCH(A1037,201706,0.17,201707,0.162,201708,0.159)</f>
        <v>0.159</v>
      </c>
      <c r="AD1037" s="6">
        <f>Call_Data!$I1037/Call_Data!$G1037</f>
        <v>0.18181818181818182</v>
      </c>
    </row>
    <row r="1038" spans="1:30" x14ac:dyDescent="0.2">
      <c r="A1038">
        <v>201708</v>
      </c>
      <c r="B1038" s="1">
        <v>42950</v>
      </c>
      <c r="C1038">
        <v>12467</v>
      </c>
      <c r="D1038" t="str">
        <f>VLOOKUP(Call_Data!$C1038,Hierarchy!$A$1:$H$27,5,TRUE)</f>
        <v>Centerville, Cece</v>
      </c>
      <c r="E1038" t="str">
        <f>VLOOKUP(Call_Data!$C1038,Hierarchy!$A$2:$H$27,7,TRUE)</f>
        <v>Winnerson, Aceona</v>
      </c>
      <c r="F1038" t="str">
        <f>VLOOKUP(C1038,Hierarchy!$A$2:$H$27,8,TRUE)</f>
        <v>Williamburg</v>
      </c>
      <c r="G1038">
        <v>36</v>
      </c>
      <c r="H1038">
        <v>24646</v>
      </c>
      <c r="I1038">
        <v>6</v>
      </c>
      <c r="J1038">
        <v>33</v>
      </c>
      <c r="K1038">
        <v>27</v>
      </c>
      <c r="L1038">
        <v>20</v>
      </c>
      <c r="M1038">
        <v>1</v>
      </c>
      <c r="N1038">
        <f>SUMIF(Call_Data!$D$2:$D$1526,Call_Data!$D1038,Call_Data!$G$2:$G$1526)</f>
        <v>2319</v>
      </c>
      <c r="O1038">
        <f>SUMIFS(Call_Data!$G$2:$G$1526,Call_Data!$D$2:$D$1526,Call_Data!$D1038,Call_Data!$A$2:$A$1526,Call_Data!$A1038)</f>
        <v>800</v>
      </c>
      <c r="P1038" s="3">
        <f>Call_Data!$H1038/Call_Data!$G1038</f>
        <v>684.61111111111109</v>
      </c>
      <c r="Q1038" cm="1">
        <f t="array" ref="Q1038">_xlfn.SWITCH(A1038,201706,780,201707,783,201708,775)</f>
        <v>775</v>
      </c>
      <c r="R1038" s="5" cm="1">
        <f t="array" ref="R1038">_xlfn.SWITCH(A1038,201706,0.08,201707,0.081,201708,0.075)</f>
        <v>7.4999999999999997E-2</v>
      </c>
      <c r="S1038" s="2">
        <f>Call_Data!$M1038/Call_Data!$G1038*100</f>
        <v>2.7777777777777777</v>
      </c>
      <c r="T1038" s="2">
        <f>Call_Data!$S1038/Call_Data!$R1038</f>
        <v>37.037037037037038</v>
      </c>
      <c r="U1038" s="7">
        <f t="shared" si="32"/>
        <v>0</v>
      </c>
      <c r="V1038" s="6">
        <f t="shared" si="33"/>
        <v>0.91666666666666663</v>
      </c>
      <c r="W1038" s="6">
        <f>Call_Data!$K1038/Call_Data!$J1038</f>
        <v>0.81818181818181823</v>
      </c>
      <c r="X1038" s="6">
        <f>Call_Data!$L1038/Call_Data!$K1038</f>
        <v>0.7407407407407407</v>
      </c>
      <c r="Y1038" s="6" cm="1">
        <f t="array" ref="Y1038">_xlfn.SWITCH(A1038,201706,0.51,201707,0.509,201708,0.511)</f>
        <v>0.51100000000000001</v>
      </c>
      <c r="Z1038" s="6">
        <f>Call_Data!$L1038/Call_Data!$G1038</f>
        <v>0.55555555555555558</v>
      </c>
      <c r="AA1038" s="6" cm="1">
        <f t="array" ref="AA1038">_xlfn.SWITCH(A1038,201706,0.2,201707,0.199,201708,0.198)</f>
        <v>0.19800000000000001</v>
      </c>
      <c r="AB1038" s="6">
        <f>Call_Data!$K1038-Call_Data!$L1038/Call_Data!$K1038</f>
        <v>26.25925925925926</v>
      </c>
      <c r="AC1038" s="6" cm="1">
        <f t="array" ref="AC1038">_xlfn.SWITCH(A1038,201706,0.17,201707,0.162,201708,0.159)</f>
        <v>0.159</v>
      </c>
      <c r="AD1038" s="6">
        <f>Call_Data!$I1038/Call_Data!$G1038</f>
        <v>0.16666666666666666</v>
      </c>
    </row>
    <row r="1039" spans="1:30" x14ac:dyDescent="0.2">
      <c r="A1039">
        <v>201708</v>
      </c>
      <c r="B1039" s="1">
        <v>42950</v>
      </c>
      <c r="C1039">
        <v>12468</v>
      </c>
      <c r="D1039" t="str">
        <f>VLOOKUP(Call_Data!$C1039,Hierarchy!$A$1:$H$27,5,TRUE)</f>
        <v>Davenport, Davina</v>
      </c>
      <c r="E1039" t="str">
        <f>VLOOKUP(Call_Data!$C1039,Hierarchy!$A$2:$H$27,7,TRUE)</f>
        <v>Winnerson, Aceona</v>
      </c>
      <c r="F1039" t="str">
        <f>VLOOKUP(C1039,Hierarchy!$A$2:$H$27,8,TRUE)</f>
        <v>Williamburg</v>
      </c>
      <c r="G1039">
        <v>38</v>
      </c>
      <c r="H1039">
        <v>25253</v>
      </c>
      <c r="I1039">
        <v>5</v>
      </c>
      <c r="J1039">
        <v>37</v>
      </c>
      <c r="K1039">
        <v>30</v>
      </c>
      <c r="L1039">
        <v>23</v>
      </c>
      <c r="M1039">
        <v>2</v>
      </c>
      <c r="N1039">
        <f>SUMIF(Call_Data!$D$2:$D$1526,Call_Data!$D1039,Call_Data!$G$2:$G$1526)</f>
        <v>2282</v>
      </c>
      <c r="O1039">
        <f>SUMIFS(Call_Data!$G$2:$G$1526,Call_Data!$D$2:$D$1526,Call_Data!$D1039,Call_Data!$A$2:$A$1526,Call_Data!$A1039)</f>
        <v>790</v>
      </c>
      <c r="P1039" s="3">
        <f>Call_Data!$H1039/Call_Data!$G1039</f>
        <v>664.5526315789474</v>
      </c>
      <c r="Q1039" cm="1">
        <f t="array" ref="Q1039">_xlfn.SWITCH(A1039,201706,780,201707,783,201708,775)</f>
        <v>775</v>
      </c>
      <c r="R1039" s="5" cm="1">
        <f t="array" ref="R1039">_xlfn.SWITCH(A1039,201706,0.08,201707,0.081,201708,0.075)</f>
        <v>7.4999999999999997E-2</v>
      </c>
      <c r="S1039" s="2">
        <f>Call_Data!$M1039/Call_Data!$G1039*100</f>
        <v>5.2631578947368416</v>
      </c>
      <c r="T1039" s="2">
        <f>Call_Data!$S1039/Call_Data!$R1039</f>
        <v>70.175438596491219</v>
      </c>
      <c r="U1039" s="7">
        <f t="shared" si="32"/>
        <v>0</v>
      </c>
      <c r="V1039" s="6">
        <f t="shared" si="33"/>
        <v>0.97368421052631582</v>
      </c>
      <c r="W1039" s="6">
        <f>Call_Data!$K1039/Call_Data!$J1039</f>
        <v>0.81081081081081086</v>
      </c>
      <c r="X1039" s="6">
        <f>Call_Data!$L1039/Call_Data!$K1039</f>
        <v>0.76666666666666672</v>
      </c>
      <c r="Y1039" s="6" cm="1">
        <f t="array" ref="Y1039">_xlfn.SWITCH(A1039,201706,0.51,201707,0.509,201708,0.511)</f>
        <v>0.51100000000000001</v>
      </c>
      <c r="Z1039" s="6">
        <f>Call_Data!$L1039/Call_Data!$G1039</f>
        <v>0.60526315789473684</v>
      </c>
      <c r="AA1039" s="6" cm="1">
        <f t="array" ref="AA1039">_xlfn.SWITCH(A1039,201706,0.2,201707,0.199,201708,0.198)</f>
        <v>0.19800000000000001</v>
      </c>
      <c r="AB1039" s="6">
        <f>Call_Data!$K1039-Call_Data!$L1039/Call_Data!$K1039</f>
        <v>29.233333333333334</v>
      </c>
      <c r="AC1039" s="6" cm="1">
        <f t="array" ref="AC1039">_xlfn.SWITCH(A1039,201706,0.17,201707,0.162,201708,0.159)</f>
        <v>0.159</v>
      </c>
      <c r="AD1039" s="6">
        <f>Call_Data!$I1039/Call_Data!$G1039</f>
        <v>0.13157894736842105</v>
      </c>
    </row>
    <row r="1040" spans="1:30" x14ac:dyDescent="0.2">
      <c r="A1040">
        <v>201708</v>
      </c>
      <c r="B1040" s="1">
        <v>42950</v>
      </c>
      <c r="C1040">
        <v>12469</v>
      </c>
      <c r="D1040" t="str">
        <f>VLOOKUP(Call_Data!$C1040,Hierarchy!$A$1:$H$27,5,TRUE)</f>
        <v>Edgerton, Ethan</v>
      </c>
      <c r="E1040" t="str">
        <f>VLOOKUP(Call_Data!$C1040,Hierarchy!$A$2:$H$27,7,TRUE)</f>
        <v>Winnerson, Aceona</v>
      </c>
      <c r="F1040" t="str">
        <f>VLOOKUP(C1040,Hierarchy!$A$2:$H$27,8,TRUE)</f>
        <v>Williamburg</v>
      </c>
      <c r="G1040">
        <v>33</v>
      </c>
      <c r="H1040">
        <v>24229</v>
      </c>
      <c r="I1040">
        <v>5</v>
      </c>
      <c r="J1040">
        <v>33</v>
      </c>
      <c r="K1040">
        <v>28</v>
      </c>
      <c r="L1040">
        <v>25</v>
      </c>
      <c r="M1040">
        <v>1</v>
      </c>
      <c r="N1040">
        <f>SUMIF(Call_Data!$D$2:$D$1526,Call_Data!$D1040,Call_Data!$G$2:$G$1526)</f>
        <v>2288</v>
      </c>
      <c r="O1040">
        <f>SUMIFS(Call_Data!$G$2:$G$1526,Call_Data!$D$2:$D$1526,Call_Data!$D1040,Call_Data!$A$2:$A$1526,Call_Data!$A1040)</f>
        <v>715</v>
      </c>
      <c r="P1040" s="3">
        <f>Call_Data!$H1040/Call_Data!$G1040</f>
        <v>734.21212121212125</v>
      </c>
      <c r="Q1040" cm="1">
        <f t="array" ref="Q1040">_xlfn.SWITCH(A1040,201706,780,201707,783,201708,775)</f>
        <v>775</v>
      </c>
      <c r="R1040" s="5" cm="1">
        <f t="array" ref="R1040">_xlfn.SWITCH(A1040,201706,0.08,201707,0.081,201708,0.075)</f>
        <v>7.4999999999999997E-2</v>
      </c>
      <c r="S1040" s="2">
        <f>Call_Data!$M1040/Call_Data!$G1040*100</f>
        <v>3.0303030303030303</v>
      </c>
      <c r="T1040" s="2">
        <f>Call_Data!$S1040/Call_Data!$R1040</f>
        <v>40.404040404040408</v>
      </c>
      <c r="U1040" s="7">
        <f t="shared" si="32"/>
        <v>0</v>
      </c>
      <c r="V1040" s="6">
        <f t="shared" si="33"/>
        <v>1</v>
      </c>
      <c r="W1040" s="6">
        <f>Call_Data!$K1040/Call_Data!$J1040</f>
        <v>0.84848484848484851</v>
      </c>
      <c r="X1040" s="6">
        <f>Call_Data!$L1040/Call_Data!$K1040</f>
        <v>0.8928571428571429</v>
      </c>
      <c r="Y1040" s="6" cm="1">
        <f t="array" ref="Y1040">_xlfn.SWITCH(A1040,201706,0.51,201707,0.509,201708,0.511)</f>
        <v>0.51100000000000001</v>
      </c>
      <c r="Z1040" s="6">
        <f>Call_Data!$L1040/Call_Data!$G1040</f>
        <v>0.75757575757575757</v>
      </c>
      <c r="AA1040" s="6" cm="1">
        <f t="array" ref="AA1040">_xlfn.SWITCH(A1040,201706,0.2,201707,0.199,201708,0.198)</f>
        <v>0.19800000000000001</v>
      </c>
      <c r="AB1040" s="6">
        <f>Call_Data!$K1040-Call_Data!$L1040/Call_Data!$K1040</f>
        <v>27.107142857142858</v>
      </c>
      <c r="AC1040" s="6" cm="1">
        <f t="array" ref="AC1040">_xlfn.SWITCH(A1040,201706,0.17,201707,0.162,201708,0.159)</f>
        <v>0.159</v>
      </c>
      <c r="AD1040" s="6">
        <f>Call_Data!$I1040/Call_Data!$G1040</f>
        <v>0.15151515151515152</v>
      </c>
    </row>
    <row r="1041" spans="1:30" x14ac:dyDescent="0.2">
      <c r="A1041">
        <v>201708</v>
      </c>
      <c r="B1041" s="1">
        <v>42950</v>
      </c>
      <c r="C1041">
        <v>12470</v>
      </c>
      <c r="D1041" t="str">
        <f>VLOOKUP(Call_Data!$C1041,Hierarchy!$A$1:$H$27,5,TRUE)</f>
        <v>Filipsano, Fiona</v>
      </c>
      <c r="E1041" t="str">
        <f>VLOOKUP(Call_Data!$C1041,Hierarchy!$A$2:$H$27,7,TRUE)</f>
        <v>Winnerson, Aceona</v>
      </c>
      <c r="F1041" t="str">
        <f>VLOOKUP(C1041,Hierarchy!$A$2:$H$27,8,TRUE)</f>
        <v>Williamburg</v>
      </c>
      <c r="G1041">
        <v>32</v>
      </c>
      <c r="H1041">
        <v>24498</v>
      </c>
      <c r="I1041">
        <v>4</v>
      </c>
      <c r="J1041">
        <v>32</v>
      </c>
      <c r="K1041">
        <v>28</v>
      </c>
      <c r="L1041">
        <v>21</v>
      </c>
      <c r="M1041">
        <v>1</v>
      </c>
      <c r="N1041">
        <f>SUMIF(Call_Data!$D$2:$D$1526,Call_Data!$D1041,Call_Data!$G$2:$G$1526)</f>
        <v>2312</v>
      </c>
      <c r="O1041">
        <f>SUMIFS(Call_Data!$G$2:$G$1526,Call_Data!$D$2:$D$1526,Call_Data!$D1041,Call_Data!$A$2:$A$1526,Call_Data!$A1041)</f>
        <v>796</v>
      </c>
      <c r="P1041" s="3">
        <f>Call_Data!$H1041/Call_Data!$G1041</f>
        <v>765.5625</v>
      </c>
      <c r="Q1041" cm="1">
        <f t="array" ref="Q1041">_xlfn.SWITCH(A1041,201706,780,201707,783,201708,775)</f>
        <v>775</v>
      </c>
      <c r="R1041" s="5" cm="1">
        <f t="array" ref="R1041">_xlfn.SWITCH(A1041,201706,0.08,201707,0.081,201708,0.075)</f>
        <v>7.4999999999999997E-2</v>
      </c>
      <c r="S1041" s="2">
        <f>Call_Data!$M1041/Call_Data!$G1041*100</f>
        <v>3.125</v>
      </c>
      <c r="T1041" s="2">
        <f>Call_Data!$S1041/Call_Data!$R1041</f>
        <v>41.666666666666671</v>
      </c>
      <c r="U1041" s="7">
        <f t="shared" si="32"/>
        <v>0</v>
      </c>
      <c r="V1041" s="6">
        <f t="shared" si="33"/>
        <v>1</v>
      </c>
      <c r="W1041" s="6">
        <f>Call_Data!$K1041/Call_Data!$J1041</f>
        <v>0.875</v>
      </c>
      <c r="X1041" s="6">
        <f>Call_Data!$L1041/Call_Data!$K1041</f>
        <v>0.75</v>
      </c>
      <c r="Y1041" s="6" cm="1">
        <f t="array" ref="Y1041">_xlfn.SWITCH(A1041,201706,0.51,201707,0.509,201708,0.511)</f>
        <v>0.51100000000000001</v>
      </c>
      <c r="Z1041" s="6">
        <f>Call_Data!$L1041/Call_Data!$G1041</f>
        <v>0.65625</v>
      </c>
      <c r="AA1041" s="6" cm="1">
        <f t="array" ref="AA1041">_xlfn.SWITCH(A1041,201706,0.2,201707,0.199,201708,0.198)</f>
        <v>0.19800000000000001</v>
      </c>
      <c r="AB1041" s="6">
        <f>Call_Data!$K1041-Call_Data!$L1041/Call_Data!$K1041</f>
        <v>27.25</v>
      </c>
      <c r="AC1041" s="6" cm="1">
        <f t="array" ref="AC1041">_xlfn.SWITCH(A1041,201706,0.17,201707,0.162,201708,0.159)</f>
        <v>0.159</v>
      </c>
      <c r="AD1041" s="6">
        <f>Call_Data!$I1041/Call_Data!$G1041</f>
        <v>0.125</v>
      </c>
    </row>
    <row r="1042" spans="1:30" x14ac:dyDescent="0.2">
      <c r="A1042">
        <v>201708</v>
      </c>
      <c r="B1042" s="1">
        <v>42950</v>
      </c>
      <c r="C1042">
        <v>12471</v>
      </c>
      <c r="D1042" t="str">
        <f>VLOOKUP(Call_Data!$C1042,Hierarchy!$A$1:$H$27,5,TRUE)</f>
        <v>Gee, Garry</v>
      </c>
      <c r="E1042" t="str">
        <f>VLOOKUP(Call_Data!$C1042,Hierarchy!$A$2:$H$27,7,TRUE)</f>
        <v>Winnerson, Aceona</v>
      </c>
      <c r="F1042" t="str">
        <f>VLOOKUP(C1042,Hierarchy!$A$2:$H$27,8,TRUE)</f>
        <v>Williamburg</v>
      </c>
      <c r="G1042">
        <v>32</v>
      </c>
      <c r="H1042">
        <v>25829</v>
      </c>
      <c r="I1042">
        <v>4</v>
      </c>
      <c r="J1042">
        <v>30</v>
      </c>
      <c r="K1042">
        <v>23</v>
      </c>
      <c r="L1042">
        <v>21</v>
      </c>
      <c r="M1042">
        <v>1</v>
      </c>
      <c r="N1042">
        <f>SUMIF(Call_Data!$D$2:$D$1526,Call_Data!$D1042,Call_Data!$G$2:$G$1526)</f>
        <v>2402</v>
      </c>
      <c r="O1042">
        <f>SUMIFS(Call_Data!$G$2:$G$1526,Call_Data!$D$2:$D$1526,Call_Data!$D1042,Call_Data!$A$2:$A$1526,Call_Data!$A1042)</f>
        <v>793</v>
      </c>
      <c r="P1042" s="3">
        <f>Call_Data!$H1042/Call_Data!$G1042</f>
        <v>807.15625</v>
      </c>
      <c r="Q1042" cm="1">
        <f t="array" ref="Q1042">_xlfn.SWITCH(A1042,201706,780,201707,783,201708,775)</f>
        <v>775</v>
      </c>
      <c r="R1042" s="5" cm="1">
        <f t="array" ref="R1042">_xlfn.SWITCH(A1042,201706,0.08,201707,0.081,201708,0.075)</f>
        <v>7.4999999999999997E-2</v>
      </c>
      <c r="S1042" s="2">
        <f>Call_Data!$M1042/Call_Data!$G1042*100</f>
        <v>3.125</v>
      </c>
      <c r="T1042" s="2">
        <f>Call_Data!$S1042/Call_Data!$R1042</f>
        <v>41.666666666666671</v>
      </c>
      <c r="U1042" s="7">
        <f t="shared" si="32"/>
        <v>0</v>
      </c>
      <c r="V1042" s="6">
        <f t="shared" si="33"/>
        <v>0.9375</v>
      </c>
      <c r="W1042" s="6">
        <f>Call_Data!$K1042/Call_Data!$J1042</f>
        <v>0.76666666666666672</v>
      </c>
      <c r="X1042" s="6">
        <f>Call_Data!$L1042/Call_Data!$K1042</f>
        <v>0.91304347826086951</v>
      </c>
      <c r="Y1042" s="6" cm="1">
        <f t="array" ref="Y1042">_xlfn.SWITCH(A1042,201706,0.51,201707,0.509,201708,0.511)</f>
        <v>0.51100000000000001</v>
      </c>
      <c r="Z1042" s="6">
        <f>Call_Data!$L1042/Call_Data!$G1042</f>
        <v>0.65625</v>
      </c>
      <c r="AA1042" s="6" cm="1">
        <f t="array" ref="AA1042">_xlfn.SWITCH(A1042,201706,0.2,201707,0.199,201708,0.198)</f>
        <v>0.19800000000000001</v>
      </c>
      <c r="AB1042" s="6">
        <f>Call_Data!$K1042-Call_Data!$L1042/Call_Data!$K1042</f>
        <v>22.086956521739129</v>
      </c>
      <c r="AC1042" s="6" cm="1">
        <f t="array" ref="AC1042">_xlfn.SWITCH(A1042,201706,0.17,201707,0.162,201708,0.159)</f>
        <v>0.159</v>
      </c>
      <c r="AD1042" s="6">
        <f>Call_Data!$I1042/Call_Data!$G1042</f>
        <v>0.125</v>
      </c>
    </row>
    <row r="1043" spans="1:30" x14ac:dyDescent="0.2">
      <c r="A1043">
        <v>201708</v>
      </c>
      <c r="B1043" s="1">
        <v>42950</v>
      </c>
      <c r="C1043">
        <v>12472</v>
      </c>
      <c r="D1043" t="str">
        <f>VLOOKUP(Call_Data!$C1043,Hierarchy!$A$1:$H$27,5,TRUE)</f>
        <v>Harrison, Harold</v>
      </c>
      <c r="E1043" t="str">
        <f>VLOOKUP(Call_Data!$C1043,Hierarchy!$A$2:$H$27,7,TRUE)</f>
        <v>Winnerson, Aceona</v>
      </c>
      <c r="F1043" t="str">
        <f>VLOOKUP(C1043,Hierarchy!$A$2:$H$27,8,TRUE)</f>
        <v>Williamburg</v>
      </c>
      <c r="G1043">
        <v>34</v>
      </c>
      <c r="H1043">
        <v>24650</v>
      </c>
      <c r="I1043">
        <v>3</v>
      </c>
      <c r="J1043">
        <v>34</v>
      </c>
      <c r="K1043">
        <v>24</v>
      </c>
      <c r="L1043">
        <v>18</v>
      </c>
      <c r="M1043">
        <v>1</v>
      </c>
      <c r="N1043">
        <f>SUMIF(Call_Data!$D$2:$D$1526,Call_Data!$D1043,Call_Data!$G$2:$G$1526)</f>
        <v>2134</v>
      </c>
      <c r="O1043">
        <f>SUMIFS(Call_Data!$G$2:$G$1526,Call_Data!$D$2:$D$1526,Call_Data!$D1043,Call_Data!$A$2:$A$1526,Call_Data!$A1043)</f>
        <v>777</v>
      </c>
      <c r="P1043" s="3">
        <f>Call_Data!$H1043/Call_Data!$G1043</f>
        <v>725</v>
      </c>
      <c r="Q1043" cm="1">
        <f t="array" ref="Q1043">_xlfn.SWITCH(A1043,201706,780,201707,783,201708,775)</f>
        <v>775</v>
      </c>
      <c r="R1043" s="5" cm="1">
        <f t="array" ref="R1043">_xlfn.SWITCH(A1043,201706,0.08,201707,0.081,201708,0.075)</f>
        <v>7.4999999999999997E-2</v>
      </c>
      <c r="S1043" s="2">
        <f>Call_Data!$M1043/Call_Data!$G1043*100</f>
        <v>2.9411764705882351</v>
      </c>
      <c r="T1043" s="2">
        <f>Call_Data!$S1043/Call_Data!$R1043</f>
        <v>39.2156862745098</v>
      </c>
      <c r="U1043" s="7">
        <f t="shared" si="32"/>
        <v>0</v>
      </c>
      <c r="V1043" s="6">
        <f t="shared" si="33"/>
        <v>1</v>
      </c>
      <c r="W1043" s="6">
        <f>Call_Data!$K1043/Call_Data!$J1043</f>
        <v>0.70588235294117652</v>
      </c>
      <c r="X1043" s="6">
        <f>Call_Data!$L1043/Call_Data!$K1043</f>
        <v>0.75</v>
      </c>
      <c r="Y1043" s="6" cm="1">
        <f t="array" ref="Y1043">_xlfn.SWITCH(A1043,201706,0.51,201707,0.509,201708,0.511)</f>
        <v>0.51100000000000001</v>
      </c>
      <c r="Z1043" s="6">
        <f>Call_Data!$L1043/Call_Data!$G1043</f>
        <v>0.52941176470588236</v>
      </c>
      <c r="AA1043" s="6" cm="1">
        <f t="array" ref="AA1043">_xlfn.SWITCH(A1043,201706,0.2,201707,0.199,201708,0.198)</f>
        <v>0.19800000000000001</v>
      </c>
      <c r="AB1043" s="6">
        <f>Call_Data!$K1043-Call_Data!$L1043/Call_Data!$K1043</f>
        <v>23.25</v>
      </c>
      <c r="AC1043" s="6" cm="1">
        <f t="array" ref="AC1043">_xlfn.SWITCH(A1043,201706,0.17,201707,0.162,201708,0.159)</f>
        <v>0.159</v>
      </c>
      <c r="AD1043" s="6">
        <f>Call_Data!$I1043/Call_Data!$G1043</f>
        <v>8.8235294117647065E-2</v>
      </c>
    </row>
    <row r="1044" spans="1:30" x14ac:dyDescent="0.2">
      <c r="A1044">
        <v>201708</v>
      </c>
      <c r="B1044" s="1">
        <v>42950</v>
      </c>
      <c r="C1044">
        <v>12482</v>
      </c>
      <c r="D1044" t="str">
        <f>VLOOKUP(Call_Data!$C1044,Hierarchy!$A$1:$H$27,5,TRUE)</f>
        <v>Sanders, Sammi</v>
      </c>
      <c r="E1044" t="str">
        <f>VLOOKUP(Call_Data!$C1044,Hierarchy!$A$2:$H$27,7,TRUE)</f>
        <v>Oferten, Quinton</v>
      </c>
      <c r="F1044" t="str">
        <f>VLOOKUP(C1044,Hierarchy!$A$2:$H$27,8,TRUE)</f>
        <v>Williamburg</v>
      </c>
      <c r="G1044">
        <v>33</v>
      </c>
      <c r="H1044">
        <v>25292</v>
      </c>
      <c r="I1044">
        <v>9</v>
      </c>
      <c r="J1044">
        <v>29</v>
      </c>
      <c r="K1044">
        <v>21</v>
      </c>
      <c r="L1044">
        <v>14</v>
      </c>
      <c r="M1044">
        <v>4</v>
      </c>
      <c r="N1044">
        <f>SUMIF(Call_Data!$D$2:$D$1526,Call_Data!$D1044,Call_Data!$G$2:$G$1526)</f>
        <v>1764</v>
      </c>
      <c r="O1044">
        <f>SUMIFS(Call_Data!$G$2:$G$1526,Call_Data!$D$2:$D$1526,Call_Data!$D1044,Call_Data!$A$2:$A$1526,Call_Data!$A1044)</f>
        <v>663</v>
      </c>
      <c r="P1044" s="3">
        <f>Call_Data!$H1044/Call_Data!$G1044</f>
        <v>766.42424242424238</v>
      </c>
      <c r="Q1044" cm="1">
        <f t="array" ref="Q1044">_xlfn.SWITCH(A1044,201706,780,201707,783,201708,775)</f>
        <v>775</v>
      </c>
      <c r="R1044" s="5" cm="1">
        <f t="array" ref="R1044">_xlfn.SWITCH(A1044,201706,0.08,201707,0.081,201708,0.075)</f>
        <v>7.4999999999999997E-2</v>
      </c>
      <c r="S1044" s="2">
        <f>Call_Data!$M1044/Call_Data!$G1044*100</f>
        <v>12.121212121212121</v>
      </c>
      <c r="T1044" s="2">
        <f>Call_Data!$S1044/Call_Data!$R1044</f>
        <v>161.61616161616163</v>
      </c>
      <c r="U1044" s="7">
        <f t="shared" si="32"/>
        <v>250</v>
      </c>
      <c r="V1044" s="6">
        <f t="shared" si="33"/>
        <v>0.87878787878787878</v>
      </c>
      <c r="W1044" s="6">
        <f>Call_Data!$K1044/Call_Data!$J1044</f>
        <v>0.72413793103448276</v>
      </c>
      <c r="X1044" s="6">
        <f>Call_Data!$L1044/Call_Data!$K1044</f>
        <v>0.66666666666666663</v>
      </c>
      <c r="Y1044" s="6" cm="1">
        <f t="array" ref="Y1044">_xlfn.SWITCH(A1044,201706,0.51,201707,0.509,201708,0.511)</f>
        <v>0.51100000000000001</v>
      </c>
      <c r="Z1044" s="6">
        <f>Call_Data!$L1044/Call_Data!$G1044</f>
        <v>0.42424242424242425</v>
      </c>
      <c r="AA1044" s="6" cm="1">
        <f t="array" ref="AA1044">_xlfn.SWITCH(A1044,201706,0.2,201707,0.199,201708,0.198)</f>
        <v>0.19800000000000001</v>
      </c>
      <c r="AB1044" s="6">
        <f>Call_Data!$K1044-Call_Data!$L1044/Call_Data!$K1044</f>
        <v>20.333333333333332</v>
      </c>
      <c r="AC1044" s="6" cm="1">
        <f t="array" ref="AC1044">_xlfn.SWITCH(A1044,201706,0.17,201707,0.162,201708,0.159)</f>
        <v>0.159</v>
      </c>
      <c r="AD1044" s="6">
        <f>Call_Data!$I1044/Call_Data!$G1044</f>
        <v>0.27272727272727271</v>
      </c>
    </row>
    <row r="1045" spans="1:30" x14ac:dyDescent="0.2">
      <c r="A1045">
        <v>201708</v>
      </c>
      <c r="B1045" s="1">
        <v>42950</v>
      </c>
      <c r="C1045">
        <v>12483</v>
      </c>
      <c r="D1045" t="str">
        <f>VLOOKUP(Call_Data!$C1045,Hierarchy!$A$1:$H$27,5,TRUE)</f>
        <v>Thomas, Ted</v>
      </c>
      <c r="E1045" t="str">
        <f>VLOOKUP(Call_Data!$C1045,Hierarchy!$A$2:$H$27,7,TRUE)</f>
        <v>Oferten, Quinton</v>
      </c>
      <c r="F1045" t="str">
        <f>VLOOKUP(C1045,Hierarchy!$A$2:$H$27,8,TRUE)</f>
        <v>Williamburg</v>
      </c>
      <c r="G1045">
        <v>33</v>
      </c>
      <c r="H1045">
        <v>25040</v>
      </c>
      <c r="I1045">
        <v>8</v>
      </c>
      <c r="J1045">
        <v>31</v>
      </c>
      <c r="K1045">
        <v>20</v>
      </c>
      <c r="L1045">
        <v>12</v>
      </c>
      <c r="M1045">
        <v>3</v>
      </c>
      <c r="N1045">
        <f>SUMIF(Call_Data!$D$2:$D$1526,Call_Data!$D1045,Call_Data!$G$2:$G$1526)</f>
        <v>1918</v>
      </c>
      <c r="O1045">
        <f>SUMIFS(Call_Data!$G$2:$G$1526,Call_Data!$D$2:$D$1526,Call_Data!$D1045,Call_Data!$A$2:$A$1526,Call_Data!$A1045)</f>
        <v>660</v>
      </c>
      <c r="P1045" s="3">
        <f>Call_Data!$H1045/Call_Data!$G1045</f>
        <v>758.78787878787875</v>
      </c>
      <c r="Q1045" cm="1">
        <f t="array" ref="Q1045">_xlfn.SWITCH(A1045,201706,780,201707,783,201708,775)</f>
        <v>775</v>
      </c>
      <c r="R1045" s="5" cm="1">
        <f t="array" ref="R1045">_xlfn.SWITCH(A1045,201706,0.08,201707,0.081,201708,0.075)</f>
        <v>7.4999999999999997E-2</v>
      </c>
      <c r="S1045" s="2">
        <f>Call_Data!$M1045/Call_Data!$G1045*100</f>
        <v>9.0909090909090917</v>
      </c>
      <c r="T1045" s="2">
        <f>Call_Data!$S1045/Call_Data!$R1045</f>
        <v>121.21212121212123</v>
      </c>
      <c r="U1045" s="7">
        <f t="shared" si="32"/>
        <v>250</v>
      </c>
      <c r="V1045" s="6">
        <f t="shared" si="33"/>
        <v>0.93939393939393945</v>
      </c>
      <c r="W1045" s="6">
        <f>Call_Data!$K1045/Call_Data!$J1045</f>
        <v>0.64516129032258063</v>
      </c>
      <c r="X1045" s="6">
        <f>Call_Data!$L1045/Call_Data!$K1045</f>
        <v>0.6</v>
      </c>
      <c r="Y1045" s="6" cm="1">
        <f t="array" ref="Y1045">_xlfn.SWITCH(A1045,201706,0.51,201707,0.509,201708,0.511)</f>
        <v>0.51100000000000001</v>
      </c>
      <c r="Z1045" s="6">
        <f>Call_Data!$L1045/Call_Data!$G1045</f>
        <v>0.36363636363636365</v>
      </c>
      <c r="AA1045" s="6" cm="1">
        <f t="array" ref="AA1045">_xlfn.SWITCH(A1045,201706,0.2,201707,0.199,201708,0.198)</f>
        <v>0.19800000000000001</v>
      </c>
      <c r="AB1045" s="6">
        <f>Call_Data!$K1045-Call_Data!$L1045/Call_Data!$K1045</f>
        <v>19.399999999999999</v>
      </c>
      <c r="AC1045" s="6" cm="1">
        <f t="array" ref="AC1045">_xlfn.SWITCH(A1045,201706,0.17,201707,0.162,201708,0.159)</f>
        <v>0.159</v>
      </c>
      <c r="AD1045" s="6">
        <f>Call_Data!$I1045/Call_Data!$G1045</f>
        <v>0.24242424242424243</v>
      </c>
    </row>
    <row r="1046" spans="1:30" x14ac:dyDescent="0.2">
      <c r="A1046">
        <v>201708</v>
      </c>
      <c r="B1046" s="1">
        <v>42950</v>
      </c>
      <c r="C1046">
        <v>12484</v>
      </c>
      <c r="D1046" t="str">
        <f>VLOOKUP(Call_Data!$C1046,Hierarchy!$A$1:$H$27,5,TRUE)</f>
        <v>Uvaldon, Ursala</v>
      </c>
      <c r="E1046" t="str">
        <f>VLOOKUP(Call_Data!$C1046,Hierarchy!$A$2:$H$27,7,TRUE)</f>
        <v>Oferten, Quinton</v>
      </c>
      <c r="F1046" t="str">
        <f>VLOOKUP(C1046,Hierarchy!$A$2:$H$27,8,TRUE)</f>
        <v>Williamburg</v>
      </c>
      <c r="G1046">
        <v>29</v>
      </c>
      <c r="H1046">
        <v>25811</v>
      </c>
      <c r="I1046">
        <v>8</v>
      </c>
      <c r="J1046">
        <v>25</v>
      </c>
      <c r="K1046">
        <v>16</v>
      </c>
      <c r="L1046">
        <v>10</v>
      </c>
      <c r="M1046">
        <v>3</v>
      </c>
      <c r="N1046">
        <f>SUMIF(Call_Data!$D$2:$D$1526,Call_Data!$D1046,Call_Data!$G$2:$G$1526)</f>
        <v>1913</v>
      </c>
      <c r="O1046">
        <f>SUMIFS(Call_Data!$G$2:$G$1526,Call_Data!$D$2:$D$1526,Call_Data!$D1046,Call_Data!$A$2:$A$1526,Call_Data!$A1046)</f>
        <v>666</v>
      </c>
      <c r="P1046" s="3">
        <f>Call_Data!$H1046/Call_Data!$G1046</f>
        <v>890.0344827586207</v>
      </c>
      <c r="Q1046" cm="1">
        <f t="array" ref="Q1046">_xlfn.SWITCH(A1046,201706,780,201707,783,201708,775)</f>
        <v>775</v>
      </c>
      <c r="R1046" s="5" cm="1">
        <f t="array" ref="R1046">_xlfn.SWITCH(A1046,201706,0.08,201707,0.081,201708,0.075)</f>
        <v>7.4999999999999997E-2</v>
      </c>
      <c r="S1046" s="2">
        <f>Call_Data!$M1046/Call_Data!$G1046*100</f>
        <v>10.344827586206897</v>
      </c>
      <c r="T1046" s="2">
        <f>Call_Data!$S1046/Call_Data!$R1046</f>
        <v>137.93103448275863</v>
      </c>
      <c r="U1046" s="7">
        <f t="shared" si="32"/>
        <v>250</v>
      </c>
      <c r="V1046" s="6">
        <f t="shared" si="33"/>
        <v>0.86206896551724133</v>
      </c>
      <c r="W1046" s="6">
        <f>Call_Data!$K1046/Call_Data!$J1046</f>
        <v>0.64</v>
      </c>
      <c r="X1046" s="6">
        <f>Call_Data!$L1046/Call_Data!$K1046</f>
        <v>0.625</v>
      </c>
      <c r="Y1046" s="6" cm="1">
        <f t="array" ref="Y1046">_xlfn.SWITCH(A1046,201706,0.51,201707,0.509,201708,0.511)</f>
        <v>0.51100000000000001</v>
      </c>
      <c r="Z1046" s="6">
        <f>Call_Data!$L1046/Call_Data!$G1046</f>
        <v>0.34482758620689657</v>
      </c>
      <c r="AA1046" s="6" cm="1">
        <f t="array" ref="AA1046">_xlfn.SWITCH(A1046,201706,0.2,201707,0.199,201708,0.198)</f>
        <v>0.19800000000000001</v>
      </c>
      <c r="AB1046" s="6">
        <f>Call_Data!$K1046-Call_Data!$L1046/Call_Data!$K1046</f>
        <v>15.375</v>
      </c>
      <c r="AC1046" s="6" cm="1">
        <f t="array" ref="AC1046">_xlfn.SWITCH(A1046,201706,0.17,201707,0.162,201708,0.159)</f>
        <v>0.159</v>
      </c>
      <c r="AD1046" s="6">
        <f>Call_Data!$I1046/Call_Data!$G1046</f>
        <v>0.27586206896551724</v>
      </c>
    </row>
    <row r="1047" spans="1:30" x14ac:dyDescent="0.2">
      <c r="A1047">
        <v>201708</v>
      </c>
      <c r="B1047" s="1">
        <v>42950</v>
      </c>
      <c r="C1047">
        <v>12485</v>
      </c>
      <c r="D1047" t="str">
        <f>VLOOKUP(Call_Data!$C1047,Hierarchy!$A$1:$H$27,5,TRUE)</f>
        <v>Vindictive, Vinny</v>
      </c>
      <c r="E1047" t="str">
        <f>VLOOKUP(Call_Data!$C1047,Hierarchy!$A$2:$H$27,7,TRUE)</f>
        <v>Oferten, Quinton</v>
      </c>
      <c r="F1047" t="str">
        <f>VLOOKUP(C1047,Hierarchy!$A$2:$H$27,8,TRUE)</f>
        <v>Williamburg</v>
      </c>
      <c r="G1047">
        <v>32</v>
      </c>
      <c r="H1047">
        <v>25085</v>
      </c>
      <c r="I1047">
        <v>8</v>
      </c>
      <c r="J1047">
        <v>28</v>
      </c>
      <c r="K1047">
        <v>22</v>
      </c>
      <c r="L1047">
        <v>13</v>
      </c>
      <c r="M1047">
        <v>4</v>
      </c>
      <c r="N1047">
        <f>SUMIF(Call_Data!$D$2:$D$1526,Call_Data!$D1047,Call_Data!$G$2:$G$1526)</f>
        <v>1894</v>
      </c>
      <c r="O1047">
        <f>SUMIFS(Call_Data!$G$2:$G$1526,Call_Data!$D$2:$D$1526,Call_Data!$D1047,Call_Data!$A$2:$A$1526,Call_Data!$A1047)</f>
        <v>640</v>
      </c>
      <c r="P1047" s="3">
        <f>Call_Data!$H1047/Call_Data!$G1047</f>
        <v>783.90625</v>
      </c>
      <c r="Q1047" cm="1">
        <f t="array" ref="Q1047">_xlfn.SWITCH(A1047,201706,780,201707,783,201708,775)</f>
        <v>775</v>
      </c>
      <c r="R1047" s="5" cm="1">
        <f t="array" ref="R1047">_xlfn.SWITCH(A1047,201706,0.08,201707,0.081,201708,0.075)</f>
        <v>7.4999999999999997E-2</v>
      </c>
      <c r="S1047" s="2">
        <f>Call_Data!$M1047/Call_Data!$G1047*100</f>
        <v>12.5</v>
      </c>
      <c r="T1047" s="2">
        <f>Call_Data!$S1047/Call_Data!$R1047</f>
        <v>166.66666666666669</v>
      </c>
      <c r="U1047" s="7">
        <f t="shared" si="32"/>
        <v>250</v>
      </c>
      <c r="V1047" s="6">
        <f t="shared" si="33"/>
        <v>0.875</v>
      </c>
      <c r="W1047" s="6">
        <f>Call_Data!$K1047/Call_Data!$J1047</f>
        <v>0.7857142857142857</v>
      </c>
      <c r="X1047" s="6">
        <f>Call_Data!$L1047/Call_Data!$K1047</f>
        <v>0.59090909090909094</v>
      </c>
      <c r="Y1047" s="6" cm="1">
        <f t="array" ref="Y1047">_xlfn.SWITCH(A1047,201706,0.51,201707,0.509,201708,0.511)</f>
        <v>0.51100000000000001</v>
      </c>
      <c r="Z1047" s="6">
        <f>Call_Data!$L1047/Call_Data!$G1047</f>
        <v>0.40625</v>
      </c>
      <c r="AA1047" s="6" cm="1">
        <f t="array" ref="AA1047">_xlfn.SWITCH(A1047,201706,0.2,201707,0.199,201708,0.198)</f>
        <v>0.19800000000000001</v>
      </c>
      <c r="AB1047" s="6">
        <f>Call_Data!$K1047-Call_Data!$L1047/Call_Data!$K1047</f>
        <v>21.40909090909091</v>
      </c>
      <c r="AC1047" s="6" cm="1">
        <f t="array" ref="AC1047">_xlfn.SWITCH(A1047,201706,0.17,201707,0.162,201708,0.159)</f>
        <v>0.159</v>
      </c>
      <c r="AD1047" s="6">
        <f>Call_Data!$I1047/Call_Data!$G1047</f>
        <v>0.25</v>
      </c>
    </row>
    <row r="1048" spans="1:30" x14ac:dyDescent="0.2">
      <c r="A1048">
        <v>201708</v>
      </c>
      <c r="B1048" s="1">
        <v>42950</v>
      </c>
      <c r="C1048">
        <v>12486</v>
      </c>
      <c r="D1048" t="str">
        <f>VLOOKUP(Call_Data!$C1048,Hierarchy!$A$1:$H$27,5,TRUE)</f>
        <v>Williamson, Wilma</v>
      </c>
      <c r="E1048" t="str">
        <f>VLOOKUP(Call_Data!$C1048,Hierarchy!$A$2:$H$27,7,TRUE)</f>
        <v>Oferten, Quinton</v>
      </c>
      <c r="F1048" t="str">
        <f>VLOOKUP(C1048,Hierarchy!$A$2:$H$27,8,TRUE)</f>
        <v>Williamburg</v>
      </c>
      <c r="G1048">
        <v>28</v>
      </c>
      <c r="H1048">
        <v>24918</v>
      </c>
      <c r="I1048">
        <v>6</v>
      </c>
      <c r="J1048">
        <v>26</v>
      </c>
      <c r="K1048">
        <v>19</v>
      </c>
      <c r="L1048">
        <v>14</v>
      </c>
      <c r="M1048">
        <v>3</v>
      </c>
      <c r="N1048">
        <f>SUMIF(Call_Data!$D$2:$D$1526,Call_Data!$D1048,Call_Data!$G$2:$G$1526)</f>
        <v>1992</v>
      </c>
      <c r="O1048">
        <f>SUMIFS(Call_Data!$G$2:$G$1526,Call_Data!$D$2:$D$1526,Call_Data!$D1048,Call_Data!$A$2:$A$1526,Call_Data!$A1048)</f>
        <v>665</v>
      </c>
      <c r="P1048" s="3">
        <f>Call_Data!$H1048/Call_Data!$G1048</f>
        <v>889.92857142857144</v>
      </c>
      <c r="Q1048" cm="1">
        <f t="array" ref="Q1048">_xlfn.SWITCH(A1048,201706,780,201707,783,201708,775)</f>
        <v>775</v>
      </c>
      <c r="R1048" s="5" cm="1">
        <f t="array" ref="R1048">_xlfn.SWITCH(A1048,201706,0.08,201707,0.081,201708,0.075)</f>
        <v>7.4999999999999997E-2</v>
      </c>
      <c r="S1048" s="2">
        <f>Call_Data!$M1048/Call_Data!$G1048*100</f>
        <v>10.714285714285714</v>
      </c>
      <c r="T1048" s="2">
        <f>Call_Data!$S1048/Call_Data!$R1048</f>
        <v>142.85714285714286</v>
      </c>
      <c r="U1048" s="7">
        <f t="shared" si="32"/>
        <v>250</v>
      </c>
      <c r="V1048" s="6">
        <f t="shared" si="33"/>
        <v>0.9285714285714286</v>
      </c>
      <c r="W1048" s="6">
        <f>Call_Data!$K1048/Call_Data!$J1048</f>
        <v>0.73076923076923073</v>
      </c>
      <c r="X1048" s="6">
        <f>Call_Data!$L1048/Call_Data!$K1048</f>
        <v>0.73684210526315785</v>
      </c>
      <c r="Y1048" s="6" cm="1">
        <f t="array" ref="Y1048">_xlfn.SWITCH(A1048,201706,0.51,201707,0.509,201708,0.511)</f>
        <v>0.51100000000000001</v>
      </c>
      <c r="Z1048" s="6">
        <f>Call_Data!$L1048/Call_Data!$G1048</f>
        <v>0.5</v>
      </c>
      <c r="AA1048" s="6" cm="1">
        <f t="array" ref="AA1048">_xlfn.SWITCH(A1048,201706,0.2,201707,0.199,201708,0.198)</f>
        <v>0.19800000000000001</v>
      </c>
      <c r="AB1048" s="6">
        <f>Call_Data!$K1048-Call_Data!$L1048/Call_Data!$K1048</f>
        <v>18.263157894736842</v>
      </c>
      <c r="AC1048" s="6" cm="1">
        <f t="array" ref="AC1048">_xlfn.SWITCH(A1048,201706,0.17,201707,0.162,201708,0.159)</f>
        <v>0.159</v>
      </c>
      <c r="AD1048" s="6">
        <f>Call_Data!$I1048/Call_Data!$G1048</f>
        <v>0.21428571428571427</v>
      </c>
    </row>
    <row r="1049" spans="1:30" x14ac:dyDescent="0.2">
      <c r="A1049">
        <v>201708</v>
      </c>
      <c r="B1049" s="1">
        <v>42950</v>
      </c>
      <c r="C1049">
        <v>12487</v>
      </c>
      <c r="D1049" t="str">
        <f>VLOOKUP(Call_Data!$C1049,Hierarchy!$A$1:$H$27,5,TRUE)</f>
        <v>Younger, Yeti</v>
      </c>
      <c r="E1049" t="str">
        <f>VLOOKUP(Call_Data!$C1049,Hierarchy!$A$2:$H$27,7,TRUE)</f>
        <v>Oferten, Quinton</v>
      </c>
      <c r="F1049" t="str">
        <f>VLOOKUP(C1049,Hierarchy!$A$2:$H$27,8,TRUE)</f>
        <v>Williamburg</v>
      </c>
      <c r="G1049">
        <v>32</v>
      </c>
      <c r="H1049">
        <v>25855</v>
      </c>
      <c r="I1049">
        <v>9</v>
      </c>
      <c r="J1049">
        <v>27</v>
      </c>
      <c r="K1049">
        <v>20</v>
      </c>
      <c r="L1049">
        <v>14</v>
      </c>
      <c r="M1049">
        <v>3</v>
      </c>
      <c r="N1049">
        <f>SUMIF(Call_Data!$D$2:$D$1526,Call_Data!$D1049,Call_Data!$G$2:$G$1526)</f>
        <v>1939</v>
      </c>
      <c r="O1049">
        <f>SUMIFS(Call_Data!$G$2:$G$1526,Call_Data!$D$2:$D$1526,Call_Data!$D1049,Call_Data!$A$2:$A$1526,Call_Data!$A1049)</f>
        <v>666</v>
      </c>
      <c r="P1049" s="3">
        <f>Call_Data!$H1049/Call_Data!$G1049</f>
        <v>807.96875</v>
      </c>
      <c r="Q1049" cm="1">
        <f t="array" ref="Q1049">_xlfn.SWITCH(A1049,201706,780,201707,783,201708,775)</f>
        <v>775</v>
      </c>
      <c r="R1049" s="5" cm="1">
        <f t="array" ref="R1049">_xlfn.SWITCH(A1049,201706,0.08,201707,0.081,201708,0.075)</f>
        <v>7.4999999999999997E-2</v>
      </c>
      <c r="S1049" s="2">
        <f>Call_Data!$M1049/Call_Data!$G1049*100</f>
        <v>9.375</v>
      </c>
      <c r="T1049" s="2">
        <f>Call_Data!$S1049/Call_Data!$R1049</f>
        <v>125</v>
      </c>
      <c r="U1049" s="7">
        <f t="shared" si="32"/>
        <v>250</v>
      </c>
      <c r="V1049" s="6">
        <f t="shared" si="33"/>
        <v>0.84375</v>
      </c>
      <c r="W1049" s="6">
        <f>Call_Data!$K1049/Call_Data!$J1049</f>
        <v>0.7407407407407407</v>
      </c>
      <c r="X1049" s="6">
        <f>Call_Data!$L1049/Call_Data!$K1049</f>
        <v>0.7</v>
      </c>
      <c r="Y1049" s="6" cm="1">
        <f t="array" ref="Y1049">_xlfn.SWITCH(A1049,201706,0.51,201707,0.509,201708,0.511)</f>
        <v>0.51100000000000001</v>
      </c>
      <c r="Z1049" s="6">
        <f>Call_Data!$L1049/Call_Data!$G1049</f>
        <v>0.4375</v>
      </c>
      <c r="AA1049" s="6" cm="1">
        <f t="array" ref="AA1049">_xlfn.SWITCH(A1049,201706,0.2,201707,0.199,201708,0.198)</f>
        <v>0.19800000000000001</v>
      </c>
      <c r="AB1049" s="6">
        <f>Call_Data!$K1049-Call_Data!$L1049/Call_Data!$K1049</f>
        <v>19.3</v>
      </c>
      <c r="AC1049" s="6" cm="1">
        <f t="array" ref="AC1049">_xlfn.SWITCH(A1049,201706,0.17,201707,0.162,201708,0.159)</f>
        <v>0.159</v>
      </c>
      <c r="AD1049" s="6">
        <f>Call_Data!$I1049/Call_Data!$G1049</f>
        <v>0.28125</v>
      </c>
    </row>
    <row r="1050" spans="1:30" x14ac:dyDescent="0.2">
      <c r="A1050">
        <v>201708</v>
      </c>
      <c r="B1050" s="1">
        <v>42950</v>
      </c>
      <c r="C1050">
        <v>12488</v>
      </c>
      <c r="D1050" t="str">
        <f>VLOOKUP(Call_Data!$C1050,Hierarchy!$A$1:$H$27,5,TRUE)</f>
        <v>Zwilowski, Zane</v>
      </c>
      <c r="E1050" t="str">
        <f>VLOOKUP(Call_Data!$C1050,Hierarchy!$A$2:$H$27,7,TRUE)</f>
        <v>Oferten, Quinton</v>
      </c>
      <c r="F1050" t="str">
        <f>VLOOKUP(C1050,Hierarchy!$A$2:$H$27,8,TRUE)</f>
        <v>Williamburg</v>
      </c>
      <c r="G1050">
        <v>29</v>
      </c>
      <c r="H1050">
        <v>24706</v>
      </c>
      <c r="I1050">
        <v>6</v>
      </c>
      <c r="J1050">
        <v>27</v>
      </c>
      <c r="K1050">
        <v>22</v>
      </c>
      <c r="L1050">
        <v>13</v>
      </c>
      <c r="M1050">
        <v>3</v>
      </c>
      <c r="N1050">
        <f>SUMIF(Call_Data!$D$2:$D$1526,Call_Data!$D1050,Call_Data!$G$2:$G$1526)</f>
        <v>2000</v>
      </c>
      <c r="O1050">
        <f>SUMIFS(Call_Data!$G$2:$G$1526,Call_Data!$D$2:$D$1526,Call_Data!$D1050,Call_Data!$A$2:$A$1526,Call_Data!$A1050)</f>
        <v>665</v>
      </c>
      <c r="P1050" s="3">
        <f>Call_Data!$H1050/Call_Data!$G1050</f>
        <v>851.93103448275861</v>
      </c>
      <c r="Q1050" cm="1">
        <f t="array" ref="Q1050">_xlfn.SWITCH(A1050,201706,780,201707,783,201708,775)</f>
        <v>775</v>
      </c>
      <c r="R1050" s="5" cm="1">
        <f t="array" ref="R1050">_xlfn.SWITCH(A1050,201706,0.08,201707,0.081,201708,0.075)</f>
        <v>7.4999999999999997E-2</v>
      </c>
      <c r="S1050" s="2">
        <f>Call_Data!$M1050/Call_Data!$G1050*100</f>
        <v>10.344827586206897</v>
      </c>
      <c r="T1050" s="2">
        <f>Call_Data!$S1050/Call_Data!$R1050</f>
        <v>137.93103448275863</v>
      </c>
      <c r="U1050" s="7">
        <f t="shared" si="32"/>
        <v>250</v>
      </c>
      <c r="V1050" s="6">
        <f t="shared" si="33"/>
        <v>0.93103448275862066</v>
      </c>
      <c r="W1050" s="6">
        <f>Call_Data!$K1050/Call_Data!$J1050</f>
        <v>0.81481481481481477</v>
      </c>
      <c r="X1050" s="6">
        <f>Call_Data!$L1050/Call_Data!$K1050</f>
        <v>0.59090909090909094</v>
      </c>
      <c r="Y1050" s="6" cm="1">
        <f t="array" ref="Y1050">_xlfn.SWITCH(A1050,201706,0.51,201707,0.509,201708,0.511)</f>
        <v>0.51100000000000001</v>
      </c>
      <c r="Z1050" s="6">
        <f>Call_Data!$L1050/Call_Data!$G1050</f>
        <v>0.44827586206896552</v>
      </c>
      <c r="AA1050" s="6" cm="1">
        <f t="array" ref="AA1050">_xlfn.SWITCH(A1050,201706,0.2,201707,0.199,201708,0.198)</f>
        <v>0.19800000000000001</v>
      </c>
      <c r="AB1050" s="6">
        <f>Call_Data!$K1050-Call_Data!$L1050/Call_Data!$K1050</f>
        <v>21.40909090909091</v>
      </c>
      <c r="AC1050" s="6" cm="1">
        <f t="array" ref="AC1050">_xlfn.SWITCH(A1050,201706,0.17,201707,0.162,201708,0.159)</f>
        <v>0.159</v>
      </c>
      <c r="AD1050" s="6">
        <f>Call_Data!$I1050/Call_Data!$G1050</f>
        <v>0.20689655172413793</v>
      </c>
    </row>
    <row r="1051" spans="1:30" x14ac:dyDescent="0.2">
      <c r="A1051">
        <v>201708</v>
      </c>
      <c r="B1051" s="1">
        <v>42950</v>
      </c>
      <c r="C1051">
        <v>12489</v>
      </c>
      <c r="D1051" t="str">
        <f>VLOOKUP(Call_Data!$C1051,Hierarchy!$A$1:$H$27,5,TRUE)</f>
        <v>Abacus, Aaron</v>
      </c>
      <c r="E1051" t="str">
        <f>VLOOKUP(Call_Data!$C1051,Hierarchy!$A$2:$H$27,7,TRUE)</f>
        <v>Oferten, Quinton</v>
      </c>
      <c r="F1051" t="str">
        <f>VLOOKUP(C1051,Hierarchy!$A$2:$H$27,8,TRUE)</f>
        <v>Williamburg</v>
      </c>
      <c r="G1051">
        <v>32</v>
      </c>
      <c r="H1051">
        <v>25565</v>
      </c>
      <c r="I1051">
        <v>9</v>
      </c>
      <c r="J1051">
        <v>30</v>
      </c>
      <c r="K1051">
        <v>22</v>
      </c>
      <c r="L1051">
        <v>15</v>
      </c>
      <c r="M1051">
        <v>4</v>
      </c>
      <c r="N1051">
        <f>SUMIF(Call_Data!$D$2:$D$1526,Call_Data!$D1051,Call_Data!$G$2:$G$1526)</f>
        <v>1858</v>
      </c>
      <c r="O1051">
        <f>SUMIFS(Call_Data!$G$2:$G$1526,Call_Data!$D$2:$D$1526,Call_Data!$D1051,Call_Data!$A$2:$A$1526,Call_Data!$A1051)</f>
        <v>697</v>
      </c>
      <c r="P1051" s="3">
        <f>Call_Data!$H1051/Call_Data!$G1051</f>
        <v>798.90625</v>
      </c>
      <c r="Q1051" cm="1">
        <f t="array" ref="Q1051">_xlfn.SWITCH(A1051,201706,780,201707,783,201708,775)</f>
        <v>775</v>
      </c>
      <c r="R1051" s="5" cm="1">
        <f t="array" ref="R1051">_xlfn.SWITCH(A1051,201706,0.08,201707,0.081,201708,0.075)</f>
        <v>7.4999999999999997E-2</v>
      </c>
      <c r="S1051" s="2">
        <f>Call_Data!$M1051/Call_Data!$G1051*100</f>
        <v>12.5</v>
      </c>
      <c r="T1051" s="2">
        <f>Call_Data!$S1051/Call_Data!$R1051</f>
        <v>166.66666666666669</v>
      </c>
      <c r="U1051" s="7">
        <f t="shared" si="32"/>
        <v>250</v>
      </c>
      <c r="V1051" s="6">
        <f t="shared" si="33"/>
        <v>0.9375</v>
      </c>
      <c r="W1051" s="6">
        <f>Call_Data!$K1051/Call_Data!$J1051</f>
        <v>0.73333333333333328</v>
      </c>
      <c r="X1051" s="6">
        <f>Call_Data!$L1051/Call_Data!$K1051</f>
        <v>0.68181818181818177</v>
      </c>
      <c r="Y1051" s="6" cm="1">
        <f t="array" ref="Y1051">_xlfn.SWITCH(A1051,201706,0.51,201707,0.509,201708,0.511)</f>
        <v>0.51100000000000001</v>
      </c>
      <c r="Z1051" s="6">
        <f>Call_Data!$L1051/Call_Data!$G1051</f>
        <v>0.46875</v>
      </c>
      <c r="AA1051" s="6" cm="1">
        <f t="array" ref="AA1051">_xlfn.SWITCH(A1051,201706,0.2,201707,0.199,201708,0.198)</f>
        <v>0.19800000000000001</v>
      </c>
      <c r="AB1051" s="6">
        <f>Call_Data!$K1051-Call_Data!$L1051/Call_Data!$K1051</f>
        <v>21.318181818181817</v>
      </c>
      <c r="AC1051" s="6" cm="1">
        <f t="array" ref="AC1051">_xlfn.SWITCH(A1051,201706,0.17,201707,0.162,201708,0.159)</f>
        <v>0.159</v>
      </c>
      <c r="AD1051" s="6">
        <f>Call_Data!$I1051/Call_Data!$G1051</f>
        <v>0.28125</v>
      </c>
    </row>
    <row r="1052" spans="1:30" x14ac:dyDescent="0.2">
      <c r="A1052">
        <v>201708</v>
      </c>
      <c r="B1052" s="1">
        <v>42950</v>
      </c>
      <c r="C1052">
        <v>12490</v>
      </c>
      <c r="D1052" t="str">
        <f>VLOOKUP(Call_Data!$C1052,Hierarchy!$A$1:$H$27,5,TRUE)</f>
        <v>Pulaski, Peter</v>
      </c>
      <c r="E1052" t="str">
        <f>VLOOKUP(Call_Data!$C1052,Hierarchy!$A$2:$H$27,7,TRUE)</f>
        <v>Oferten, Quinton</v>
      </c>
      <c r="F1052" t="str">
        <f>VLOOKUP(C1052,Hierarchy!$A$2:$H$27,8,TRUE)</f>
        <v>Williamburg</v>
      </c>
      <c r="G1052">
        <v>31</v>
      </c>
      <c r="H1052">
        <v>24709</v>
      </c>
      <c r="I1052">
        <v>6</v>
      </c>
      <c r="J1052">
        <v>28</v>
      </c>
      <c r="K1052">
        <v>20</v>
      </c>
      <c r="L1052">
        <v>13</v>
      </c>
      <c r="M1052">
        <v>4</v>
      </c>
      <c r="N1052">
        <f>SUMIF(Call_Data!$D$2:$D$1526,Call_Data!$D1052,Call_Data!$G$2:$G$1526)</f>
        <v>1507</v>
      </c>
      <c r="O1052">
        <f>SUMIFS(Call_Data!$G$2:$G$1526,Call_Data!$D$2:$D$1526,Call_Data!$D1052,Call_Data!$A$2:$A$1526,Call_Data!$A1052)</f>
        <v>455</v>
      </c>
      <c r="P1052" s="3">
        <f>Call_Data!$H1052/Call_Data!$G1052</f>
        <v>797.06451612903231</v>
      </c>
      <c r="Q1052" cm="1">
        <f t="array" ref="Q1052">_xlfn.SWITCH(A1052,201706,780,201707,783,201708,775)</f>
        <v>775</v>
      </c>
      <c r="R1052" s="5" cm="1">
        <f t="array" ref="R1052">_xlfn.SWITCH(A1052,201706,0.08,201707,0.081,201708,0.075)</f>
        <v>7.4999999999999997E-2</v>
      </c>
      <c r="S1052" s="2">
        <f>Call_Data!$M1052/Call_Data!$G1052*100</f>
        <v>12.903225806451612</v>
      </c>
      <c r="T1052" s="2">
        <f>Call_Data!$S1052/Call_Data!$R1052</f>
        <v>172.04301075268816</v>
      </c>
      <c r="U1052" s="7">
        <f t="shared" si="32"/>
        <v>250</v>
      </c>
      <c r="V1052" s="6">
        <f t="shared" si="33"/>
        <v>0.90322580645161288</v>
      </c>
      <c r="W1052" s="6">
        <f>Call_Data!$K1052/Call_Data!$J1052</f>
        <v>0.7142857142857143</v>
      </c>
      <c r="X1052" s="6">
        <f>Call_Data!$L1052/Call_Data!$K1052</f>
        <v>0.65</v>
      </c>
      <c r="Y1052" s="6" cm="1">
        <f t="array" ref="Y1052">_xlfn.SWITCH(A1052,201706,0.51,201707,0.509,201708,0.511)</f>
        <v>0.51100000000000001</v>
      </c>
      <c r="Z1052" s="6">
        <f>Call_Data!$L1052/Call_Data!$G1052</f>
        <v>0.41935483870967744</v>
      </c>
      <c r="AA1052" s="6" cm="1">
        <f t="array" ref="AA1052">_xlfn.SWITCH(A1052,201706,0.2,201707,0.199,201708,0.198)</f>
        <v>0.19800000000000001</v>
      </c>
      <c r="AB1052" s="6">
        <f>Call_Data!$K1052-Call_Data!$L1052/Call_Data!$K1052</f>
        <v>19.350000000000001</v>
      </c>
      <c r="AC1052" s="6" cm="1">
        <f t="array" ref="AC1052">_xlfn.SWITCH(A1052,201706,0.17,201707,0.162,201708,0.159)</f>
        <v>0.159</v>
      </c>
      <c r="AD1052" s="6">
        <f>Call_Data!$I1052/Call_Data!$G1052</f>
        <v>0.19354838709677419</v>
      </c>
    </row>
    <row r="1053" spans="1:30" x14ac:dyDescent="0.2">
      <c r="A1053">
        <v>201708</v>
      </c>
      <c r="B1053" s="1">
        <v>42951</v>
      </c>
      <c r="C1053">
        <v>12465</v>
      </c>
      <c r="D1053" t="str">
        <f>VLOOKUP(Call_Data!$C1053,Hierarchy!$A$1:$H$27,5,TRUE)</f>
        <v>Anderson, Albert</v>
      </c>
      <c r="E1053" t="str">
        <f>VLOOKUP(Call_Data!$C1053,Hierarchy!$A$2:$H$27,7,TRUE)</f>
        <v>Winnerson, Aceona</v>
      </c>
      <c r="F1053" t="str">
        <f>VLOOKUP(C1053,Hierarchy!$A$2:$H$27,8,TRUE)</f>
        <v>Williamburg</v>
      </c>
      <c r="G1053">
        <v>39</v>
      </c>
      <c r="H1053">
        <v>25299</v>
      </c>
      <c r="I1053">
        <v>6</v>
      </c>
      <c r="J1053">
        <v>35</v>
      </c>
      <c r="K1053">
        <v>32</v>
      </c>
      <c r="L1053">
        <v>24</v>
      </c>
      <c r="M1053">
        <v>2</v>
      </c>
      <c r="N1053">
        <f>SUMIF(Call_Data!$D$2:$D$1526,Call_Data!$D1053,Call_Data!$G$2:$G$1526)</f>
        <v>2149</v>
      </c>
      <c r="O1053">
        <f>SUMIFS(Call_Data!$G$2:$G$1526,Call_Data!$D$2:$D$1526,Call_Data!$D1053,Call_Data!$A$2:$A$1526,Call_Data!$A1053)</f>
        <v>751</v>
      </c>
      <c r="P1053" s="3">
        <f>Call_Data!$H1053/Call_Data!$G1053</f>
        <v>648.69230769230774</v>
      </c>
      <c r="Q1053" cm="1">
        <f t="array" ref="Q1053">_xlfn.SWITCH(A1053,201706,780,201707,783,201708,775)</f>
        <v>775</v>
      </c>
      <c r="R1053" s="5" cm="1">
        <f t="array" ref="R1053">_xlfn.SWITCH(A1053,201706,0.08,201707,0.081,201708,0.075)</f>
        <v>7.4999999999999997E-2</v>
      </c>
      <c r="S1053" s="2">
        <f>Call_Data!$M1053/Call_Data!$G1053*100</f>
        <v>5.1282051282051277</v>
      </c>
      <c r="T1053" s="2">
        <f>Call_Data!$S1053/Call_Data!$R1053</f>
        <v>68.376068376068375</v>
      </c>
      <c r="U1053" s="7">
        <f t="shared" si="32"/>
        <v>0</v>
      </c>
      <c r="V1053" s="6">
        <f t="shared" si="33"/>
        <v>0.89743589743589747</v>
      </c>
      <c r="W1053" s="6">
        <f>Call_Data!$K1053/Call_Data!$J1053</f>
        <v>0.91428571428571426</v>
      </c>
      <c r="X1053" s="6">
        <f>Call_Data!$L1053/Call_Data!$K1053</f>
        <v>0.75</v>
      </c>
      <c r="Y1053" s="6" cm="1">
        <f t="array" ref="Y1053">_xlfn.SWITCH(A1053,201706,0.51,201707,0.509,201708,0.511)</f>
        <v>0.51100000000000001</v>
      </c>
      <c r="Z1053" s="6">
        <f>Call_Data!$L1053/Call_Data!$G1053</f>
        <v>0.61538461538461542</v>
      </c>
      <c r="AA1053" s="6" cm="1">
        <f t="array" ref="AA1053">_xlfn.SWITCH(A1053,201706,0.2,201707,0.199,201708,0.198)</f>
        <v>0.19800000000000001</v>
      </c>
      <c r="AB1053" s="6">
        <f>Call_Data!$K1053-Call_Data!$L1053/Call_Data!$K1053</f>
        <v>31.25</v>
      </c>
      <c r="AC1053" s="6" cm="1">
        <f t="array" ref="AC1053">_xlfn.SWITCH(A1053,201706,0.17,201707,0.162,201708,0.159)</f>
        <v>0.159</v>
      </c>
      <c r="AD1053" s="6">
        <f>Call_Data!$I1053/Call_Data!$G1053</f>
        <v>0.15384615384615385</v>
      </c>
    </row>
    <row r="1054" spans="1:30" x14ac:dyDescent="0.2">
      <c r="A1054">
        <v>201708</v>
      </c>
      <c r="B1054" s="1">
        <v>42951</v>
      </c>
      <c r="C1054">
        <v>12466</v>
      </c>
      <c r="D1054" t="str">
        <f>VLOOKUP(Call_Data!$C1054,Hierarchy!$A$1:$H$27,5,TRUE)</f>
        <v>Binning, Bart</v>
      </c>
      <c r="E1054" t="str">
        <f>VLOOKUP(Call_Data!$C1054,Hierarchy!$A$2:$H$27,7,TRUE)</f>
        <v>Winnerson, Aceona</v>
      </c>
      <c r="F1054" t="str">
        <f>VLOOKUP(C1054,Hierarchy!$A$2:$H$27,8,TRUE)</f>
        <v>Williamburg</v>
      </c>
      <c r="G1054">
        <v>40</v>
      </c>
      <c r="H1054">
        <v>24589</v>
      </c>
      <c r="I1054">
        <v>4</v>
      </c>
      <c r="J1054">
        <v>39</v>
      </c>
      <c r="K1054">
        <v>28</v>
      </c>
      <c r="L1054">
        <v>20</v>
      </c>
      <c r="M1054">
        <v>2</v>
      </c>
      <c r="N1054">
        <f>SUMIF(Call_Data!$D$2:$D$1526,Call_Data!$D1054,Call_Data!$G$2:$G$1526)</f>
        <v>2347</v>
      </c>
      <c r="O1054">
        <f>SUMIFS(Call_Data!$G$2:$G$1526,Call_Data!$D$2:$D$1526,Call_Data!$D1054,Call_Data!$A$2:$A$1526,Call_Data!$A1054)</f>
        <v>803</v>
      </c>
      <c r="P1054" s="3">
        <f>Call_Data!$H1054/Call_Data!$G1054</f>
        <v>614.72500000000002</v>
      </c>
      <c r="Q1054" cm="1">
        <f t="array" ref="Q1054">_xlfn.SWITCH(A1054,201706,780,201707,783,201708,775)</f>
        <v>775</v>
      </c>
      <c r="R1054" s="5" cm="1">
        <f t="array" ref="R1054">_xlfn.SWITCH(A1054,201706,0.08,201707,0.081,201708,0.075)</f>
        <v>7.4999999999999997E-2</v>
      </c>
      <c r="S1054" s="2">
        <f>Call_Data!$M1054/Call_Data!$G1054*100</f>
        <v>5</v>
      </c>
      <c r="T1054" s="2">
        <f>Call_Data!$S1054/Call_Data!$R1054</f>
        <v>66.666666666666671</v>
      </c>
      <c r="U1054" s="7">
        <f t="shared" si="32"/>
        <v>0</v>
      </c>
      <c r="V1054" s="6">
        <f t="shared" si="33"/>
        <v>0.97499999999999998</v>
      </c>
      <c r="W1054" s="6">
        <f>Call_Data!$K1054/Call_Data!$J1054</f>
        <v>0.71794871794871795</v>
      </c>
      <c r="X1054" s="6">
        <f>Call_Data!$L1054/Call_Data!$K1054</f>
        <v>0.7142857142857143</v>
      </c>
      <c r="Y1054" s="6" cm="1">
        <f t="array" ref="Y1054">_xlfn.SWITCH(A1054,201706,0.51,201707,0.509,201708,0.511)</f>
        <v>0.51100000000000001</v>
      </c>
      <c r="Z1054" s="6">
        <f>Call_Data!$L1054/Call_Data!$G1054</f>
        <v>0.5</v>
      </c>
      <c r="AA1054" s="6" cm="1">
        <f t="array" ref="AA1054">_xlfn.SWITCH(A1054,201706,0.2,201707,0.199,201708,0.198)</f>
        <v>0.19800000000000001</v>
      </c>
      <c r="AB1054" s="6">
        <f>Call_Data!$K1054-Call_Data!$L1054/Call_Data!$K1054</f>
        <v>27.285714285714285</v>
      </c>
      <c r="AC1054" s="6" cm="1">
        <f t="array" ref="AC1054">_xlfn.SWITCH(A1054,201706,0.17,201707,0.162,201708,0.159)</f>
        <v>0.159</v>
      </c>
      <c r="AD1054" s="6">
        <f>Call_Data!$I1054/Call_Data!$G1054</f>
        <v>0.1</v>
      </c>
    </row>
    <row r="1055" spans="1:30" x14ac:dyDescent="0.2">
      <c r="A1055">
        <v>201708</v>
      </c>
      <c r="B1055" s="1">
        <v>42951</v>
      </c>
      <c r="C1055">
        <v>12467</v>
      </c>
      <c r="D1055" t="str">
        <f>VLOOKUP(Call_Data!$C1055,Hierarchy!$A$1:$H$27,5,TRUE)</f>
        <v>Centerville, Cece</v>
      </c>
      <c r="E1055" t="str">
        <f>VLOOKUP(Call_Data!$C1055,Hierarchy!$A$2:$H$27,7,TRUE)</f>
        <v>Winnerson, Aceona</v>
      </c>
      <c r="F1055" t="str">
        <f>VLOOKUP(C1055,Hierarchy!$A$2:$H$27,8,TRUE)</f>
        <v>Williamburg</v>
      </c>
      <c r="G1055">
        <v>33</v>
      </c>
      <c r="H1055">
        <v>24973</v>
      </c>
      <c r="I1055">
        <v>3</v>
      </c>
      <c r="J1055">
        <v>32</v>
      </c>
      <c r="K1055">
        <v>28</v>
      </c>
      <c r="L1055">
        <v>25</v>
      </c>
      <c r="M1055">
        <v>1</v>
      </c>
      <c r="N1055">
        <f>SUMIF(Call_Data!$D$2:$D$1526,Call_Data!$D1055,Call_Data!$G$2:$G$1526)</f>
        <v>2319</v>
      </c>
      <c r="O1055">
        <f>SUMIFS(Call_Data!$G$2:$G$1526,Call_Data!$D$2:$D$1526,Call_Data!$D1055,Call_Data!$A$2:$A$1526,Call_Data!$A1055)</f>
        <v>800</v>
      </c>
      <c r="P1055" s="3">
        <f>Call_Data!$H1055/Call_Data!$G1055</f>
        <v>756.75757575757575</v>
      </c>
      <c r="Q1055" cm="1">
        <f t="array" ref="Q1055">_xlfn.SWITCH(A1055,201706,780,201707,783,201708,775)</f>
        <v>775</v>
      </c>
      <c r="R1055" s="5" cm="1">
        <f t="array" ref="R1055">_xlfn.SWITCH(A1055,201706,0.08,201707,0.081,201708,0.075)</f>
        <v>7.4999999999999997E-2</v>
      </c>
      <c r="S1055" s="2">
        <f>Call_Data!$M1055/Call_Data!$G1055*100</f>
        <v>3.0303030303030303</v>
      </c>
      <c r="T1055" s="2">
        <f>Call_Data!$S1055/Call_Data!$R1055</f>
        <v>40.404040404040408</v>
      </c>
      <c r="U1055" s="7">
        <f t="shared" si="32"/>
        <v>0</v>
      </c>
      <c r="V1055" s="6">
        <f t="shared" si="33"/>
        <v>0.96969696969696972</v>
      </c>
      <c r="W1055" s="6">
        <f>Call_Data!$K1055/Call_Data!$J1055</f>
        <v>0.875</v>
      </c>
      <c r="X1055" s="6">
        <f>Call_Data!$L1055/Call_Data!$K1055</f>
        <v>0.8928571428571429</v>
      </c>
      <c r="Y1055" s="6" cm="1">
        <f t="array" ref="Y1055">_xlfn.SWITCH(A1055,201706,0.51,201707,0.509,201708,0.511)</f>
        <v>0.51100000000000001</v>
      </c>
      <c r="Z1055" s="6">
        <f>Call_Data!$L1055/Call_Data!$G1055</f>
        <v>0.75757575757575757</v>
      </c>
      <c r="AA1055" s="6" cm="1">
        <f t="array" ref="AA1055">_xlfn.SWITCH(A1055,201706,0.2,201707,0.199,201708,0.198)</f>
        <v>0.19800000000000001</v>
      </c>
      <c r="AB1055" s="6">
        <f>Call_Data!$K1055-Call_Data!$L1055/Call_Data!$K1055</f>
        <v>27.107142857142858</v>
      </c>
      <c r="AC1055" s="6" cm="1">
        <f t="array" ref="AC1055">_xlfn.SWITCH(A1055,201706,0.17,201707,0.162,201708,0.159)</f>
        <v>0.159</v>
      </c>
      <c r="AD1055" s="6">
        <f>Call_Data!$I1055/Call_Data!$G1055</f>
        <v>9.0909090909090912E-2</v>
      </c>
    </row>
    <row r="1056" spans="1:30" x14ac:dyDescent="0.2">
      <c r="A1056">
        <v>201708</v>
      </c>
      <c r="B1056" s="1">
        <v>42951</v>
      </c>
      <c r="C1056">
        <v>12468</v>
      </c>
      <c r="D1056" t="str">
        <f>VLOOKUP(Call_Data!$C1056,Hierarchy!$A$1:$H$27,5,TRUE)</f>
        <v>Davenport, Davina</v>
      </c>
      <c r="E1056" t="str">
        <f>VLOOKUP(Call_Data!$C1056,Hierarchy!$A$2:$H$27,7,TRUE)</f>
        <v>Winnerson, Aceona</v>
      </c>
      <c r="F1056" t="str">
        <f>VLOOKUP(C1056,Hierarchy!$A$2:$H$27,8,TRUE)</f>
        <v>Williamburg</v>
      </c>
      <c r="G1056">
        <v>38</v>
      </c>
      <c r="H1056">
        <v>25526</v>
      </c>
      <c r="I1056">
        <v>4</v>
      </c>
      <c r="J1056">
        <v>36</v>
      </c>
      <c r="K1056">
        <v>25</v>
      </c>
      <c r="L1056">
        <v>19</v>
      </c>
      <c r="M1056">
        <v>2</v>
      </c>
      <c r="N1056">
        <f>SUMIF(Call_Data!$D$2:$D$1526,Call_Data!$D1056,Call_Data!$G$2:$G$1526)</f>
        <v>2282</v>
      </c>
      <c r="O1056">
        <f>SUMIFS(Call_Data!$G$2:$G$1526,Call_Data!$D$2:$D$1526,Call_Data!$D1056,Call_Data!$A$2:$A$1526,Call_Data!$A1056)</f>
        <v>790</v>
      </c>
      <c r="P1056" s="3">
        <f>Call_Data!$H1056/Call_Data!$G1056</f>
        <v>671.73684210526312</v>
      </c>
      <c r="Q1056" cm="1">
        <f t="array" ref="Q1056">_xlfn.SWITCH(A1056,201706,780,201707,783,201708,775)</f>
        <v>775</v>
      </c>
      <c r="R1056" s="5" cm="1">
        <f t="array" ref="R1056">_xlfn.SWITCH(A1056,201706,0.08,201707,0.081,201708,0.075)</f>
        <v>7.4999999999999997E-2</v>
      </c>
      <c r="S1056" s="2">
        <f>Call_Data!$M1056/Call_Data!$G1056*100</f>
        <v>5.2631578947368416</v>
      </c>
      <c r="T1056" s="2">
        <f>Call_Data!$S1056/Call_Data!$R1056</f>
        <v>70.175438596491219</v>
      </c>
      <c r="U1056" s="7">
        <f t="shared" si="32"/>
        <v>0</v>
      </c>
      <c r="V1056" s="6">
        <f t="shared" si="33"/>
        <v>0.94736842105263153</v>
      </c>
      <c r="W1056" s="6">
        <f>Call_Data!$K1056/Call_Data!$J1056</f>
        <v>0.69444444444444442</v>
      </c>
      <c r="X1056" s="6">
        <f>Call_Data!$L1056/Call_Data!$K1056</f>
        <v>0.76</v>
      </c>
      <c r="Y1056" s="6" cm="1">
        <f t="array" ref="Y1056">_xlfn.SWITCH(A1056,201706,0.51,201707,0.509,201708,0.511)</f>
        <v>0.51100000000000001</v>
      </c>
      <c r="Z1056" s="6">
        <f>Call_Data!$L1056/Call_Data!$G1056</f>
        <v>0.5</v>
      </c>
      <c r="AA1056" s="6" cm="1">
        <f t="array" ref="AA1056">_xlfn.SWITCH(A1056,201706,0.2,201707,0.199,201708,0.198)</f>
        <v>0.19800000000000001</v>
      </c>
      <c r="AB1056" s="6">
        <f>Call_Data!$K1056-Call_Data!$L1056/Call_Data!$K1056</f>
        <v>24.24</v>
      </c>
      <c r="AC1056" s="6" cm="1">
        <f t="array" ref="AC1056">_xlfn.SWITCH(A1056,201706,0.17,201707,0.162,201708,0.159)</f>
        <v>0.159</v>
      </c>
      <c r="AD1056" s="6">
        <f>Call_Data!$I1056/Call_Data!$G1056</f>
        <v>0.10526315789473684</v>
      </c>
    </row>
    <row r="1057" spans="1:30" x14ac:dyDescent="0.2">
      <c r="A1057">
        <v>201708</v>
      </c>
      <c r="B1057" s="1">
        <v>42951</v>
      </c>
      <c r="C1057">
        <v>12469</v>
      </c>
      <c r="D1057" t="str">
        <f>VLOOKUP(Call_Data!$C1057,Hierarchy!$A$1:$H$27,5,TRUE)</f>
        <v>Edgerton, Ethan</v>
      </c>
      <c r="E1057" t="str">
        <f>VLOOKUP(Call_Data!$C1057,Hierarchy!$A$2:$H$27,7,TRUE)</f>
        <v>Winnerson, Aceona</v>
      </c>
      <c r="F1057" t="str">
        <f>VLOOKUP(C1057,Hierarchy!$A$2:$H$27,8,TRUE)</f>
        <v>Williamburg</v>
      </c>
      <c r="G1057">
        <v>38</v>
      </c>
      <c r="H1057">
        <v>25933</v>
      </c>
      <c r="I1057">
        <v>8</v>
      </c>
      <c r="J1057">
        <v>36</v>
      </c>
      <c r="K1057">
        <v>26</v>
      </c>
      <c r="L1057">
        <v>23</v>
      </c>
      <c r="M1057">
        <v>1</v>
      </c>
      <c r="N1057">
        <f>SUMIF(Call_Data!$D$2:$D$1526,Call_Data!$D1057,Call_Data!$G$2:$G$1526)</f>
        <v>2288</v>
      </c>
      <c r="O1057">
        <f>SUMIFS(Call_Data!$G$2:$G$1526,Call_Data!$D$2:$D$1526,Call_Data!$D1057,Call_Data!$A$2:$A$1526,Call_Data!$A1057)</f>
        <v>715</v>
      </c>
      <c r="P1057" s="3">
        <f>Call_Data!$H1057/Call_Data!$G1057</f>
        <v>682.4473684210526</v>
      </c>
      <c r="Q1057" cm="1">
        <f t="array" ref="Q1057">_xlfn.SWITCH(A1057,201706,780,201707,783,201708,775)</f>
        <v>775</v>
      </c>
      <c r="R1057" s="5" cm="1">
        <f t="array" ref="R1057">_xlfn.SWITCH(A1057,201706,0.08,201707,0.081,201708,0.075)</f>
        <v>7.4999999999999997E-2</v>
      </c>
      <c r="S1057" s="2">
        <f>Call_Data!$M1057/Call_Data!$G1057*100</f>
        <v>2.6315789473684208</v>
      </c>
      <c r="T1057" s="2">
        <f>Call_Data!$S1057/Call_Data!$R1057</f>
        <v>35.087719298245609</v>
      </c>
      <c r="U1057" s="7">
        <f t="shared" si="32"/>
        <v>0</v>
      </c>
      <c r="V1057" s="6">
        <f t="shared" si="33"/>
        <v>0.94736842105263153</v>
      </c>
      <c r="W1057" s="6">
        <f>Call_Data!$K1057/Call_Data!$J1057</f>
        <v>0.72222222222222221</v>
      </c>
      <c r="X1057" s="6">
        <f>Call_Data!$L1057/Call_Data!$K1057</f>
        <v>0.88461538461538458</v>
      </c>
      <c r="Y1057" s="6" cm="1">
        <f t="array" ref="Y1057">_xlfn.SWITCH(A1057,201706,0.51,201707,0.509,201708,0.511)</f>
        <v>0.51100000000000001</v>
      </c>
      <c r="Z1057" s="6">
        <f>Call_Data!$L1057/Call_Data!$G1057</f>
        <v>0.60526315789473684</v>
      </c>
      <c r="AA1057" s="6" cm="1">
        <f t="array" ref="AA1057">_xlfn.SWITCH(A1057,201706,0.2,201707,0.199,201708,0.198)</f>
        <v>0.19800000000000001</v>
      </c>
      <c r="AB1057" s="6">
        <f>Call_Data!$K1057-Call_Data!$L1057/Call_Data!$K1057</f>
        <v>25.115384615384617</v>
      </c>
      <c r="AC1057" s="6" cm="1">
        <f t="array" ref="AC1057">_xlfn.SWITCH(A1057,201706,0.17,201707,0.162,201708,0.159)</f>
        <v>0.159</v>
      </c>
      <c r="AD1057" s="6">
        <f>Call_Data!$I1057/Call_Data!$G1057</f>
        <v>0.21052631578947367</v>
      </c>
    </row>
    <row r="1058" spans="1:30" x14ac:dyDescent="0.2">
      <c r="A1058">
        <v>201708</v>
      </c>
      <c r="B1058" s="1">
        <v>42951</v>
      </c>
      <c r="C1058">
        <v>12470</v>
      </c>
      <c r="D1058" t="str">
        <f>VLOOKUP(Call_Data!$C1058,Hierarchy!$A$1:$H$27,5,TRUE)</f>
        <v>Filipsano, Fiona</v>
      </c>
      <c r="E1058" t="str">
        <f>VLOOKUP(Call_Data!$C1058,Hierarchy!$A$2:$H$27,7,TRUE)</f>
        <v>Winnerson, Aceona</v>
      </c>
      <c r="F1058" t="str">
        <f>VLOOKUP(C1058,Hierarchy!$A$2:$H$27,8,TRUE)</f>
        <v>Williamburg</v>
      </c>
      <c r="G1058">
        <v>38</v>
      </c>
      <c r="H1058">
        <v>25659</v>
      </c>
      <c r="I1058">
        <v>4</v>
      </c>
      <c r="J1058">
        <v>35</v>
      </c>
      <c r="K1058">
        <v>28</v>
      </c>
      <c r="L1058">
        <v>24</v>
      </c>
      <c r="M1058">
        <v>2</v>
      </c>
      <c r="N1058">
        <f>SUMIF(Call_Data!$D$2:$D$1526,Call_Data!$D1058,Call_Data!$G$2:$G$1526)</f>
        <v>2312</v>
      </c>
      <c r="O1058">
        <f>SUMIFS(Call_Data!$G$2:$G$1526,Call_Data!$D$2:$D$1526,Call_Data!$D1058,Call_Data!$A$2:$A$1526,Call_Data!$A1058)</f>
        <v>796</v>
      </c>
      <c r="P1058" s="3">
        <f>Call_Data!$H1058/Call_Data!$G1058</f>
        <v>675.23684210526312</v>
      </c>
      <c r="Q1058" cm="1">
        <f t="array" ref="Q1058">_xlfn.SWITCH(A1058,201706,780,201707,783,201708,775)</f>
        <v>775</v>
      </c>
      <c r="R1058" s="5" cm="1">
        <f t="array" ref="R1058">_xlfn.SWITCH(A1058,201706,0.08,201707,0.081,201708,0.075)</f>
        <v>7.4999999999999997E-2</v>
      </c>
      <c r="S1058" s="2">
        <f>Call_Data!$M1058/Call_Data!$G1058*100</f>
        <v>5.2631578947368416</v>
      </c>
      <c r="T1058" s="2">
        <f>Call_Data!$S1058/Call_Data!$R1058</f>
        <v>70.175438596491219</v>
      </c>
      <c r="U1058" s="7">
        <f t="shared" si="32"/>
        <v>0</v>
      </c>
      <c r="V1058" s="6">
        <f t="shared" si="33"/>
        <v>0.92105263157894735</v>
      </c>
      <c r="W1058" s="6">
        <f>Call_Data!$K1058/Call_Data!$J1058</f>
        <v>0.8</v>
      </c>
      <c r="X1058" s="6">
        <f>Call_Data!$L1058/Call_Data!$K1058</f>
        <v>0.8571428571428571</v>
      </c>
      <c r="Y1058" s="6" cm="1">
        <f t="array" ref="Y1058">_xlfn.SWITCH(A1058,201706,0.51,201707,0.509,201708,0.511)</f>
        <v>0.51100000000000001</v>
      </c>
      <c r="Z1058" s="6">
        <f>Call_Data!$L1058/Call_Data!$G1058</f>
        <v>0.63157894736842102</v>
      </c>
      <c r="AA1058" s="6" cm="1">
        <f t="array" ref="AA1058">_xlfn.SWITCH(A1058,201706,0.2,201707,0.199,201708,0.198)</f>
        <v>0.19800000000000001</v>
      </c>
      <c r="AB1058" s="6">
        <f>Call_Data!$K1058-Call_Data!$L1058/Call_Data!$K1058</f>
        <v>27.142857142857142</v>
      </c>
      <c r="AC1058" s="6" cm="1">
        <f t="array" ref="AC1058">_xlfn.SWITCH(A1058,201706,0.17,201707,0.162,201708,0.159)</f>
        <v>0.159</v>
      </c>
      <c r="AD1058" s="6">
        <f>Call_Data!$I1058/Call_Data!$G1058</f>
        <v>0.10526315789473684</v>
      </c>
    </row>
    <row r="1059" spans="1:30" x14ac:dyDescent="0.2">
      <c r="A1059">
        <v>201708</v>
      </c>
      <c r="B1059" s="1">
        <v>42951</v>
      </c>
      <c r="C1059">
        <v>12471</v>
      </c>
      <c r="D1059" t="str">
        <f>VLOOKUP(Call_Data!$C1059,Hierarchy!$A$1:$H$27,5,TRUE)</f>
        <v>Gee, Garry</v>
      </c>
      <c r="E1059" t="str">
        <f>VLOOKUP(Call_Data!$C1059,Hierarchy!$A$2:$H$27,7,TRUE)</f>
        <v>Winnerson, Aceona</v>
      </c>
      <c r="F1059" t="str">
        <f>VLOOKUP(C1059,Hierarchy!$A$2:$H$27,8,TRUE)</f>
        <v>Williamburg</v>
      </c>
      <c r="G1059">
        <v>37</v>
      </c>
      <c r="H1059">
        <v>25935</v>
      </c>
      <c r="I1059">
        <v>4</v>
      </c>
      <c r="J1059">
        <v>37</v>
      </c>
      <c r="K1059">
        <v>27</v>
      </c>
      <c r="L1059">
        <v>22</v>
      </c>
      <c r="M1059">
        <v>2</v>
      </c>
      <c r="N1059">
        <f>SUMIF(Call_Data!$D$2:$D$1526,Call_Data!$D1059,Call_Data!$G$2:$G$1526)</f>
        <v>2402</v>
      </c>
      <c r="O1059">
        <f>SUMIFS(Call_Data!$G$2:$G$1526,Call_Data!$D$2:$D$1526,Call_Data!$D1059,Call_Data!$A$2:$A$1526,Call_Data!$A1059)</f>
        <v>793</v>
      </c>
      <c r="P1059" s="3">
        <f>Call_Data!$H1059/Call_Data!$G1059</f>
        <v>700.94594594594594</v>
      </c>
      <c r="Q1059" cm="1">
        <f t="array" ref="Q1059">_xlfn.SWITCH(A1059,201706,780,201707,783,201708,775)</f>
        <v>775</v>
      </c>
      <c r="R1059" s="5" cm="1">
        <f t="array" ref="R1059">_xlfn.SWITCH(A1059,201706,0.08,201707,0.081,201708,0.075)</f>
        <v>7.4999999999999997E-2</v>
      </c>
      <c r="S1059" s="2">
        <f>Call_Data!$M1059/Call_Data!$G1059*100</f>
        <v>5.4054054054054053</v>
      </c>
      <c r="T1059" s="2">
        <f>Call_Data!$S1059/Call_Data!$R1059</f>
        <v>72.072072072072075</v>
      </c>
      <c r="U1059" s="7">
        <f t="shared" si="32"/>
        <v>0</v>
      </c>
      <c r="V1059" s="6">
        <f t="shared" si="33"/>
        <v>1</v>
      </c>
      <c r="W1059" s="6">
        <f>Call_Data!$K1059/Call_Data!$J1059</f>
        <v>0.72972972972972971</v>
      </c>
      <c r="X1059" s="6">
        <f>Call_Data!$L1059/Call_Data!$K1059</f>
        <v>0.81481481481481477</v>
      </c>
      <c r="Y1059" s="6" cm="1">
        <f t="array" ref="Y1059">_xlfn.SWITCH(A1059,201706,0.51,201707,0.509,201708,0.511)</f>
        <v>0.51100000000000001</v>
      </c>
      <c r="Z1059" s="6">
        <f>Call_Data!$L1059/Call_Data!$G1059</f>
        <v>0.59459459459459463</v>
      </c>
      <c r="AA1059" s="6" cm="1">
        <f t="array" ref="AA1059">_xlfn.SWITCH(A1059,201706,0.2,201707,0.199,201708,0.198)</f>
        <v>0.19800000000000001</v>
      </c>
      <c r="AB1059" s="6">
        <f>Call_Data!$K1059-Call_Data!$L1059/Call_Data!$K1059</f>
        <v>26.185185185185187</v>
      </c>
      <c r="AC1059" s="6" cm="1">
        <f t="array" ref="AC1059">_xlfn.SWITCH(A1059,201706,0.17,201707,0.162,201708,0.159)</f>
        <v>0.159</v>
      </c>
      <c r="AD1059" s="6">
        <f>Call_Data!$I1059/Call_Data!$G1059</f>
        <v>0.10810810810810811</v>
      </c>
    </row>
    <row r="1060" spans="1:30" x14ac:dyDescent="0.2">
      <c r="A1060">
        <v>201708</v>
      </c>
      <c r="B1060" s="1">
        <v>42951</v>
      </c>
      <c r="C1060">
        <v>12472</v>
      </c>
      <c r="D1060" t="str">
        <f>VLOOKUP(Call_Data!$C1060,Hierarchy!$A$1:$H$27,5,TRUE)</f>
        <v>Harrison, Harold</v>
      </c>
      <c r="E1060" t="str">
        <f>VLOOKUP(Call_Data!$C1060,Hierarchy!$A$2:$H$27,7,TRUE)</f>
        <v>Winnerson, Aceona</v>
      </c>
      <c r="F1060" t="str">
        <f>VLOOKUP(C1060,Hierarchy!$A$2:$H$27,8,TRUE)</f>
        <v>Williamburg</v>
      </c>
      <c r="G1060">
        <v>35</v>
      </c>
      <c r="H1060">
        <v>25208</v>
      </c>
      <c r="I1060">
        <v>6</v>
      </c>
      <c r="J1060">
        <v>33</v>
      </c>
      <c r="K1060">
        <v>26</v>
      </c>
      <c r="L1060">
        <v>23</v>
      </c>
      <c r="M1060">
        <v>1</v>
      </c>
      <c r="N1060">
        <f>SUMIF(Call_Data!$D$2:$D$1526,Call_Data!$D1060,Call_Data!$G$2:$G$1526)</f>
        <v>2134</v>
      </c>
      <c r="O1060">
        <f>SUMIFS(Call_Data!$G$2:$G$1526,Call_Data!$D$2:$D$1526,Call_Data!$D1060,Call_Data!$A$2:$A$1526,Call_Data!$A1060)</f>
        <v>777</v>
      </c>
      <c r="P1060" s="3">
        <f>Call_Data!$H1060/Call_Data!$G1060</f>
        <v>720.2285714285714</v>
      </c>
      <c r="Q1060" cm="1">
        <f t="array" ref="Q1060">_xlfn.SWITCH(A1060,201706,780,201707,783,201708,775)</f>
        <v>775</v>
      </c>
      <c r="R1060" s="5" cm="1">
        <f t="array" ref="R1060">_xlfn.SWITCH(A1060,201706,0.08,201707,0.081,201708,0.075)</f>
        <v>7.4999999999999997E-2</v>
      </c>
      <c r="S1060" s="2">
        <f>Call_Data!$M1060/Call_Data!$G1060*100</f>
        <v>2.8571428571428572</v>
      </c>
      <c r="T1060" s="2">
        <f>Call_Data!$S1060/Call_Data!$R1060</f>
        <v>38.095238095238095</v>
      </c>
      <c r="U1060" s="7">
        <f t="shared" si="32"/>
        <v>0</v>
      </c>
      <c r="V1060" s="6">
        <f t="shared" si="33"/>
        <v>0.94285714285714284</v>
      </c>
      <c r="W1060" s="6">
        <f>Call_Data!$K1060/Call_Data!$J1060</f>
        <v>0.78787878787878785</v>
      </c>
      <c r="X1060" s="6">
        <f>Call_Data!$L1060/Call_Data!$K1060</f>
        <v>0.88461538461538458</v>
      </c>
      <c r="Y1060" s="6" cm="1">
        <f t="array" ref="Y1060">_xlfn.SWITCH(A1060,201706,0.51,201707,0.509,201708,0.511)</f>
        <v>0.51100000000000001</v>
      </c>
      <c r="Z1060" s="6">
        <f>Call_Data!$L1060/Call_Data!$G1060</f>
        <v>0.65714285714285714</v>
      </c>
      <c r="AA1060" s="6" cm="1">
        <f t="array" ref="AA1060">_xlfn.SWITCH(A1060,201706,0.2,201707,0.199,201708,0.198)</f>
        <v>0.19800000000000001</v>
      </c>
      <c r="AB1060" s="6">
        <f>Call_Data!$K1060-Call_Data!$L1060/Call_Data!$K1060</f>
        <v>25.115384615384617</v>
      </c>
      <c r="AC1060" s="6" cm="1">
        <f t="array" ref="AC1060">_xlfn.SWITCH(A1060,201706,0.17,201707,0.162,201708,0.159)</f>
        <v>0.159</v>
      </c>
      <c r="AD1060" s="6">
        <f>Call_Data!$I1060/Call_Data!$G1060</f>
        <v>0.17142857142857143</v>
      </c>
    </row>
    <row r="1061" spans="1:30" x14ac:dyDescent="0.2">
      <c r="A1061">
        <v>201708</v>
      </c>
      <c r="B1061" s="1">
        <v>42951</v>
      </c>
      <c r="C1061">
        <v>12473</v>
      </c>
      <c r="D1061" t="str">
        <f>VLOOKUP(Call_Data!$C1061,Hierarchy!$A$1:$H$27,5,TRUE)</f>
        <v>Ivanski, Igor</v>
      </c>
      <c r="E1061" t="str">
        <f>VLOOKUP(Call_Data!$C1061,Hierarchy!$A$2:$H$27,7,TRUE)</f>
        <v>Jimson, Bill</v>
      </c>
      <c r="F1061" t="str">
        <f>VLOOKUP(C1061,Hierarchy!$A$2:$H$27,8,TRUE)</f>
        <v>Williamburg</v>
      </c>
      <c r="G1061">
        <v>36</v>
      </c>
      <c r="H1061">
        <v>24699</v>
      </c>
      <c r="I1061">
        <v>6</v>
      </c>
      <c r="J1061">
        <v>33</v>
      </c>
      <c r="K1061">
        <v>27</v>
      </c>
      <c r="L1061">
        <v>17</v>
      </c>
      <c r="M1061">
        <v>3</v>
      </c>
      <c r="N1061">
        <f>SUMIF(Call_Data!$D$2:$D$1526,Call_Data!$D1061,Call_Data!$G$2:$G$1526)</f>
        <v>2093</v>
      </c>
      <c r="O1061">
        <f>SUMIFS(Call_Data!$G$2:$G$1526,Call_Data!$D$2:$D$1526,Call_Data!$D1061,Call_Data!$A$2:$A$1526,Call_Data!$A1061)</f>
        <v>730</v>
      </c>
      <c r="P1061" s="3">
        <f>Call_Data!$H1061/Call_Data!$G1061</f>
        <v>686.08333333333337</v>
      </c>
      <c r="Q1061" cm="1">
        <f t="array" ref="Q1061">_xlfn.SWITCH(A1061,201706,780,201707,783,201708,775)</f>
        <v>775</v>
      </c>
      <c r="R1061" s="5" cm="1">
        <f t="array" ref="R1061">_xlfn.SWITCH(A1061,201706,0.08,201707,0.081,201708,0.075)</f>
        <v>7.4999999999999997E-2</v>
      </c>
      <c r="S1061" s="2">
        <f>Call_Data!$M1061/Call_Data!$G1061*100</f>
        <v>8.3333333333333321</v>
      </c>
      <c r="T1061" s="2">
        <f>Call_Data!$S1061/Call_Data!$R1061</f>
        <v>111.1111111111111</v>
      </c>
      <c r="U1061" s="7">
        <f t="shared" si="32"/>
        <v>150</v>
      </c>
      <c r="V1061" s="6">
        <f t="shared" si="33"/>
        <v>0.91666666666666663</v>
      </c>
      <c r="W1061" s="6">
        <f>Call_Data!$K1061/Call_Data!$J1061</f>
        <v>0.81818181818181823</v>
      </c>
      <c r="X1061" s="6">
        <f>Call_Data!$L1061/Call_Data!$K1061</f>
        <v>0.62962962962962965</v>
      </c>
      <c r="Y1061" s="6" cm="1">
        <f t="array" ref="Y1061">_xlfn.SWITCH(A1061,201706,0.51,201707,0.509,201708,0.511)</f>
        <v>0.51100000000000001</v>
      </c>
      <c r="Z1061" s="6">
        <f>Call_Data!$L1061/Call_Data!$G1061</f>
        <v>0.47222222222222221</v>
      </c>
      <c r="AA1061" s="6" cm="1">
        <f t="array" ref="AA1061">_xlfn.SWITCH(A1061,201706,0.2,201707,0.199,201708,0.198)</f>
        <v>0.19800000000000001</v>
      </c>
      <c r="AB1061" s="6">
        <f>Call_Data!$K1061-Call_Data!$L1061/Call_Data!$K1061</f>
        <v>26.37037037037037</v>
      </c>
      <c r="AC1061" s="6" cm="1">
        <f t="array" ref="AC1061">_xlfn.SWITCH(A1061,201706,0.17,201707,0.162,201708,0.159)</f>
        <v>0.159</v>
      </c>
      <c r="AD1061" s="6">
        <f>Call_Data!$I1061/Call_Data!$G1061</f>
        <v>0.16666666666666666</v>
      </c>
    </row>
    <row r="1062" spans="1:30" x14ac:dyDescent="0.2">
      <c r="A1062">
        <v>201708</v>
      </c>
      <c r="B1062" s="1">
        <v>42951</v>
      </c>
      <c r="C1062">
        <v>12474</v>
      </c>
      <c r="D1062" t="str">
        <f>VLOOKUP(Call_Data!$C1062,Hierarchy!$A$1:$H$27,5,TRUE)</f>
        <v>Jeffries, Johnna</v>
      </c>
      <c r="E1062" t="str">
        <f>VLOOKUP(Call_Data!$C1062,Hierarchy!$A$2:$H$27,7,TRUE)</f>
        <v>Jimson, Bill</v>
      </c>
      <c r="F1062" t="str">
        <f>VLOOKUP(C1062,Hierarchy!$A$2:$H$27,8,TRUE)</f>
        <v>Williamburg</v>
      </c>
      <c r="G1062">
        <v>36</v>
      </c>
      <c r="H1062">
        <v>25926</v>
      </c>
      <c r="I1062">
        <v>8</v>
      </c>
      <c r="J1062">
        <v>32</v>
      </c>
      <c r="K1062">
        <v>25</v>
      </c>
      <c r="L1062">
        <v>17</v>
      </c>
      <c r="M1062">
        <v>2</v>
      </c>
      <c r="N1062">
        <f>SUMIF(Call_Data!$D$2:$D$1526,Call_Data!$D1062,Call_Data!$G$2:$G$1526)</f>
        <v>2135</v>
      </c>
      <c r="O1062">
        <f>SUMIFS(Call_Data!$G$2:$G$1526,Call_Data!$D$2:$D$1526,Call_Data!$D1062,Call_Data!$A$2:$A$1526,Call_Data!$A1062)</f>
        <v>730</v>
      </c>
      <c r="P1062" s="3">
        <f>Call_Data!$H1062/Call_Data!$G1062</f>
        <v>720.16666666666663</v>
      </c>
      <c r="Q1062" cm="1">
        <f t="array" ref="Q1062">_xlfn.SWITCH(A1062,201706,780,201707,783,201708,775)</f>
        <v>775</v>
      </c>
      <c r="R1062" s="5" cm="1">
        <f t="array" ref="R1062">_xlfn.SWITCH(A1062,201706,0.08,201707,0.081,201708,0.075)</f>
        <v>7.4999999999999997E-2</v>
      </c>
      <c r="S1062" s="2">
        <f>Call_Data!$M1062/Call_Data!$G1062*100</f>
        <v>5.5555555555555554</v>
      </c>
      <c r="T1062" s="2">
        <f>Call_Data!$S1062/Call_Data!$R1062</f>
        <v>74.074074074074076</v>
      </c>
      <c r="U1062" s="7">
        <f t="shared" si="32"/>
        <v>0</v>
      </c>
      <c r="V1062" s="6">
        <f t="shared" si="33"/>
        <v>0.88888888888888884</v>
      </c>
      <c r="W1062" s="6">
        <f>Call_Data!$K1062/Call_Data!$J1062</f>
        <v>0.78125</v>
      </c>
      <c r="X1062" s="6">
        <f>Call_Data!$L1062/Call_Data!$K1062</f>
        <v>0.68</v>
      </c>
      <c r="Y1062" s="6" cm="1">
        <f t="array" ref="Y1062">_xlfn.SWITCH(A1062,201706,0.51,201707,0.509,201708,0.511)</f>
        <v>0.51100000000000001</v>
      </c>
      <c r="Z1062" s="6">
        <f>Call_Data!$L1062/Call_Data!$G1062</f>
        <v>0.47222222222222221</v>
      </c>
      <c r="AA1062" s="6" cm="1">
        <f t="array" ref="AA1062">_xlfn.SWITCH(A1062,201706,0.2,201707,0.199,201708,0.198)</f>
        <v>0.19800000000000001</v>
      </c>
      <c r="AB1062" s="6">
        <f>Call_Data!$K1062-Call_Data!$L1062/Call_Data!$K1062</f>
        <v>24.32</v>
      </c>
      <c r="AC1062" s="6" cm="1">
        <f t="array" ref="AC1062">_xlfn.SWITCH(A1062,201706,0.17,201707,0.162,201708,0.159)</f>
        <v>0.159</v>
      </c>
      <c r="AD1062" s="6">
        <f>Call_Data!$I1062/Call_Data!$G1062</f>
        <v>0.22222222222222221</v>
      </c>
    </row>
    <row r="1063" spans="1:30" x14ac:dyDescent="0.2">
      <c r="A1063">
        <v>201708</v>
      </c>
      <c r="B1063" s="1">
        <v>42951</v>
      </c>
      <c r="C1063">
        <v>12475</v>
      </c>
      <c r="D1063" t="str">
        <f>VLOOKUP(Call_Data!$C1063,Hierarchy!$A$1:$H$27,5,TRUE)</f>
        <v>Kippers, Kat</v>
      </c>
      <c r="E1063" t="str">
        <f>VLOOKUP(Call_Data!$C1063,Hierarchy!$A$2:$H$27,7,TRUE)</f>
        <v>Jimson, Bill</v>
      </c>
      <c r="F1063" t="str">
        <f>VLOOKUP(C1063,Hierarchy!$A$2:$H$27,8,TRUE)</f>
        <v>Williamburg</v>
      </c>
      <c r="G1063">
        <v>31</v>
      </c>
      <c r="H1063">
        <v>24314</v>
      </c>
      <c r="I1063">
        <v>7</v>
      </c>
      <c r="J1063">
        <v>27</v>
      </c>
      <c r="K1063">
        <v>20</v>
      </c>
      <c r="L1063">
        <v>16</v>
      </c>
      <c r="M1063">
        <v>2</v>
      </c>
      <c r="N1063">
        <f>SUMIF(Call_Data!$D$2:$D$1526,Call_Data!$D1063,Call_Data!$G$2:$G$1526)</f>
        <v>2135</v>
      </c>
      <c r="O1063">
        <f>SUMIFS(Call_Data!$G$2:$G$1526,Call_Data!$D$2:$D$1526,Call_Data!$D1063,Call_Data!$A$2:$A$1526,Call_Data!$A1063)</f>
        <v>723</v>
      </c>
      <c r="P1063" s="3">
        <f>Call_Data!$H1063/Call_Data!$G1063</f>
        <v>784.32258064516134</v>
      </c>
      <c r="Q1063" cm="1">
        <f t="array" ref="Q1063">_xlfn.SWITCH(A1063,201706,780,201707,783,201708,775)</f>
        <v>775</v>
      </c>
      <c r="R1063" s="5" cm="1">
        <f t="array" ref="R1063">_xlfn.SWITCH(A1063,201706,0.08,201707,0.081,201708,0.075)</f>
        <v>7.4999999999999997E-2</v>
      </c>
      <c r="S1063" s="2">
        <f>Call_Data!$M1063/Call_Data!$G1063*100</f>
        <v>6.4516129032258061</v>
      </c>
      <c r="T1063" s="2">
        <f>Call_Data!$S1063/Call_Data!$R1063</f>
        <v>86.021505376344081</v>
      </c>
      <c r="U1063" s="7">
        <f t="shared" si="32"/>
        <v>0</v>
      </c>
      <c r="V1063" s="6">
        <f t="shared" si="33"/>
        <v>0.87096774193548387</v>
      </c>
      <c r="W1063" s="6">
        <f>Call_Data!$K1063/Call_Data!$J1063</f>
        <v>0.7407407407407407</v>
      </c>
      <c r="X1063" s="6">
        <f>Call_Data!$L1063/Call_Data!$K1063</f>
        <v>0.8</v>
      </c>
      <c r="Y1063" s="6" cm="1">
        <f t="array" ref="Y1063">_xlfn.SWITCH(A1063,201706,0.51,201707,0.509,201708,0.511)</f>
        <v>0.51100000000000001</v>
      </c>
      <c r="Z1063" s="6">
        <f>Call_Data!$L1063/Call_Data!$G1063</f>
        <v>0.5161290322580645</v>
      </c>
      <c r="AA1063" s="6" cm="1">
        <f t="array" ref="AA1063">_xlfn.SWITCH(A1063,201706,0.2,201707,0.199,201708,0.198)</f>
        <v>0.19800000000000001</v>
      </c>
      <c r="AB1063" s="6">
        <f>Call_Data!$K1063-Call_Data!$L1063/Call_Data!$K1063</f>
        <v>19.2</v>
      </c>
      <c r="AC1063" s="6" cm="1">
        <f t="array" ref="AC1063">_xlfn.SWITCH(A1063,201706,0.17,201707,0.162,201708,0.159)</f>
        <v>0.159</v>
      </c>
      <c r="AD1063" s="6">
        <f>Call_Data!$I1063/Call_Data!$G1063</f>
        <v>0.22580645161290322</v>
      </c>
    </row>
    <row r="1064" spans="1:30" x14ac:dyDescent="0.2">
      <c r="A1064">
        <v>201708</v>
      </c>
      <c r="B1064" s="1">
        <v>42951</v>
      </c>
      <c r="C1064">
        <v>12476</v>
      </c>
      <c r="D1064" t="str">
        <f>VLOOKUP(Call_Data!$C1064,Hierarchy!$A$1:$H$27,5,TRUE)</f>
        <v>Lipp, Larry</v>
      </c>
      <c r="E1064" t="str">
        <f>VLOOKUP(Call_Data!$C1064,Hierarchy!$A$2:$H$27,7,TRUE)</f>
        <v>Jimson, Bill</v>
      </c>
      <c r="F1064" t="str">
        <f>VLOOKUP(C1064,Hierarchy!$A$2:$H$27,8,TRUE)</f>
        <v>Williamburg</v>
      </c>
      <c r="G1064">
        <v>33</v>
      </c>
      <c r="H1064">
        <v>24707</v>
      </c>
      <c r="I1064">
        <v>6</v>
      </c>
      <c r="J1064">
        <v>30</v>
      </c>
      <c r="K1064">
        <v>22</v>
      </c>
      <c r="L1064">
        <v>17</v>
      </c>
      <c r="M1064">
        <v>2</v>
      </c>
      <c r="N1064">
        <f>SUMIF(Call_Data!$D$2:$D$1526,Call_Data!$D1064,Call_Data!$G$2:$G$1526)</f>
        <v>2065</v>
      </c>
      <c r="O1064">
        <f>SUMIFS(Call_Data!$G$2:$G$1526,Call_Data!$D$2:$D$1526,Call_Data!$D1064,Call_Data!$A$2:$A$1526,Call_Data!$A1064)</f>
        <v>717</v>
      </c>
      <c r="P1064" s="3">
        <f>Call_Data!$H1064/Call_Data!$G1064</f>
        <v>748.69696969696975</v>
      </c>
      <c r="Q1064" cm="1">
        <f t="array" ref="Q1064">_xlfn.SWITCH(A1064,201706,780,201707,783,201708,775)</f>
        <v>775</v>
      </c>
      <c r="R1064" s="5" cm="1">
        <f t="array" ref="R1064">_xlfn.SWITCH(A1064,201706,0.08,201707,0.081,201708,0.075)</f>
        <v>7.4999999999999997E-2</v>
      </c>
      <c r="S1064" s="2">
        <f>Call_Data!$M1064/Call_Data!$G1064*100</f>
        <v>6.0606060606060606</v>
      </c>
      <c r="T1064" s="2">
        <f>Call_Data!$S1064/Call_Data!$R1064</f>
        <v>80.808080808080817</v>
      </c>
      <c r="U1064" s="7">
        <f t="shared" si="32"/>
        <v>0</v>
      </c>
      <c r="V1064" s="6">
        <f t="shared" si="33"/>
        <v>0.90909090909090906</v>
      </c>
      <c r="W1064" s="6">
        <f>Call_Data!$K1064/Call_Data!$J1064</f>
        <v>0.73333333333333328</v>
      </c>
      <c r="X1064" s="6">
        <f>Call_Data!$L1064/Call_Data!$K1064</f>
        <v>0.77272727272727271</v>
      </c>
      <c r="Y1064" s="6" cm="1">
        <f t="array" ref="Y1064">_xlfn.SWITCH(A1064,201706,0.51,201707,0.509,201708,0.511)</f>
        <v>0.51100000000000001</v>
      </c>
      <c r="Z1064" s="6">
        <f>Call_Data!$L1064/Call_Data!$G1064</f>
        <v>0.51515151515151514</v>
      </c>
      <c r="AA1064" s="6" cm="1">
        <f t="array" ref="AA1064">_xlfn.SWITCH(A1064,201706,0.2,201707,0.199,201708,0.198)</f>
        <v>0.19800000000000001</v>
      </c>
      <c r="AB1064" s="6">
        <f>Call_Data!$K1064-Call_Data!$L1064/Call_Data!$K1064</f>
        <v>21.227272727272727</v>
      </c>
      <c r="AC1064" s="6" cm="1">
        <f t="array" ref="AC1064">_xlfn.SWITCH(A1064,201706,0.17,201707,0.162,201708,0.159)</f>
        <v>0.159</v>
      </c>
      <c r="AD1064" s="6">
        <f>Call_Data!$I1064/Call_Data!$G1064</f>
        <v>0.18181818181818182</v>
      </c>
    </row>
    <row r="1065" spans="1:30" x14ac:dyDescent="0.2">
      <c r="A1065">
        <v>201708</v>
      </c>
      <c r="B1065" s="1">
        <v>42951</v>
      </c>
      <c r="C1065">
        <v>12477</v>
      </c>
      <c r="D1065" t="str">
        <f>VLOOKUP(Call_Data!$C1065,Hierarchy!$A$1:$H$27,5,TRUE)</f>
        <v>Myers, Matt</v>
      </c>
      <c r="E1065" t="str">
        <f>VLOOKUP(Call_Data!$C1065,Hierarchy!$A$2:$H$27,7,TRUE)</f>
        <v>Jimson, Bill</v>
      </c>
      <c r="F1065" t="str">
        <f>VLOOKUP(C1065,Hierarchy!$A$2:$H$27,8,TRUE)</f>
        <v>Williamburg</v>
      </c>
      <c r="G1065">
        <v>35</v>
      </c>
      <c r="H1065">
        <v>25926</v>
      </c>
      <c r="I1065">
        <v>8</v>
      </c>
      <c r="J1065">
        <v>30</v>
      </c>
      <c r="K1065">
        <v>20</v>
      </c>
      <c r="L1065">
        <v>14</v>
      </c>
      <c r="M1065">
        <v>2</v>
      </c>
      <c r="N1065">
        <f>SUMIF(Call_Data!$D$2:$D$1526,Call_Data!$D1065,Call_Data!$G$2:$G$1526)</f>
        <v>1978</v>
      </c>
      <c r="O1065">
        <f>SUMIFS(Call_Data!$G$2:$G$1526,Call_Data!$D$2:$D$1526,Call_Data!$D1065,Call_Data!$A$2:$A$1526,Call_Data!$A1065)</f>
        <v>621</v>
      </c>
      <c r="P1065" s="3">
        <f>Call_Data!$H1065/Call_Data!$G1065</f>
        <v>740.74285714285713</v>
      </c>
      <c r="Q1065" cm="1">
        <f t="array" ref="Q1065">_xlfn.SWITCH(A1065,201706,780,201707,783,201708,775)</f>
        <v>775</v>
      </c>
      <c r="R1065" s="5" cm="1">
        <f t="array" ref="R1065">_xlfn.SWITCH(A1065,201706,0.08,201707,0.081,201708,0.075)</f>
        <v>7.4999999999999997E-2</v>
      </c>
      <c r="S1065" s="2">
        <f>Call_Data!$M1065/Call_Data!$G1065*100</f>
        <v>5.7142857142857144</v>
      </c>
      <c r="T1065" s="2">
        <f>Call_Data!$S1065/Call_Data!$R1065</f>
        <v>76.19047619047619</v>
      </c>
      <c r="U1065" s="7">
        <f t="shared" si="32"/>
        <v>0</v>
      </c>
      <c r="V1065" s="6">
        <f t="shared" si="33"/>
        <v>0.8571428571428571</v>
      </c>
      <c r="W1065" s="6">
        <f>Call_Data!$K1065/Call_Data!$J1065</f>
        <v>0.66666666666666663</v>
      </c>
      <c r="X1065" s="6">
        <f>Call_Data!$L1065/Call_Data!$K1065</f>
        <v>0.7</v>
      </c>
      <c r="Y1065" s="6" cm="1">
        <f t="array" ref="Y1065">_xlfn.SWITCH(A1065,201706,0.51,201707,0.509,201708,0.511)</f>
        <v>0.51100000000000001</v>
      </c>
      <c r="Z1065" s="6">
        <f>Call_Data!$L1065/Call_Data!$G1065</f>
        <v>0.4</v>
      </c>
      <c r="AA1065" s="6" cm="1">
        <f t="array" ref="AA1065">_xlfn.SWITCH(A1065,201706,0.2,201707,0.199,201708,0.198)</f>
        <v>0.19800000000000001</v>
      </c>
      <c r="AB1065" s="6">
        <f>Call_Data!$K1065-Call_Data!$L1065/Call_Data!$K1065</f>
        <v>19.3</v>
      </c>
      <c r="AC1065" s="6" cm="1">
        <f t="array" ref="AC1065">_xlfn.SWITCH(A1065,201706,0.17,201707,0.162,201708,0.159)</f>
        <v>0.159</v>
      </c>
      <c r="AD1065" s="6">
        <f>Call_Data!$I1065/Call_Data!$G1065</f>
        <v>0.22857142857142856</v>
      </c>
    </row>
    <row r="1066" spans="1:30" x14ac:dyDescent="0.2">
      <c r="A1066">
        <v>201708</v>
      </c>
      <c r="B1066" s="1">
        <v>42951</v>
      </c>
      <c r="C1066">
        <v>12478</v>
      </c>
      <c r="D1066" t="str">
        <f>VLOOKUP(Call_Data!$C1066,Hierarchy!$A$1:$H$27,5,TRUE)</f>
        <v>Nichols, Nana</v>
      </c>
      <c r="E1066" t="str">
        <f>VLOOKUP(Call_Data!$C1066,Hierarchy!$A$2:$H$27,7,TRUE)</f>
        <v>Jimson, Bill</v>
      </c>
      <c r="F1066" t="str">
        <f>VLOOKUP(C1066,Hierarchy!$A$2:$H$27,8,TRUE)</f>
        <v>Williamburg</v>
      </c>
      <c r="G1066">
        <v>35</v>
      </c>
      <c r="H1066">
        <v>25814</v>
      </c>
      <c r="I1066">
        <v>7</v>
      </c>
      <c r="J1066">
        <v>31</v>
      </c>
      <c r="K1066">
        <v>24</v>
      </c>
      <c r="L1066">
        <v>17</v>
      </c>
      <c r="M1066">
        <v>2</v>
      </c>
      <c r="N1066">
        <f>SUMIF(Call_Data!$D$2:$D$1526,Call_Data!$D1066,Call_Data!$G$2:$G$1526)</f>
        <v>1999</v>
      </c>
      <c r="O1066">
        <f>SUMIFS(Call_Data!$G$2:$G$1526,Call_Data!$D$2:$D$1526,Call_Data!$D1066,Call_Data!$A$2:$A$1526,Call_Data!$A1066)</f>
        <v>626</v>
      </c>
      <c r="P1066" s="3">
        <f>Call_Data!$H1066/Call_Data!$G1066</f>
        <v>737.54285714285709</v>
      </c>
      <c r="Q1066" cm="1">
        <f t="array" ref="Q1066">_xlfn.SWITCH(A1066,201706,780,201707,783,201708,775)</f>
        <v>775</v>
      </c>
      <c r="R1066" s="5" cm="1">
        <f t="array" ref="R1066">_xlfn.SWITCH(A1066,201706,0.08,201707,0.081,201708,0.075)</f>
        <v>7.4999999999999997E-2</v>
      </c>
      <c r="S1066" s="2">
        <f>Call_Data!$M1066/Call_Data!$G1066*100</f>
        <v>5.7142857142857144</v>
      </c>
      <c r="T1066" s="2">
        <f>Call_Data!$S1066/Call_Data!$R1066</f>
        <v>76.19047619047619</v>
      </c>
      <c r="U1066" s="7">
        <f t="shared" si="32"/>
        <v>0</v>
      </c>
      <c r="V1066" s="6">
        <f t="shared" si="33"/>
        <v>0.88571428571428568</v>
      </c>
      <c r="W1066" s="6">
        <f>Call_Data!$K1066/Call_Data!$J1066</f>
        <v>0.77419354838709675</v>
      </c>
      <c r="X1066" s="6">
        <f>Call_Data!$L1066/Call_Data!$K1066</f>
        <v>0.70833333333333337</v>
      </c>
      <c r="Y1066" s="6" cm="1">
        <f t="array" ref="Y1066">_xlfn.SWITCH(A1066,201706,0.51,201707,0.509,201708,0.511)</f>
        <v>0.51100000000000001</v>
      </c>
      <c r="Z1066" s="6">
        <f>Call_Data!$L1066/Call_Data!$G1066</f>
        <v>0.48571428571428571</v>
      </c>
      <c r="AA1066" s="6" cm="1">
        <f t="array" ref="AA1066">_xlfn.SWITCH(A1066,201706,0.2,201707,0.199,201708,0.198)</f>
        <v>0.19800000000000001</v>
      </c>
      <c r="AB1066" s="6">
        <f>Call_Data!$K1066-Call_Data!$L1066/Call_Data!$K1066</f>
        <v>23.291666666666668</v>
      </c>
      <c r="AC1066" s="6" cm="1">
        <f t="array" ref="AC1066">_xlfn.SWITCH(A1066,201706,0.17,201707,0.162,201708,0.159)</f>
        <v>0.159</v>
      </c>
      <c r="AD1066" s="6">
        <f>Call_Data!$I1066/Call_Data!$G1066</f>
        <v>0.2</v>
      </c>
    </row>
    <row r="1067" spans="1:30" x14ac:dyDescent="0.2">
      <c r="A1067">
        <v>201708</v>
      </c>
      <c r="B1067" s="1">
        <v>42951</v>
      </c>
      <c r="C1067">
        <v>12479</v>
      </c>
      <c r="D1067" t="str">
        <f>VLOOKUP(Call_Data!$C1067,Hierarchy!$A$1:$H$27,5,TRUE)</f>
        <v>Ohlson, Octavius</v>
      </c>
      <c r="E1067" t="str">
        <f>VLOOKUP(Call_Data!$C1067,Hierarchy!$A$2:$H$27,7,TRUE)</f>
        <v>Jimson, Bill</v>
      </c>
      <c r="F1067" t="str">
        <f>VLOOKUP(C1067,Hierarchy!$A$2:$H$27,8,TRUE)</f>
        <v>Williamburg</v>
      </c>
      <c r="G1067">
        <v>35</v>
      </c>
      <c r="H1067">
        <v>24767</v>
      </c>
      <c r="I1067">
        <v>7</v>
      </c>
      <c r="J1067">
        <v>32</v>
      </c>
      <c r="K1067">
        <v>26</v>
      </c>
      <c r="L1067">
        <v>16</v>
      </c>
      <c r="M1067">
        <v>2</v>
      </c>
      <c r="N1067">
        <f>SUMIF(Call_Data!$D$2:$D$1526,Call_Data!$D1067,Call_Data!$G$2:$G$1526)</f>
        <v>1969</v>
      </c>
      <c r="O1067">
        <f>SUMIFS(Call_Data!$G$2:$G$1526,Call_Data!$D$2:$D$1526,Call_Data!$D1067,Call_Data!$A$2:$A$1526,Call_Data!$A1067)</f>
        <v>727</v>
      </c>
      <c r="P1067" s="3">
        <f>Call_Data!$H1067/Call_Data!$G1067</f>
        <v>707.62857142857138</v>
      </c>
      <c r="Q1067" cm="1">
        <f t="array" ref="Q1067">_xlfn.SWITCH(A1067,201706,780,201707,783,201708,775)</f>
        <v>775</v>
      </c>
      <c r="R1067" s="5" cm="1">
        <f t="array" ref="R1067">_xlfn.SWITCH(A1067,201706,0.08,201707,0.081,201708,0.075)</f>
        <v>7.4999999999999997E-2</v>
      </c>
      <c r="S1067" s="2">
        <f>Call_Data!$M1067/Call_Data!$G1067*100</f>
        <v>5.7142857142857144</v>
      </c>
      <c r="T1067" s="2">
        <f>Call_Data!$S1067/Call_Data!$R1067</f>
        <v>76.19047619047619</v>
      </c>
      <c r="U1067" s="7">
        <f t="shared" si="32"/>
        <v>0</v>
      </c>
      <c r="V1067" s="6">
        <f t="shared" si="33"/>
        <v>0.91428571428571426</v>
      </c>
      <c r="W1067" s="6">
        <f>Call_Data!$K1067/Call_Data!$J1067</f>
        <v>0.8125</v>
      </c>
      <c r="X1067" s="6">
        <f>Call_Data!$L1067/Call_Data!$K1067</f>
        <v>0.61538461538461542</v>
      </c>
      <c r="Y1067" s="6" cm="1">
        <f t="array" ref="Y1067">_xlfn.SWITCH(A1067,201706,0.51,201707,0.509,201708,0.511)</f>
        <v>0.51100000000000001</v>
      </c>
      <c r="Z1067" s="6">
        <f>Call_Data!$L1067/Call_Data!$G1067</f>
        <v>0.45714285714285713</v>
      </c>
      <c r="AA1067" s="6" cm="1">
        <f t="array" ref="AA1067">_xlfn.SWITCH(A1067,201706,0.2,201707,0.199,201708,0.198)</f>
        <v>0.19800000000000001</v>
      </c>
      <c r="AB1067" s="6">
        <f>Call_Data!$K1067-Call_Data!$L1067/Call_Data!$K1067</f>
        <v>25.384615384615383</v>
      </c>
      <c r="AC1067" s="6" cm="1">
        <f t="array" ref="AC1067">_xlfn.SWITCH(A1067,201706,0.17,201707,0.162,201708,0.159)</f>
        <v>0.159</v>
      </c>
      <c r="AD1067" s="6">
        <f>Call_Data!$I1067/Call_Data!$G1067</f>
        <v>0.2</v>
      </c>
    </row>
    <row r="1068" spans="1:30" x14ac:dyDescent="0.2">
      <c r="A1068">
        <v>201708</v>
      </c>
      <c r="B1068" s="1">
        <v>42951</v>
      </c>
      <c r="C1068">
        <v>12481</v>
      </c>
      <c r="D1068" t="str">
        <f>VLOOKUP(Call_Data!$C1068,Hierarchy!$A$1:$H$27,5,TRUE)</f>
        <v>Rank, Richelle</v>
      </c>
      <c r="E1068" t="str">
        <f>VLOOKUP(Call_Data!$C1068,Hierarchy!$A$2:$H$27,7,TRUE)</f>
        <v>Jimson, Bill</v>
      </c>
      <c r="F1068" t="str">
        <f>VLOOKUP(C1068,Hierarchy!$A$2:$H$27,8,TRUE)</f>
        <v>Williamburg</v>
      </c>
      <c r="G1068">
        <v>31</v>
      </c>
      <c r="H1068">
        <v>25308</v>
      </c>
      <c r="I1068">
        <v>8</v>
      </c>
      <c r="J1068">
        <v>26</v>
      </c>
      <c r="K1068">
        <v>17</v>
      </c>
      <c r="L1068">
        <v>13</v>
      </c>
      <c r="M1068">
        <v>2</v>
      </c>
      <c r="N1068">
        <f>SUMIF(Call_Data!$D$2:$D$1526,Call_Data!$D1068,Call_Data!$G$2:$G$1526)</f>
        <v>1090</v>
      </c>
      <c r="O1068">
        <f>SUMIFS(Call_Data!$G$2:$G$1526,Call_Data!$D$2:$D$1526,Call_Data!$D1068,Call_Data!$A$2:$A$1526,Call_Data!$A1068)</f>
        <v>697</v>
      </c>
      <c r="P1068" s="3">
        <f>Call_Data!$H1068/Call_Data!$G1068</f>
        <v>816.38709677419354</v>
      </c>
      <c r="Q1068" cm="1">
        <f t="array" ref="Q1068">_xlfn.SWITCH(A1068,201706,780,201707,783,201708,775)</f>
        <v>775</v>
      </c>
      <c r="R1068" s="5" cm="1">
        <f t="array" ref="R1068">_xlfn.SWITCH(A1068,201706,0.08,201707,0.081,201708,0.075)</f>
        <v>7.4999999999999997E-2</v>
      </c>
      <c r="S1068" s="2">
        <f>Call_Data!$M1068/Call_Data!$G1068*100</f>
        <v>6.4516129032258061</v>
      </c>
      <c r="T1068" s="2">
        <f>Call_Data!$S1068/Call_Data!$R1068</f>
        <v>86.021505376344081</v>
      </c>
      <c r="U1068" s="7">
        <f t="shared" si="32"/>
        <v>0</v>
      </c>
      <c r="V1068" s="6">
        <f t="shared" si="33"/>
        <v>0.83870967741935487</v>
      </c>
      <c r="W1068" s="6">
        <f>Call_Data!$K1068/Call_Data!$J1068</f>
        <v>0.65384615384615385</v>
      </c>
      <c r="X1068" s="6">
        <f>Call_Data!$L1068/Call_Data!$K1068</f>
        <v>0.76470588235294112</v>
      </c>
      <c r="Y1068" s="6" cm="1">
        <f t="array" ref="Y1068">_xlfn.SWITCH(A1068,201706,0.51,201707,0.509,201708,0.511)</f>
        <v>0.51100000000000001</v>
      </c>
      <c r="Z1068" s="6">
        <f>Call_Data!$L1068/Call_Data!$G1068</f>
        <v>0.41935483870967744</v>
      </c>
      <c r="AA1068" s="6" cm="1">
        <f t="array" ref="AA1068">_xlfn.SWITCH(A1068,201706,0.2,201707,0.199,201708,0.198)</f>
        <v>0.19800000000000001</v>
      </c>
      <c r="AB1068" s="6">
        <f>Call_Data!$K1068-Call_Data!$L1068/Call_Data!$K1068</f>
        <v>16.235294117647058</v>
      </c>
      <c r="AC1068" s="6" cm="1">
        <f t="array" ref="AC1068">_xlfn.SWITCH(A1068,201706,0.17,201707,0.162,201708,0.159)</f>
        <v>0.159</v>
      </c>
      <c r="AD1068" s="6">
        <f>Call_Data!$I1068/Call_Data!$G1068</f>
        <v>0.25806451612903225</v>
      </c>
    </row>
    <row r="1069" spans="1:30" x14ac:dyDescent="0.2">
      <c r="A1069">
        <v>201708</v>
      </c>
      <c r="B1069" s="1">
        <v>42952</v>
      </c>
      <c r="C1069">
        <v>12473</v>
      </c>
      <c r="D1069" t="str">
        <f>VLOOKUP(Call_Data!$C1069,Hierarchy!$A$1:$H$27,5,TRUE)</f>
        <v>Ivanski, Igor</v>
      </c>
      <c r="E1069" t="str">
        <f>VLOOKUP(Call_Data!$C1069,Hierarchy!$A$2:$H$27,7,TRUE)</f>
        <v>Jimson, Bill</v>
      </c>
      <c r="F1069" t="str">
        <f>VLOOKUP(C1069,Hierarchy!$A$2:$H$27,8,TRUE)</f>
        <v>Williamburg</v>
      </c>
      <c r="G1069">
        <v>35</v>
      </c>
      <c r="H1069">
        <v>25689</v>
      </c>
      <c r="I1069">
        <v>6</v>
      </c>
      <c r="J1069">
        <v>33</v>
      </c>
      <c r="K1069">
        <v>25</v>
      </c>
      <c r="L1069">
        <v>20</v>
      </c>
      <c r="M1069">
        <v>2</v>
      </c>
      <c r="N1069">
        <f>SUMIF(Call_Data!$D$2:$D$1526,Call_Data!$D1069,Call_Data!$G$2:$G$1526)</f>
        <v>2093</v>
      </c>
      <c r="O1069">
        <f>SUMIFS(Call_Data!$G$2:$G$1526,Call_Data!$D$2:$D$1526,Call_Data!$D1069,Call_Data!$A$2:$A$1526,Call_Data!$A1069)</f>
        <v>730</v>
      </c>
      <c r="P1069" s="3">
        <f>Call_Data!$H1069/Call_Data!$G1069</f>
        <v>733.97142857142853</v>
      </c>
      <c r="Q1069" cm="1">
        <f t="array" ref="Q1069">_xlfn.SWITCH(A1069,201706,780,201707,783,201708,775)</f>
        <v>775</v>
      </c>
      <c r="R1069" s="5" cm="1">
        <f t="array" ref="R1069">_xlfn.SWITCH(A1069,201706,0.08,201707,0.081,201708,0.075)</f>
        <v>7.4999999999999997E-2</v>
      </c>
      <c r="S1069" s="2">
        <f>Call_Data!$M1069/Call_Data!$G1069*100</f>
        <v>5.7142857142857144</v>
      </c>
      <c r="T1069" s="2">
        <f>Call_Data!$S1069/Call_Data!$R1069</f>
        <v>76.19047619047619</v>
      </c>
      <c r="U1069" s="7">
        <f t="shared" si="32"/>
        <v>0</v>
      </c>
      <c r="V1069" s="6">
        <f t="shared" si="33"/>
        <v>0.94285714285714284</v>
      </c>
      <c r="W1069" s="6">
        <f>Call_Data!$K1069/Call_Data!$J1069</f>
        <v>0.75757575757575757</v>
      </c>
      <c r="X1069" s="6">
        <f>Call_Data!$L1069/Call_Data!$K1069</f>
        <v>0.8</v>
      </c>
      <c r="Y1069" s="6" cm="1">
        <f t="array" ref="Y1069">_xlfn.SWITCH(A1069,201706,0.51,201707,0.509,201708,0.511)</f>
        <v>0.51100000000000001</v>
      </c>
      <c r="Z1069" s="6">
        <f>Call_Data!$L1069/Call_Data!$G1069</f>
        <v>0.5714285714285714</v>
      </c>
      <c r="AA1069" s="6" cm="1">
        <f t="array" ref="AA1069">_xlfn.SWITCH(A1069,201706,0.2,201707,0.199,201708,0.198)</f>
        <v>0.19800000000000001</v>
      </c>
      <c r="AB1069" s="6">
        <f>Call_Data!$K1069-Call_Data!$L1069/Call_Data!$K1069</f>
        <v>24.2</v>
      </c>
      <c r="AC1069" s="6" cm="1">
        <f t="array" ref="AC1069">_xlfn.SWITCH(A1069,201706,0.17,201707,0.162,201708,0.159)</f>
        <v>0.159</v>
      </c>
      <c r="AD1069" s="6">
        <f>Call_Data!$I1069/Call_Data!$G1069</f>
        <v>0.17142857142857143</v>
      </c>
    </row>
    <row r="1070" spans="1:30" x14ac:dyDescent="0.2">
      <c r="A1070">
        <v>201708</v>
      </c>
      <c r="B1070" s="1">
        <v>42952</v>
      </c>
      <c r="C1070">
        <v>12474</v>
      </c>
      <c r="D1070" t="str">
        <f>VLOOKUP(Call_Data!$C1070,Hierarchy!$A$1:$H$27,5,TRUE)</f>
        <v>Jeffries, Johnna</v>
      </c>
      <c r="E1070" t="str">
        <f>VLOOKUP(Call_Data!$C1070,Hierarchy!$A$2:$H$27,7,TRUE)</f>
        <v>Jimson, Bill</v>
      </c>
      <c r="F1070" t="str">
        <f>VLOOKUP(C1070,Hierarchy!$A$2:$H$27,8,TRUE)</f>
        <v>Williamburg</v>
      </c>
      <c r="G1070">
        <v>32</v>
      </c>
      <c r="H1070">
        <v>24107</v>
      </c>
      <c r="I1070">
        <v>7</v>
      </c>
      <c r="J1070">
        <v>28</v>
      </c>
      <c r="K1070">
        <v>19</v>
      </c>
      <c r="L1070">
        <v>15</v>
      </c>
      <c r="M1070">
        <v>2</v>
      </c>
      <c r="N1070">
        <f>SUMIF(Call_Data!$D$2:$D$1526,Call_Data!$D1070,Call_Data!$G$2:$G$1526)</f>
        <v>2135</v>
      </c>
      <c r="O1070">
        <f>SUMIFS(Call_Data!$G$2:$G$1526,Call_Data!$D$2:$D$1526,Call_Data!$D1070,Call_Data!$A$2:$A$1526,Call_Data!$A1070)</f>
        <v>730</v>
      </c>
      <c r="P1070" s="3">
        <f>Call_Data!$H1070/Call_Data!$G1070</f>
        <v>753.34375</v>
      </c>
      <c r="Q1070" cm="1">
        <f t="array" ref="Q1070">_xlfn.SWITCH(A1070,201706,780,201707,783,201708,775)</f>
        <v>775</v>
      </c>
      <c r="R1070" s="5" cm="1">
        <f t="array" ref="R1070">_xlfn.SWITCH(A1070,201706,0.08,201707,0.081,201708,0.075)</f>
        <v>7.4999999999999997E-2</v>
      </c>
      <c r="S1070" s="2">
        <f>Call_Data!$M1070/Call_Data!$G1070*100</f>
        <v>6.25</v>
      </c>
      <c r="T1070" s="2">
        <f>Call_Data!$S1070/Call_Data!$R1070</f>
        <v>83.333333333333343</v>
      </c>
      <c r="U1070" s="7">
        <f t="shared" si="32"/>
        <v>0</v>
      </c>
      <c r="V1070" s="6">
        <f t="shared" si="33"/>
        <v>0.875</v>
      </c>
      <c r="W1070" s="6">
        <f>Call_Data!$K1070/Call_Data!$J1070</f>
        <v>0.6785714285714286</v>
      </c>
      <c r="X1070" s="6">
        <f>Call_Data!$L1070/Call_Data!$K1070</f>
        <v>0.78947368421052633</v>
      </c>
      <c r="Y1070" s="6" cm="1">
        <f t="array" ref="Y1070">_xlfn.SWITCH(A1070,201706,0.51,201707,0.509,201708,0.511)</f>
        <v>0.51100000000000001</v>
      </c>
      <c r="Z1070" s="6">
        <f>Call_Data!$L1070/Call_Data!$G1070</f>
        <v>0.46875</v>
      </c>
      <c r="AA1070" s="6" cm="1">
        <f t="array" ref="AA1070">_xlfn.SWITCH(A1070,201706,0.2,201707,0.199,201708,0.198)</f>
        <v>0.19800000000000001</v>
      </c>
      <c r="AB1070" s="6">
        <f>Call_Data!$K1070-Call_Data!$L1070/Call_Data!$K1070</f>
        <v>18.210526315789473</v>
      </c>
      <c r="AC1070" s="6" cm="1">
        <f t="array" ref="AC1070">_xlfn.SWITCH(A1070,201706,0.17,201707,0.162,201708,0.159)</f>
        <v>0.159</v>
      </c>
      <c r="AD1070" s="6">
        <f>Call_Data!$I1070/Call_Data!$G1070</f>
        <v>0.21875</v>
      </c>
    </row>
    <row r="1071" spans="1:30" x14ac:dyDescent="0.2">
      <c r="A1071">
        <v>201708</v>
      </c>
      <c r="B1071" s="1">
        <v>42952</v>
      </c>
      <c r="C1071">
        <v>12475</v>
      </c>
      <c r="D1071" t="str">
        <f>VLOOKUP(Call_Data!$C1071,Hierarchy!$A$1:$H$27,5,TRUE)</f>
        <v>Kippers, Kat</v>
      </c>
      <c r="E1071" t="str">
        <f>VLOOKUP(Call_Data!$C1071,Hierarchy!$A$2:$H$27,7,TRUE)</f>
        <v>Jimson, Bill</v>
      </c>
      <c r="F1071" t="str">
        <f>VLOOKUP(C1071,Hierarchy!$A$2:$H$27,8,TRUE)</f>
        <v>Williamburg</v>
      </c>
      <c r="G1071">
        <v>32</v>
      </c>
      <c r="H1071">
        <v>24557</v>
      </c>
      <c r="I1071">
        <v>7</v>
      </c>
      <c r="J1071">
        <v>29</v>
      </c>
      <c r="K1071">
        <v>21</v>
      </c>
      <c r="L1071">
        <v>13</v>
      </c>
      <c r="M1071">
        <v>2</v>
      </c>
      <c r="N1071">
        <f>SUMIF(Call_Data!$D$2:$D$1526,Call_Data!$D1071,Call_Data!$G$2:$G$1526)</f>
        <v>2135</v>
      </c>
      <c r="O1071">
        <f>SUMIFS(Call_Data!$G$2:$G$1526,Call_Data!$D$2:$D$1526,Call_Data!$D1071,Call_Data!$A$2:$A$1526,Call_Data!$A1071)</f>
        <v>723</v>
      </c>
      <c r="P1071" s="3">
        <f>Call_Data!$H1071/Call_Data!$G1071</f>
        <v>767.40625</v>
      </c>
      <c r="Q1071" cm="1">
        <f t="array" ref="Q1071">_xlfn.SWITCH(A1071,201706,780,201707,783,201708,775)</f>
        <v>775</v>
      </c>
      <c r="R1071" s="5" cm="1">
        <f t="array" ref="R1071">_xlfn.SWITCH(A1071,201706,0.08,201707,0.081,201708,0.075)</f>
        <v>7.4999999999999997E-2</v>
      </c>
      <c r="S1071" s="2">
        <f>Call_Data!$M1071/Call_Data!$G1071*100</f>
        <v>6.25</v>
      </c>
      <c r="T1071" s="2">
        <f>Call_Data!$S1071/Call_Data!$R1071</f>
        <v>83.333333333333343</v>
      </c>
      <c r="U1071" s="7">
        <f t="shared" si="32"/>
        <v>0</v>
      </c>
      <c r="V1071" s="6">
        <f t="shared" si="33"/>
        <v>0.90625</v>
      </c>
      <c r="W1071" s="6">
        <f>Call_Data!$K1071/Call_Data!$J1071</f>
        <v>0.72413793103448276</v>
      </c>
      <c r="X1071" s="6">
        <f>Call_Data!$L1071/Call_Data!$K1071</f>
        <v>0.61904761904761907</v>
      </c>
      <c r="Y1071" s="6" cm="1">
        <f t="array" ref="Y1071">_xlfn.SWITCH(A1071,201706,0.51,201707,0.509,201708,0.511)</f>
        <v>0.51100000000000001</v>
      </c>
      <c r="Z1071" s="6">
        <f>Call_Data!$L1071/Call_Data!$G1071</f>
        <v>0.40625</v>
      </c>
      <c r="AA1071" s="6" cm="1">
        <f t="array" ref="AA1071">_xlfn.SWITCH(A1071,201706,0.2,201707,0.199,201708,0.198)</f>
        <v>0.19800000000000001</v>
      </c>
      <c r="AB1071" s="6">
        <f>Call_Data!$K1071-Call_Data!$L1071/Call_Data!$K1071</f>
        <v>20.38095238095238</v>
      </c>
      <c r="AC1071" s="6" cm="1">
        <f t="array" ref="AC1071">_xlfn.SWITCH(A1071,201706,0.17,201707,0.162,201708,0.159)</f>
        <v>0.159</v>
      </c>
      <c r="AD1071" s="6">
        <f>Call_Data!$I1071/Call_Data!$G1071</f>
        <v>0.21875</v>
      </c>
    </row>
    <row r="1072" spans="1:30" x14ac:dyDescent="0.2">
      <c r="A1072">
        <v>201708</v>
      </c>
      <c r="B1072" s="1">
        <v>42952</v>
      </c>
      <c r="C1072">
        <v>12476</v>
      </c>
      <c r="D1072" t="str">
        <f>VLOOKUP(Call_Data!$C1072,Hierarchy!$A$1:$H$27,5,TRUE)</f>
        <v>Lipp, Larry</v>
      </c>
      <c r="E1072" t="str">
        <f>VLOOKUP(Call_Data!$C1072,Hierarchy!$A$2:$H$27,7,TRUE)</f>
        <v>Jimson, Bill</v>
      </c>
      <c r="F1072" t="str">
        <f>VLOOKUP(C1072,Hierarchy!$A$2:$H$27,8,TRUE)</f>
        <v>Williamburg</v>
      </c>
      <c r="G1072">
        <v>34</v>
      </c>
      <c r="H1072">
        <v>25746</v>
      </c>
      <c r="I1072">
        <v>9</v>
      </c>
      <c r="J1072">
        <v>30</v>
      </c>
      <c r="K1072">
        <v>23</v>
      </c>
      <c r="L1072">
        <v>16</v>
      </c>
      <c r="M1072">
        <v>2</v>
      </c>
      <c r="N1072">
        <f>SUMIF(Call_Data!$D$2:$D$1526,Call_Data!$D1072,Call_Data!$G$2:$G$1526)</f>
        <v>2065</v>
      </c>
      <c r="O1072">
        <f>SUMIFS(Call_Data!$G$2:$G$1526,Call_Data!$D$2:$D$1526,Call_Data!$D1072,Call_Data!$A$2:$A$1526,Call_Data!$A1072)</f>
        <v>717</v>
      </c>
      <c r="P1072" s="3">
        <f>Call_Data!$H1072/Call_Data!$G1072</f>
        <v>757.23529411764707</v>
      </c>
      <c r="Q1072" cm="1">
        <f t="array" ref="Q1072">_xlfn.SWITCH(A1072,201706,780,201707,783,201708,775)</f>
        <v>775</v>
      </c>
      <c r="R1072" s="5" cm="1">
        <f t="array" ref="R1072">_xlfn.SWITCH(A1072,201706,0.08,201707,0.081,201708,0.075)</f>
        <v>7.4999999999999997E-2</v>
      </c>
      <c r="S1072" s="2">
        <f>Call_Data!$M1072/Call_Data!$G1072*100</f>
        <v>5.8823529411764701</v>
      </c>
      <c r="T1072" s="2">
        <f>Call_Data!$S1072/Call_Data!$R1072</f>
        <v>78.431372549019599</v>
      </c>
      <c r="U1072" s="7">
        <f t="shared" si="32"/>
        <v>0</v>
      </c>
      <c r="V1072" s="6">
        <f t="shared" si="33"/>
        <v>0.88235294117647056</v>
      </c>
      <c r="W1072" s="6">
        <f>Call_Data!$K1072/Call_Data!$J1072</f>
        <v>0.76666666666666672</v>
      </c>
      <c r="X1072" s="6">
        <f>Call_Data!$L1072/Call_Data!$K1072</f>
        <v>0.69565217391304346</v>
      </c>
      <c r="Y1072" s="6" cm="1">
        <f t="array" ref="Y1072">_xlfn.SWITCH(A1072,201706,0.51,201707,0.509,201708,0.511)</f>
        <v>0.51100000000000001</v>
      </c>
      <c r="Z1072" s="6">
        <f>Call_Data!$L1072/Call_Data!$G1072</f>
        <v>0.47058823529411764</v>
      </c>
      <c r="AA1072" s="6" cm="1">
        <f t="array" ref="AA1072">_xlfn.SWITCH(A1072,201706,0.2,201707,0.199,201708,0.198)</f>
        <v>0.19800000000000001</v>
      </c>
      <c r="AB1072" s="6">
        <f>Call_Data!$K1072-Call_Data!$L1072/Call_Data!$K1072</f>
        <v>22.304347826086957</v>
      </c>
      <c r="AC1072" s="6" cm="1">
        <f t="array" ref="AC1072">_xlfn.SWITCH(A1072,201706,0.17,201707,0.162,201708,0.159)</f>
        <v>0.159</v>
      </c>
      <c r="AD1072" s="6">
        <f>Call_Data!$I1072/Call_Data!$G1072</f>
        <v>0.26470588235294118</v>
      </c>
    </row>
    <row r="1073" spans="1:30" x14ac:dyDescent="0.2">
      <c r="A1073">
        <v>201708</v>
      </c>
      <c r="B1073" s="1">
        <v>42952</v>
      </c>
      <c r="C1073">
        <v>12479</v>
      </c>
      <c r="D1073" t="str">
        <f>VLOOKUP(Call_Data!$C1073,Hierarchy!$A$1:$H$27,5,TRUE)</f>
        <v>Ohlson, Octavius</v>
      </c>
      <c r="E1073" t="str">
        <f>VLOOKUP(Call_Data!$C1073,Hierarchy!$A$2:$H$27,7,TRUE)</f>
        <v>Jimson, Bill</v>
      </c>
      <c r="F1073" t="str">
        <f>VLOOKUP(C1073,Hierarchy!$A$2:$H$27,8,TRUE)</f>
        <v>Williamburg</v>
      </c>
      <c r="G1073">
        <v>31</v>
      </c>
      <c r="H1073">
        <v>25375</v>
      </c>
      <c r="I1073">
        <v>5</v>
      </c>
      <c r="J1073">
        <v>30</v>
      </c>
      <c r="K1073">
        <v>25</v>
      </c>
      <c r="L1073">
        <v>18</v>
      </c>
      <c r="M1073">
        <v>2</v>
      </c>
      <c r="N1073">
        <f>SUMIF(Call_Data!$D$2:$D$1526,Call_Data!$D1073,Call_Data!$G$2:$G$1526)</f>
        <v>1969</v>
      </c>
      <c r="O1073">
        <f>SUMIFS(Call_Data!$G$2:$G$1526,Call_Data!$D$2:$D$1526,Call_Data!$D1073,Call_Data!$A$2:$A$1526,Call_Data!$A1073)</f>
        <v>727</v>
      </c>
      <c r="P1073" s="3">
        <f>Call_Data!$H1073/Call_Data!$G1073</f>
        <v>818.54838709677415</v>
      </c>
      <c r="Q1073" cm="1">
        <f t="array" ref="Q1073">_xlfn.SWITCH(A1073,201706,780,201707,783,201708,775)</f>
        <v>775</v>
      </c>
      <c r="R1073" s="5" cm="1">
        <f t="array" ref="R1073">_xlfn.SWITCH(A1073,201706,0.08,201707,0.081,201708,0.075)</f>
        <v>7.4999999999999997E-2</v>
      </c>
      <c r="S1073" s="2">
        <f>Call_Data!$M1073/Call_Data!$G1073*100</f>
        <v>6.4516129032258061</v>
      </c>
      <c r="T1073" s="2">
        <f>Call_Data!$S1073/Call_Data!$R1073</f>
        <v>86.021505376344081</v>
      </c>
      <c r="U1073" s="7">
        <f t="shared" si="32"/>
        <v>0</v>
      </c>
      <c r="V1073" s="6">
        <f t="shared" si="33"/>
        <v>0.967741935483871</v>
      </c>
      <c r="W1073" s="6">
        <f>Call_Data!$K1073/Call_Data!$J1073</f>
        <v>0.83333333333333337</v>
      </c>
      <c r="X1073" s="6">
        <f>Call_Data!$L1073/Call_Data!$K1073</f>
        <v>0.72</v>
      </c>
      <c r="Y1073" s="6" cm="1">
        <f t="array" ref="Y1073">_xlfn.SWITCH(A1073,201706,0.51,201707,0.509,201708,0.511)</f>
        <v>0.51100000000000001</v>
      </c>
      <c r="Z1073" s="6">
        <f>Call_Data!$L1073/Call_Data!$G1073</f>
        <v>0.58064516129032262</v>
      </c>
      <c r="AA1073" s="6" cm="1">
        <f t="array" ref="AA1073">_xlfn.SWITCH(A1073,201706,0.2,201707,0.199,201708,0.198)</f>
        <v>0.19800000000000001</v>
      </c>
      <c r="AB1073" s="6">
        <f>Call_Data!$K1073-Call_Data!$L1073/Call_Data!$K1073</f>
        <v>24.28</v>
      </c>
      <c r="AC1073" s="6" cm="1">
        <f t="array" ref="AC1073">_xlfn.SWITCH(A1073,201706,0.17,201707,0.162,201708,0.159)</f>
        <v>0.159</v>
      </c>
      <c r="AD1073" s="6">
        <f>Call_Data!$I1073/Call_Data!$G1073</f>
        <v>0.16129032258064516</v>
      </c>
    </row>
    <row r="1074" spans="1:30" x14ac:dyDescent="0.2">
      <c r="A1074">
        <v>201708</v>
      </c>
      <c r="B1074" s="1">
        <v>42952</v>
      </c>
      <c r="C1074">
        <v>12481</v>
      </c>
      <c r="D1074" t="str">
        <f>VLOOKUP(Call_Data!$C1074,Hierarchy!$A$1:$H$27,5,TRUE)</f>
        <v>Rank, Richelle</v>
      </c>
      <c r="E1074" t="str">
        <f>VLOOKUP(Call_Data!$C1074,Hierarchy!$A$2:$H$27,7,TRUE)</f>
        <v>Jimson, Bill</v>
      </c>
      <c r="F1074" t="str">
        <f>VLOOKUP(C1074,Hierarchy!$A$2:$H$27,8,TRUE)</f>
        <v>Williamburg</v>
      </c>
      <c r="G1074">
        <v>30</v>
      </c>
      <c r="H1074">
        <v>24811</v>
      </c>
      <c r="I1074">
        <v>6</v>
      </c>
      <c r="J1074">
        <v>26</v>
      </c>
      <c r="K1074">
        <v>20</v>
      </c>
      <c r="L1074">
        <v>13</v>
      </c>
      <c r="M1074">
        <v>2</v>
      </c>
      <c r="N1074">
        <f>SUMIF(Call_Data!$D$2:$D$1526,Call_Data!$D1074,Call_Data!$G$2:$G$1526)</f>
        <v>1090</v>
      </c>
      <c r="O1074">
        <f>SUMIFS(Call_Data!$G$2:$G$1526,Call_Data!$D$2:$D$1526,Call_Data!$D1074,Call_Data!$A$2:$A$1526,Call_Data!$A1074)</f>
        <v>697</v>
      </c>
      <c r="P1074" s="3">
        <f>Call_Data!$H1074/Call_Data!$G1074</f>
        <v>827.0333333333333</v>
      </c>
      <c r="Q1074" cm="1">
        <f t="array" ref="Q1074">_xlfn.SWITCH(A1074,201706,780,201707,783,201708,775)</f>
        <v>775</v>
      </c>
      <c r="R1074" s="5" cm="1">
        <f t="array" ref="R1074">_xlfn.SWITCH(A1074,201706,0.08,201707,0.081,201708,0.075)</f>
        <v>7.4999999999999997E-2</v>
      </c>
      <c r="S1074" s="2">
        <f>Call_Data!$M1074/Call_Data!$G1074*100</f>
        <v>6.666666666666667</v>
      </c>
      <c r="T1074" s="2">
        <f>Call_Data!$S1074/Call_Data!$R1074</f>
        <v>88.8888888888889</v>
      </c>
      <c r="U1074" s="7">
        <f t="shared" si="32"/>
        <v>0</v>
      </c>
      <c r="V1074" s="6">
        <f t="shared" si="33"/>
        <v>0.8666666666666667</v>
      </c>
      <c r="W1074" s="6">
        <f>Call_Data!$K1074/Call_Data!$J1074</f>
        <v>0.76923076923076927</v>
      </c>
      <c r="X1074" s="6">
        <f>Call_Data!$L1074/Call_Data!$K1074</f>
        <v>0.65</v>
      </c>
      <c r="Y1074" s="6" cm="1">
        <f t="array" ref="Y1074">_xlfn.SWITCH(A1074,201706,0.51,201707,0.509,201708,0.511)</f>
        <v>0.51100000000000001</v>
      </c>
      <c r="Z1074" s="6">
        <f>Call_Data!$L1074/Call_Data!$G1074</f>
        <v>0.43333333333333335</v>
      </c>
      <c r="AA1074" s="6" cm="1">
        <f t="array" ref="AA1074">_xlfn.SWITCH(A1074,201706,0.2,201707,0.199,201708,0.198)</f>
        <v>0.19800000000000001</v>
      </c>
      <c r="AB1074" s="6">
        <f>Call_Data!$K1074-Call_Data!$L1074/Call_Data!$K1074</f>
        <v>19.350000000000001</v>
      </c>
      <c r="AC1074" s="6" cm="1">
        <f t="array" ref="AC1074">_xlfn.SWITCH(A1074,201706,0.17,201707,0.162,201708,0.159)</f>
        <v>0.159</v>
      </c>
      <c r="AD1074" s="6">
        <f>Call_Data!$I1074/Call_Data!$G1074</f>
        <v>0.2</v>
      </c>
    </row>
    <row r="1075" spans="1:30" x14ac:dyDescent="0.2">
      <c r="A1075">
        <v>201708</v>
      </c>
      <c r="B1075" s="1">
        <v>42952</v>
      </c>
      <c r="C1075">
        <v>12482</v>
      </c>
      <c r="D1075" t="str">
        <f>VLOOKUP(Call_Data!$C1075,Hierarchy!$A$1:$H$27,5,TRUE)</f>
        <v>Sanders, Sammi</v>
      </c>
      <c r="E1075" t="str">
        <f>VLOOKUP(Call_Data!$C1075,Hierarchy!$A$2:$H$27,7,TRUE)</f>
        <v>Oferten, Quinton</v>
      </c>
      <c r="F1075" t="str">
        <f>VLOOKUP(C1075,Hierarchy!$A$2:$H$27,8,TRUE)</f>
        <v>Williamburg</v>
      </c>
      <c r="G1075">
        <v>32</v>
      </c>
      <c r="H1075">
        <v>24577</v>
      </c>
      <c r="I1075">
        <v>7</v>
      </c>
      <c r="J1075">
        <v>30</v>
      </c>
      <c r="K1075">
        <v>24</v>
      </c>
      <c r="L1075">
        <v>17</v>
      </c>
      <c r="M1075">
        <v>4</v>
      </c>
      <c r="N1075">
        <f>SUMIF(Call_Data!$D$2:$D$1526,Call_Data!$D1075,Call_Data!$G$2:$G$1526)</f>
        <v>1764</v>
      </c>
      <c r="O1075">
        <f>SUMIFS(Call_Data!$G$2:$G$1526,Call_Data!$D$2:$D$1526,Call_Data!$D1075,Call_Data!$A$2:$A$1526,Call_Data!$A1075)</f>
        <v>663</v>
      </c>
      <c r="P1075" s="3">
        <f>Call_Data!$H1075/Call_Data!$G1075</f>
        <v>768.03125</v>
      </c>
      <c r="Q1075" cm="1">
        <f t="array" ref="Q1075">_xlfn.SWITCH(A1075,201706,780,201707,783,201708,775)</f>
        <v>775</v>
      </c>
      <c r="R1075" s="5" cm="1">
        <f t="array" ref="R1075">_xlfn.SWITCH(A1075,201706,0.08,201707,0.081,201708,0.075)</f>
        <v>7.4999999999999997E-2</v>
      </c>
      <c r="S1075" s="2">
        <f>Call_Data!$M1075/Call_Data!$G1075*100</f>
        <v>12.5</v>
      </c>
      <c r="T1075" s="2">
        <f>Call_Data!$S1075/Call_Data!$R1075</f>
        <v>166.66666666666669</v>
      </c>
      <c r="U1075" s="7">
        <f t="shared" si="32"/>
        <v>250</v>
      </c>
      <c r="V1075" s="6">
        <f t="shared" si="33"/>
        <v>0.9375</v>
      </c>
      <c r="W1075" s="6">
        <f>Call_Data!$K1075/Call_Data!$J1075</f>
        <v>0.8</v>
      </c>
      <c r="X1075" s="6">
        <f>Call_Data!$L1075/Call_Data!$K1075</f>
        <v>0.70833333333333337</v>
      </c>
      <c r="Y1075" s="6" cm="1">
        <f t="array" ref="Y1075">_xlfn.SWITCH(A1075,201706,0.51,201707,0.509,201708,0.511)</f>
        <v>0.51100000000000001</v>
      </c>
      <c r="Z1075" s="6">
        <f>Call_Data!$L1075/Call_Data!$G1075</f>
        <v>0.53125</v>
      </c>
      <c r="AA1075" s="6" cm="1">
        <f t="array" ref="AA1075">_xlfn.SWITCH(A1075,201706,0.2,201707,0.199,201708,0.198)</f>
        <v>0.19800000000000001</v>
      </c>
      <c r="AB1075" s="6">
        <f>Call_Data!$K1075-Call_Data!$L1075/Call_Data!$K1075</f>
        <v>23.291666666666668</v>
      </c>
      <c r="AC1075" s="6" cm="1">
        <f t="array" ref="AC1075">_xlfn.SWITCH(A1075,201706,0.17,201707,0.162,201708,0.159)</f>
        <v>0.159</v>
      </c>
      <c r="AD1075" s="6">
        <f>Call_Data!$I1075/Call_Data!$G1075</f>
        <v>0.21875</v>
      </c>
    </row>
    <row r="1076" spans="1:30" x14ac:dyDescent="0.2">
      <c r="A1076">
        <v>201708</v>
      </c>
      <c r="B1076" s="1">
        <v>42952</v>
      </c>
      <c r="C1076">
        <v>12483</v>
      </c>
      <c r="D1076" t="str">
        <f>VLOOKUP(Call_Data!$C1076,Hierarchy!$A$1:$H$27,5,TRUE)</f>
        <v>Thomas, Ted</v>
      </c>
      <c r="E1076" t="str">
        <f>VLOOKUP(Call_Data!$C1076,Hierarchy!$A$2:$H$27,7,TRUE)</f>
        <v>Oferten, Quinton</v>
      </c>
      <c r="F1076" t="str">
        <f>VLOOKUP(C1076,Hierarchy!$A$2:$H$27,8,TRUE)</f>
        <v>Williamburg</v>
      </c>
      <c r="G1076">
        <v>28</v>
      </c>
      <c r="H1076">
        <v>25493</v>
      </c>
      <c r="I1076">
        <v>6</v>
      </c>
      <c r="J1076">
        <v>25</v>
      </c>
      <c r="K1076">
        <v>17</v>
      </c>
      <c r="L1076">
        <v>10</v>
      </c>
      <c r="M1076">
        <v>3</v>
      </c>
      <c r="N1076">
        <f>SUMIF(Call_Data!$D$2:$D$1526,Call_Data!$D1076,Call_Data!$G$2:$G$1526)</f>
        <v>1918</v>
      </c>
      <c r="O1076">
        <f>SUMIFS(Call_Data!$G$2:$G$1526,Call_Data!$D$2:$D$1526,Call_Data!$D1076,Call_Data!$A$2:$A$1526,Call_Data!$A1076)</f>
        <v>660</v>
      </c>
      <c r="P1076" s="3">
        <f>Call_Data!$H1076/Call_Data!$G1076</f>
        <v>910.46428571428567</v>
      </c>
      <c r="Q1076" cm="1">
        <f t="array" ref="Q1076">_xlfn.SWITCH(A1076,201706,780,201707,783,201708,775)</f>
        <v>775</v>
      </c>
      <c r="R1076" s="5" cm="1">
        <f t="array" ref="R1076">_xlfn.SWITCH(A1076,201706,0.08,201707,0.081,201708,0.075)</f>
        <v>7.4999999999999997E-2</v>
      </c>
      <c r="S1076" s="2">
        <f>Call_Data!$M1076/Call_Data!$G1076*100</f>
        <v>10.714285714285714</v>
      </c>
      <c r="T1076" s="2">
        <f>Call_Data!$S1076/Call_Data!$R1076</f>
        <v>142.85714285714286</v>
      </c>
      <c r="U1076" s="7">
        <f t="shared" si="32"/>
        <v>250</v>
      </c>
      <c r="V1076" s="6">
        <f t="shared" si="33"/>
        <v>0.8928571428571429</v>
      </c>
      <c r="W1076" s="6">
        <f>Call_Data!$K1076/Call_Data!$J1076</f>
        <v>0.68</v>
      </c>
      <c r="X1076" s="6">
        <f>Call_Data!$L1076/Call_Data!$K1076</f>
        <v>0.58823529411764708</v>
      </c>
      <c r="Y1076" s="6" cm="1">
        <f t="array" ref="Y1076">_xlfn.SWITCH(A1076,201706,0.51,201707,0.509,201708,0.511)</f>
        <v>0.51100000000000001</v>
      </c>
      <c r="Z1076" s="6">
        <f>Call_Data!$L1076/Call_Data!$G1076</f>
        <v>0.35714285714285715</v>
      </c>
      <c r="AA1076" s="6" cm="1">
        <f t="array" ref="AA1076">_xlfn.SWITCH(A1076,201706,0.2,201707,0.199,201708,0.198)</f>
        <v>0.19800000000000001</v>
      </c>
      <c r="AB1076" s="6">
        <f>Call_Data!$K1076-Call_Data!$L1076/Call_Data!$K1076</f>
        <v>16.411764705882351</v>
      </c>
      <c r="AC1076" s="6" cm="1">
        <f t="array" ref="AC1076">_xlfn.SWITCH(A1076,201706,0.17,201707,0.162,201708,0.159)</f>
        <v>0.159</v>
      </c>
      <c r="AD1076" s="6">
        <f>Call_Data!$I1076/Call_Data!$G1076</f>
        <v>0.21428571428571427</v>
      </c>
    </row>
    <row r="1077" spans="1:30" x14ac:dyDescent="0.2">
      <c r="A1077">
        <v>201708</v>
      </c>
      <c r="B1077" s="1">
        <v>42952</v>
      </c>
      <c r="C1077">
        <v>12484</v>
      </c>
      <c r="D1077" t="str">
        <f>VLOOKUP(Call_Data!$C1077,Hierarchy!$A$1:$H$27,5,TRUE)</f>
        <v>Uvaldon, Ursala</v>
      </c>
      <c r="E1077" t="str">
        <f>VLOOKUP(Call_Data!$C1077,Hierarchy!$A$2:$H$27,7,TRUE)</f>
        <v>Oferten, Quinton</v>
      </c>
      <c r="F1077" t="str">
        <f>VLOOKUP(C1077,Hierarchy!$A$2:$H$27,8,TRUE)</f>
        <v>Williamburg</v>
      </c>
      <c r="G1077">
        <v>29</v>
      </c>
      <c r="H1077">
        <v>24152</v>
      </c>
      <c r="I1077">
        <v>6</v>
      </c>
      <c r="J1077">
        <v>26</v>
      </c>
      <c r="K1077">
        <v>17</v>
      </c>
      <c r="L1077">
        <v>11</v>
      </c>
      <c r="M1077">
        <v>3</v>
      </c>
      <c r="N1077">
        <f>SUMIF(Call_Data!$D$2:$D$1526,Call_Data!$D1077,Call_Data!$G$2:$G$1526)</f>
        <v>1913</v>
      </c>
      <c r="O1077">
        <f>SUMIFS(Call_Data!$G$2:$G$1526,Call_Data!$D$2:$D$1526,Call_Data!$D1077,Call_Data!$A$2:$A$1526,Call_Data!$A1077)</f>
        <v>666</v>
      </c>
      <c r="P1077" s="3">
        <f>Call_Data!$H1077/Call_Data!$G1077</f>
        <v>832.82758620689651</v>
      </c>
      <c r="Q1077" cm="1">
        <f t="array" ref="Q1077">_xlfn.SWITCH(A1077,201706,780,201707,783,201708,775)</f>
        <v>775</v>
      </c>
      <c r="R1077" s="5" cm="1">
        <f t="array" ref="R1077">_xlfn.SWITCH(A1077,201706,0.08,201707,0.081,201708,0.075)</f>
        <v>7.4999999999999997E-2</v>
      </c>
      <c r="S1077" s="2">
        <f>Call_Data!$M1077/Call_Data!$G1077*100</f>
        <v>10.344827586206897</v>
      </c>
      <c r="T1077" s="2">
        <f>Call_Data!$S1077/Call_Data!$R1077</f>
        <v>137.93103448275863</v>
      </c>
      <c r="U1077" s="7">
        <f t="shared" si="32"/>
        <v>250</v>
      </c>
      <c r="V1077" s="6">
        <f t="shared" si="33"/>
        <v>0.89655172413793105</v>
      </c>
      <c r="W1077" s="6">
        <f>Call_Data!$K1077/Call_Data!$J1077</f>
        <v>0.65384615384615385</v>
      </c>
      <c r="X1077" s="6">
        <f>Call_Data!$L1077/Call_Data!$K1077</f>
        <v>0.6470588235294118</v>
      </c>
      <c r="Y1077" s="6" cm="1">
        <f t="array" ref="Y1077">_xlfn.SWITCH(A1077,201706,0.51,201707,0.509,201708,0.511)</f>
        <v>0.51100000000000001</v>
      </c>
      <c r="Z1077" s="6">
        <f>Call_Data!$L1077/Call_Data!$G1077</f>
        <v>0.37931034482758619</v>
      </c>
      <c r="AA1077" s="6" cm="1">
        <f t="array" ref="AA1077">_xlfn.SWITCH(A1077,201706,0.2,201707,0.199,201708,0.198)</f>
        <v>0.19800000000000001</v>
      </c>
      <c r="AB1077" s="6">
        <f>Call_Data!$K1077-Call_Data!$L1077/Call_Data!$K1077</f>
        <v>16.352941176470587</v>
      </c>
      <c r="AC1077" s="6" cm="1">
        <f t="array" ref="AC1077">_xlfn.SWITCH(A1077,201706,0.17,201707,0.162,201708,0.159)</f>
        <v>0.159</v>
      </c>
      <c r="AD1077" s="6">
        <f>Call_Data!$I1077/Call_Data!$G1077</f>
        <v>0.20689655172413793</v>
      </c>
    </row>
    <row r="1078" spans="1:30" x14ac:dyDescent="0.2">
      <c r="A1078">
        <v>201708</v>
      </c>
      <c r="B1078" s="1">
        <v>42952</v>
      </c>
      <c r="C1078">
        <v>12485</v>
      </c>
      <c r="D1078" t="str">
        <f>VLOOKUP(Call_Data!$C1078,Hierarchy!$A$1:$H$27,5,TRUE)</f>
        <v>Vindictive, Vinny</v>
      </c>
      <c r="E1078" t="str">
        <f>VLOOKUP(Call_Data!$C1078,Hierarchy!$A$2:$H$27,7,TRUE)</f>
        <v>Oferten, Quinton</v>
      </c>
      <c r="F1078" t="str">
        <f>VLOOKUP(C1078,Hierarchy!$A$2:$H$27,8,TRUE)</f>
        <v>Williamburg</v>
      </c>
      <c r="G1078">
        <v>29</v>
      </c>
      <c r="H1078">
        <v>24626</v>
      </c>
      <c r="I1078">
        <v>8</v>
      </c>
      <c r="J1078">
        <v>25</v>
      </c>
      <c r="K1078">
        <v>17</v>
      </c>
      <c r="L1078">
        <v>10</v>
      </c>
      <c r="M1078">
        <v>3</v>
      </c>
      <c r="N1078">
        <f>SUMIF(Call_Data!$D$2:$D$1526,Call_Data!$D1078,Call_Data!$G$2:$G$1526)</f>
        <v>1894</v>
      </c>
      <c r="O1078">
        <f>SUMIFS(Call_Data!$G$2:$G$1526,Call_Data!$D$2:$D$1526,Call_Data!$D1078,Call_Data!$A$2:$A$1526,Call_Data!$A1078)</f>
        <v>640</v>
      </c>
      <c r="P1078" s="3">
        <f>Call_Data!$H1078/Call_Data!$G1078</f>
        <v>849.17241379310349</v>
      </c>
      <c r="Q1078" cm="1">
        <f t="array" ref="Q1078">_xlfn.SWITCH(A1078,201706,780,201707,783,201708,775)</f>
        <v>775</v>
      </c>
      <c r="R1078" s="5" cm="1">
        <f t="array" ref="R1078">_xlfn.SWITCH(A1078,201706,0.08,201707,0.081,201708,0.075)</f>
        <v>7.4999999999999997E-2</v>
      </c>
      <c r="S1078" s="2">
        <f>Call_Data!$M1078/Call_Data!$G1078*100</f>
        <v>10.344827586206897</v>
      </c>
      <c r="T1078" s="2">
        <f>Call_Data!$S1078/Call_Data!$R1078</f>
        <v>137.93103448275863</v>
      </c>
      <c r="U1078" s="7">
        <f t="shared" si="32"/>
        <v>250</v>
      </c>
      <c r="V1078" s="6">
        <f t="shared" si="33"/>
        <v>0.86206896551724133</v>
      </c>
      <c r="W1078" s="6">
        <f>Call_Data!$K1078/Call_Data!$J1078</f>
        <v>0.68</v>
      </c>
      <c r="X1078" s="6">
        <f>Call_Data!$L1078/Call_Data!$K1078</f>
        <v>0.58823529411764708</v>
      </c>
      <c r="Y1078" s="6" cm="1">
        <f t="array" ref="Y1078">_xlfn.SWITCH(A1078,201706,0.51,201707,0.509,201708,0.511)</f>
        <v>0.51100000000000001</v>
      </c>
      <c r="Z1078" s="6">
        <f>Call_Data!$L1078/Call_Data!$G1078</f>
        <v>0.34482758620689657</v>
      </c>
      <c r="AA1078" s="6" cm="1">
        <f t="array" ref="AA1078">_xlfn.SWITCH(A1078,201706,0.2,201707,0.199,201708,0.198)</f>
        <v>0.19800000000000001</v>
      </c>
      <c r="AB1078" s="6">
        <f>Call_Data!$K1078-Call_Data!$L1078/Call_Data!$K1078</f>
        <v>16.411764705882351</v>
      </c>
      <c r="AC1078" s="6" cm="1">
        <f t="array" ref="AC1078">_xlfn.SWITCH(A1078,201706,0.17,201707,0.162,201708,0.159)</f>
        <v>0.159</v>
      </c>
      <c r="AD1078" s="6">
        <f>Call_Data!$I1078/Call_Data!$G1078</f>
        <v>0.27586206896551724</v>
      </c>
    </row>
    <row r="1079" spans="1:30" x14ac:dyDescent="0.2">
      <c r="A1079">
        <v>201708</v>
      </c>
      <c r="B1079" s="1">
        <v>42952</v>
      </c>
      <c r="C1079">
        <v>12486</v>
      </c>
      <c r="D1079" t="str">
        <f>VLOOKUP(Call_Data!$C1079,Hierarchy!$A$1:$H$27,5,TRUE)</f>
        <v>Williamson, Wilma</v>
      </c>
      <c r="E1079" t="str">
        <f>VLOOKUP(Call_Data!$C1079,Hierarchy!$A$2:$H$27,7,TRUE)</f>
        <v>Oferten, Quinton</v>
      </c>
      <c r="F1079" t="str">
        <f>VLOOKUP(C1079,Hierarchy!$A$2:$H$27,8,TRUE)</f>
        <v>Williamburg</v>
      </c>
      <c r="G1079">
        <v>32</v>
      </c>
      <c r="H1079">
        <v>25383</v>
      </c>
      <c r="I1079">
        <v>8</v>
      </c>
      <c r="J1079">
        <v>30</v>
      </c>
      <c r="K1079">
        <v>23</v>
      </c>
      <c r="L1079">
        <v>16</v>
      </c>
      <c r="M1079">
        <v>3</v>
      </c>
      <c r="N1079">
        <f>SUMIF(Call_Data!$D$2:$D$1526,Call_Data!$D1079,Call_Data!$G$2:$G$1526)</f>
        <v>1992</v>
      </c>
      <c r="O1079">
        <f>SUMIFS(Call_Data!$G$2:$G$1526,Call_Data!$D$2:$D$1526,Call_Data!$D1079,Call_Data!$A$2:$A$1526,Call_Data!$A1079)</f>
        <v>665</v>
      </c>
      <c r="P1079" s="3">
        <f>Call_Data!$H1079/Call_Data!$G1079</f>
        <v>793.21875</v>
      </c>
      <c r="Q1079" cm="1">
        <f t="array" ref="Q1079">_xlfn.SWITCH(A1079,201706,780,201707,783,201708,775)</f>
        <v>775</v>
      </c>
      <c r="R1079" s="5" cm="1">
        <f t="array" ref="R1079">_xlfn.SWITCH(A1079,201706,0.08,201707,0.081,201708,0.075)</f>
        <v>7.4999999999999997E-2</v>
      </c>
      <c r="S1079" s="2">
        <f>Call_Data!$M1079/Call_Data!$G1079*100</f>
        <v>9.375</v>
      </c>
      <c r="T1079" s="2">
        <f>Call_Data!$S1079/Call_Data!$R1079</f>
        <v>125</v>
      </c>
      <c r="U1079" s="7">
        <f t="shared" si="32"/>
        <v>250</v>
      </c>
      <c r="V1079" s="6">
        <f t="shared" si="33"/>
        <v>0.9375</v>
      </c>
      <c r="W1079" s="6">
        <f>Call_Data!$K1079/Call_Data!$J1079</f>
        <v>0.76666666666666672</v>
      </c>
      <c r="X1079" s="6">
        <f>Call_Data!$L1079/Call_Data!$K1079</f>
        <v>0.69565217391304346</v>
      </c>
      <c r="Y1079" s="6" cm="1">
        <f t="array" ref="Y1079">_xlfn.SWITCH(A1079,201706,0.51,201707,0.509,201708,0.511)</f>
        <v>0.51100000000000001</v>
      </c>
      <c r="Z1079" s="6">
        <f>Call_Data!$L1079/Call_Data!$G1079</f>
        <v>0.5</v>
      </c>
      <c r="AA1079" s="6" cm="1">
        <f t="array" ref="AA1079">_xlfn.SWITCH(A1079,201706,0.2,201707,0.199,201708,0.198)</f>
        <v>0.19800000000000001</v>
      </c>
      <c r="AB1079" s="6">
        <f>Call_Data!$K1079-Call_Data!$L1079/Call_Data!$K1079</f>
        <v>22.304347826086957</v>
      </c>
      <c r="AC1079" s="6" cm="1">
        <f t="array" ref="AC1079">_xlfn.SWITCH(A1079,201706,0.17,201707,0.162,201708,0.159)</f>
        <v>0.159</v>
      </c>
      <c r="AD1079" s="6">
        <f>Call_Data!$I1079/Call_Data!$G1079</f>
        <v>0.25</v>
      </c>
    </row>
    <row r="1080" spans="1:30" x14ac:dyDescent="0.2">
      <c r="A1080">
        <v>201708</v>
      </c>
      <c r="B1080" s="1">
        <v>42952</v>
      </c>
      <c r="C1080">
        <v>12487</v>
      </c>
      <c r="D1080" t="str">
        <f>VLOOKUP(Call_Data!$C1080,Hierarchy!$A$1:$H$27,5,TRUE)</f>
        <v>Younger, Yeti</v>
      </c>
      <c r="E1080" t="str">
        <f>VLOOKUP(Call_Data!$C1080,Hierarchy!$A$2:$H$27,7,TRUE)</f>
        <v>Oferten, Quinton</v>
      </c>
      <c r="F1080" t="str">
        <f>VLOOKUP(C1080,Hierarchy!$A$2:$H$27,8,TRUE)</f>
        <v>Williamburg</v>
      </c>
      <c r="G1080">
        <v>30</v>
      </c>
      <c r="H1080">
        <v>24818</v>
      </c>
      <c r="I1080">
        <v>7</v>
      </c>
      <c r="J1080">
        <v>28</v>
      </c>
      <c r="K1080">
        <v>21</v>
      </c>
      <c r="L1080">
        <v>14</v>
      </c>
      <c r="M1080">
        <v>3</v>
      </c>
      <c r="N1080">
        <f>SUMIF(Call_Data!$D$2:$D$1526,Call_Data!$D1080,Call_Data!$G$2:$G$1526)</f>
        <v>1939</v>
      </c>
      <c r="O1080">
        <f>SUMIFS(Call_Data!$G$2:$G$1526,Call_Data!$D$2:$D$1526,Call_Data!$D1080,Call_Data!$A$2:$A$1526,Call_Data!$A1080)</f>
        <v>666</v>
      </c>
      <c r="P1080" s="3">
        <f>Call_Data!$H1080/Call_Data!$G1080</f>
        <v>827.26666666666665</v>
      </c>
      <c r="Q1080" cm="1">
        <f t="array" ref="Q1080">_xlfn.SWITCH(A1080,201706,780,201707,783,201708,775)</f>
        <v>775</v>
      </c>
      <c r="R1080" s="5" cm="1">
        <f t="array" ref="R1080">_xlfn.SWITCH(A1080,201706,0.08,201707,0.081,201708,0.075)</f>
        <v>7.4999999999999997E-2</v>
      </c>
      <c r="S1080" s="2">
        <f>Call_Data!$M1080/Call_Data!$G1080*100</f>
        <v>10</v>
      </c>
      <c r="T1080" s="2">
        <f>Call_Data!$S1080/Call_Data!$R1080</f>
        <v>133.33333333333334</v>
      </c>
      <c r="U1080" s="7">
        <f t="shared" si="32"/>
        <v>250</v>
      </c>
      <c r="V1080" s="6">
        <f t="shared" si="33"/>
        <v>0.93333333333333335</v>
      </c>
      <c r="W1080" s="6">
        <f>Call_Data!$K1080/Call_Data!$J1080</f>
        <v>0.75</v>
      </c>
      <c r="X1080" s="6">
        <f>Call_Data!$L1080/Call_Data!$K1080</f>
        <v>0.66666666666666663</v>
      </c>
      <c r="Y1080" s="6" cm="1">
        <f t="array" ref="Y1080">_xlfn.SWITCH(A1080,201706,0.51,201707,0.509,201708,0.511)</f>
        <v>0.51100000000000001</v>
      </c>
      <c r="Z1080" s="6">
        <f>Call_Data!$L1080/Call_Data!$G1080</f>
        <v>0.46666666666666667</v>
      </c>
      <c r="AA1080" s="6" cm="1">
        <f t="array" ref="AA1080">_xlfn.SWITCH(A1080,201706,0.2,201707,0.199,201708,0.198)</f>
        <v>0.19800000000000001</v>
      </c>
      <c r="AB1080" s="6">
        <f>Call_Data!$K1080-Call_Data!$L1080/Call_Data!$K1080</f>
        <v>20.333333333333332</v>
      </c>
      <c r="AC1080" s="6" cm="1">
        <f t="array" ref="AC1080">_xlfn.SWITCH(A1080,201706,0.17,201707,0.162,201708,0.159)</f>
        <v>0.159</v>
      </c>
      <c r="AD1080" s="6">
        <f>Call_Data!$I1080/Call_Data!$G1080</f>
        <v>0.23333333333333334</v>
      </c>
    </row>
    <row r="1081" spans="1:30" x14ac:dyDescent="0.2">
      <c r="A1081">
        <v>201708</v>
      </c>
      <c r="B1081" s="1">
        <v>42952</v>
      </c>
      <c r="C1081">
        <v>12488</v>
      </c>
      <c r="D1081" t="str">
        <f>VLOOKUP(Call_Data!$C1081,Hierarchy!$A$1:$H$27,5,TRUE)</f>
        <v>Zwilowski, Zane</v>
      </c>
      <c r="E1081" t="str">
        <f>VLOOKUP(Call_Data!$C1081,Hierarchy!$A$2:$H$27,7,TRUE)</f>
        <v>Oferten, Quinton</v>
      </c>
      <c r="F1081" t="str">
        <f>VLOOKUP(C1081,Hierarchy!$A$2:$H$27,8,TRUE)</f>
        <v>Williamburg</v>
      </c>
      <c r="G1081">
        <v>29</v>
      </c>
      <c r="H1081">
        <v>24423</v>
      </c>
      <c r="I1081">
        <v>9</v>
      </c>
      <c r="J1081">
        <v>27</v>
      </c>
      <c r="K1081">
        <v>16</v>
      </c>
      <c r="L1081">
        <v>10</v>
      </c>
      <c r="M1081">
        <v>3</v>
      </c>
      <c r="N1081">
        <f>SUMIF(Call_Data!$D$2:$D$1526,Call_Data!$D1081,Call_Data!$G$2:$G$1526)</f>
        <v>2000</v>
      </c>
      <c r="O1081">
        <f>SUMIFS(Call_Data!$G$2:$G$1526,Call_Data!$D$2:$D$1526,Call_Data!$D1081,Call_Data!$A$2:$A$1526,Call_Data!$A1081)</f>
        <v>665</v>
      </c>
      <c r="P1081" s="3">
        <f>Call_Data!$H1081/Call_Data!$G1081</f>
        <v>842.17241379310349</v>
      </c>
      <c r="Q1081" cm="1">
        <f t="array" ref="Q1081">_xlfn.SWITCH(A1081,201706,780,201707,783,201708,775)</f>
        <v>775</v>
      </c>
      <c r="R1081" s="5" cm="1">
        <f t="array" ref="R1081">_xlfn.SWITCH(A1081,201706,0.08,201707,0.081,201708,0.075)</f>
        <v>7.4999999999999997E-2</v>
      </c>
      <c r="S1081" s="2">
        <f>Call_Data!$M1081/Call_Data!$G1081*100</f>
        <v>10.344827586206897</v>
      </c>
      <c r="T1081" s="2">
        <f>Call_Data!$S1081/Call_Data!$R1081</f>
        <v>137.93103448275863</v>
      </c>
      <c r="U1081" s="7">
        <f t="shared" si="32"/>
        <v>250</v>
      </c>
      <c r="V1081" s="6">
        <f t="shared" si="33"/>
        <v>0.93103448275862066</v>
      </c>
      <c r="W1081" s="6">
        <f>Call_Data!$K1081/Call_Data!$J1081</f>
        <v>0.59259259259259256</v>
      </c>
      <c r="X1081" s="6">
        <f>Call_Data!$L1081/Call_Data!$K1081</f>
        <v>0.625</v>
      </c>
      <c r="Y1081" s="6" cm="1">
        <f t="array" ref="Y1081">_xlfn.SWITCH(A1081,201706,0.51,201707,0.509,201708,0.511)</f>
        <v>0.51100000000000001</v>
      </c>
      <c r="Z1081" s="6">
        <f>Call_Data!$L1081/Call_Data!$G1081</f>
        <v>0.34482758620689657</v>
      </c>
      <c r="AA1081" s="6" cm="1">
        <f t="array" ref="AA1081">_xlfn.SWITCH(A1081,201706,0.2,201707,0.199,201708,0.198)</f>
        <v>0.19800000000000001</v>
      </c>
      <c r="AB1081" s="6">
        <f>Call_Data!$K1081-Call_Data!$L1081/Call_Data!$K1081</f>
        <v>15.375</v>
      </c>
      <c r="AC1081" s="6" cm="1">
        <f t="array" ref="AC1081">_xlfn.SWITCH(A1081,201706,0.17,201707,0.162,201708,0.159)</f>
        <v>0.159</v>
      </c>
      <c r="AD1081" s="6">
        <f>Call_Data!$I1081/Call_Data!$G1081</f>
        <v>0.31034482758620691</v>
      </c>
    </row>
    <row r="1082" spans="1:30" x14ac:dyDescent="0.2">
      <c r="A1082">
        <v>201708</v>
      </c>
      <c r="B1082" s="1">
        <v>42952</v>
      </c>
      <c r="C1082">
        <v>12489</v>
      </c>
      <c r="D1082" t="str">
        <f>VLOOKUP(Call_Data!$C1082,Hierarchy!$A$1:$H$27,5,TRUE)</f>
        <v>Abacus, Aaron</v>
      </c>
      <c r="E1082" t="str">
        <f>VLOOKUP(Call_Data!$C1082,Hierarchy!$A$2:$H$27,7,TRUE)</f>
        <v>Oferten, Quinton</v>
      </c>
      <c r="F1082" t="str">
        <f>VLOOKUP(C1082,Hierarchy!$A$2:$H$27,8,TRUE)</f>
        <v>Williamburg</v>
      </c>
      <c r="G1082">
        <v>28</v>
      </c>
      <c r="H1082">
        <v>24487</v>
      </c>
      <c r="I1082">
        <v>8</v>
      </c>
      <c r="J1082">
        <v>26</v>
      </c>
      <c r="K1082">
        <v>18</v>
      </c>
      <c r="L1082">
        <v>9</v>
      </c>
      <c r="M1082">
        <v>4</v>
      </c>
      <c r="N1082">
        <f>SUMIF(Call_Data!$D$2:$D$1526,Call_Data!$D1082,Call_Data!$G$2:$G$1526)</f>
        <v>1858</v>
      </c>
      <c r="O1082">
        <f>SUMIFS(Call_Data!$G$2:$G$1526,Call_Data!$D$2:$D$1526,Call_Data!$D1082,Call_Data!$A$2:$A$1526,Call_Data!$A1082)</f>
        <v>697</v>
      </c>
      <c r="P1082" s="3">
        <f>Call_Data!$H1082/Call_Data!$G1082</f>
        <v>874.53571428571433</v>
      </c>
      <c r="Q1082" cm="1">
        <f t="array" ref="Q1082">_xlfn.SWITCH(A1082,201706,780,201707,783,201708,775)</f>
        <v>775</v>
      </c>
      <c r="R1082" s="5" cm="1">
        <f t="array" ref="R1082">_xlfn.SWITCH(A1082,201706,0.08,201707,0.081,201708,0.075)</f>
        <v>7.4999999999999997E-2</v>
      </c>
      <c r="S1082" s="2">
        <f>Call_Data!$M1082/Call_Data!$G1082*100</f>
        <v>14.285714285714285</v>
      </c>
      <c r="T1082" s="2">
        <f>Call_Data!$S1082/Call_Data!$R1082</f>
        <v>190.47619047619048</v>
      </c>
      <c r="U1082" s="7">
        <f t="shared" si="32"/>
        <v>250</v>
      </c>
      <c r="V1082" s="6">
        <f t="shared" si="33"/>
        <v>0.9285714285714286</v>
      </c>
      <c r="W1082" s="6">
        <f>Call_Data!$K1082/Call_Data!$J1082</f>
        <v>0.69230769230769229</v>
      </c>
      <c r="X1082" s="6">
        <f>Call_Data!$L1082/Call_Data!$K1082</f>
        <v>0.5</v>
      </c>
      <c r="Y1082" s="6" cm="1">
        <f t="array" ref="Y1082">_xlfn.SWITCH(A1082,201706,0.51,201707,0.509,201708,0.511)</f>
        <v>0.51100000000000001</v>
      </c>
      <c r="Z1082" s="6">
        <f>Call_Data!$L1082/Call_Data!$G1082</f>
        <v>0.32142857142857145</v>
      </c>
      <c r="AA1082" s="6" cm="1">
        <f t="array" ref="AA1082">_xlfn.SWITCH(A1082,201706,0.2,201707,0.199,201708,0.198)</f>
        <v>0.19800000000000001</v>
      </c>
      <c r="AB1082" s="6">
        <f>Call_Data!$K1082-Call_Data!$L1082/Call_Data!$K1082</f>
        <v>17.5</v>
      </c>
      <c r="AC1082" s="6" cm="1">
        <f t="array" ref="AC1082">_xlfn.SWITCH(A1082,201706,0.17,201707,0.162,201708,0.159)</f>
        <v>0.159</v>
      </c>
      <c r="AD1082" s="6">
        <f>Call_Data!$I1082/Call_Data!$G1082</f>
        <v>0.2857142857142857</v>
      </c>
    </row>
    <row r="1083" spans="1:30" x14ac:dyDescent="0.2">
      <c r="A1083">
        <v>201708</v>
      </c>
      <c r="B1083" s="1">
        <v>42952</v>
      </c>
      <c r="C1083">
        <v>12490</v>
      </c>
      <c r="D1083" t="str">
        <f>VLOOKUP(Call_Data!$C1083,Hierarchy!$A$1:$H$27,5,TRUE)</f>
        <v>Pulaski, Peter</v>
      </c>
      <c r="E1083" t="str">
        <f>VLOOKUP(Call_Data!$C1083,Hierarchy!$A$2:$H$27,7,TRUE)</f>
        <v>Oferten, Quinton</v>
      </c>
      <c r="F1083" t="str">
        <f>VLOOKUP(C1083,Hierarchy!$A$2:$H$27,8,TRUE)</f>
        <v>Williamburg</v>
      </c>
      <c r="G1083">
        <v>31</v>
      </c>
      <c r="H1083">
        <v>24446</v>
      </c>
      <c r="I1083">
        <v>7</v>
      </c>
      <c r="J1083">
        <v>27</v>
      </c>
      <c r="K1083">
        <v>21</v>
      </c>
      <c r="L1083">
        <v>12</v>
      </c>
      <c r="M1083">
        <v>3</v>
      </c>
      <c r="N1083">
        <f>SUMIF(Call_Data!$D$2:$D$1526,Call_Data!$D1083,Call_Data!$G$2:$G$1526)</f>
        <v>1507</v>
      </c>
      <c r="O1083">
        <f>SUMIFS(Call_Data!$G$2:$G$1526,Call_Data!$D$2:$D$1526,Call_Data!$D1083,Call_Data!$A$2:$A$1526,Call_Data!$A1083)</f>
        <v>455</v>
      </c>
      <c r="P1083" s="3">
        <f>Call_Data!$H1083/Call_Data!$G1083</f>
        <v>788.58064516129036</v>
      </c>
      <c r="Q1083" cm="1">
        <f t="array" ref="Q1083">_xlfn.SWITCH(A1083,201706,780,201707,783,201708,775)</f>
        <v>775</v>
      </c>
      <c r="R1083" s="5" cm="1">
        <f t="array" ref="R1083">_xlfn.SWITCH(A1083,201706,0.08,201707,0.081,201708,0.075)</f>
        <v>7.4999999999999997E-2</v>
      </c>
      <c r="S1083" s="2">
        <f>Call_Data!$M1083/Call_Data!$G1083*100</f>
        <v>9.67741935483871</v>
      </c>
      <c r="T1083" s="2">
        <f>Call_Data!$S1083/Call_Data!$R1083</f>
        <v>129.03225806451613</v>
      </c>
      <c r="U1083" s="7">
        <f t="shared" si="32"/>
        <v>250</v>
      </c>
      <c r="V1083" s="6">
        <f t="shared" si="33"/>
        <v>0.87096774193548387</v>
      </c>
      <c r="W1083" s="6">
        <f>Call_Data!$K1083/Call_Data!$J1083</f>
        <v>0.77777777777777779</v>
      </c>
      <c r="X1083" s="6">
        <f>Call_Data!$L1083/Call_Data!$K1083</f>
        <v>0.5714285714285714</v>
      </c>
      <c r="Y1083" s="6" cm="1">
        <f t="array" ref="Y1083">_xlfn.SWITCH(A1083,201706,0.51,201707,0.509,201708,0.511)</f>
        <v>0.51100000000000001</v>
      </c>
      <c r="Z1083" s="6">
        <f>Call_Data!$L1083/Call_Data!$G1083</f>
        <v>0.38709677419354838</v>
      </c>
      <c r="AA1083" s="6" cm="1">
        <f t="array" ref="AA1083">_xlfn.SWITCH(A1083,201706,0.2,201707,0.199,201708,0.198)</f>
        <v>0.19800000000000001</v>
      </c>
      <c r="AB1083" s="6">
        <f>Call_Data!$K1083-Call_Data!$L1083/Call_Data!$K1083</f>
        <v>20.428571428571427</v>
      </c>
      <c r="AC1083" s="6" cm="1">
        <f t="array" ref="AC1083">_xlfn.SWITCH(A1083,201706,0.17,201707,0.162,201708,0.159)</f>
        <v>0.159</v>
      </c>
      <c r="AD1083" s="6">
        <f>Call_Data!$I1083/Call_Data!$G1083</f>
        <v>0.22580645161290322</v>
      </c>
    </row>
    <row r="1084" spans="1:30" x14ac:dyDescent="0.2">
      <c r="A1084">
        <v>201708</v>
      </c>
      <c r="B1084" s="1">
        <v>42953</v>
      </c>
      <c r="C1084">
        <v>12465</v>
      </c>
      <c r="D1084" t="str">
        <f>VLOOKUP(Call_Data!$C1084,Hierarchy!$A$1:$H$27,5,TRUE)</f>
        <v>Anderson, Albert</v>
      </c>
      <c r="E1084" t="str">
        <f>VLOOKUP(Call_Data!$C1084,Hierarchy!$A$2:$H$27,7,TRUE)</f>
        <v>Winnerson, Aceona</v>
      </c>
      <c r="F1084" t="str">
        <f>VLOOKUP(C1084,Hierarchy!$A$2:$H$27,8,TRUE)</f>
        <v>Williamburg</v>
      </c>
      <c r="G1084">
        <v>39</v>
      </c>
      <c r="H1084">
        <v>24317</v>
      </c>
      <c r="I1084">
        <v>7</v>
      </c>
      <c r="J1084">
        <v>39</v>
      </c>
      <c r="K1084">
        <v>27</v>
      </c>
      <c r="L1084">
        <v>24</v>
      </c>
      <c r="M1084">
        <v>2</v>
      </c>
      <c r="N1084">
        <f>SUMIF(Call_Data!$D$2:$D$1526,Call_Data!$D1084,Call_Data!$G$2:$G$1526)</f>
        <v>2149</v>
      </c>
      <c r="O1084">
        <f>SUMIFS(Call_Data!$G$2:$G$1526,Call_Data!$D$2:$D$1526,Call_Data!$D1084,Call_Data!$A$2:$A$1526,Call_Data!$A1084)</f>
        <v>751</v>
      </c>
      <c r="P1084" s="3">
        <f>Call_Data!$H1084/Call_Data!$G1084</f>
        <v>623.51282051282055</v>
      </c>
      <c r="Q1084" cm="1">
        <f t="array" ref="Q1084">_xlfn.SWITCH(A1084,201706,780,201707,783,201708,775)</f>
        <v>775</v>
      </c>
      <c r="R1084" s="5" cm="1">
        <f t="array" ref="R1084">_xlfn.SWITCH(A1084,201706,0.08,201707,0.081,201708,0.075)</f>
        <v>7.4999999999999997E-2</v>
      </c>
      <c r="S1084" s="2">
        <f>Call_Data!$M1084/Call_Data!$G1084*100</f>
        <v>5.1282051282051277</v>
      </c>
      <c r="T1084" s="2">
        <f>Call_Data!$S1084/Call_Data!$R1084</f>
        <v>68.376068376068375</v>
      </c>
      <c r="U1084" s="7">
        <f t="shared" si="32"/>
        <v>0</v>
      </c>
      <c r="V1084" s="6">
        <f t="shared" si="33"/>
        <v>1</v>
      </c>
      <c r="W1084" s="6">
        <f>Call_Data!$K1084/Call_Data!$J1084</f>
        <v>0.69230769230769229</v>
      </c>
      <c r="X1084" s="6">
        <f>Call_Data!$L1084/Call_Data!$K1084</f>
        <v>0.88888888888888884</v>
      </c>
      <c r="Y1084" s="6" cm="1">
        <f t="array" ref="Y1084">_xlfn.SWITCH(A1084,201706,0.51,201707,0.509,201708,0.511)</f>
        <v>0.51100000000000001</v>
      </c>
      <c r="Z1084" s="6">
        <f>Call_Data!$L1084/Call_Data!$G1084</f>
        <v>0.61538461538461542</v>
      </c>
      <c r="AA1084" s="6" cm="1">
        <f t="array" ref="AA1084">_xlfn.SWITCH(A1084,201706,0.2,201707,0.199,201708,0.198)</f>
        <v>0.19800000000000001</v>
      </c>
      <c r="AB1084" s="6">
        <f>Call_Data!$K1084-Call_Data!$L1084/Call_Data!$K1084</f>
        <v>26.111111111111111</v>
      </c>
      <c r="AC1084" s="6" cm="1">
        <f t="array" ref="AC1084">_xlfn.SWITCH(A1084,201706,0.17,201707,0.162,201708,0.159)</f>
        <v>0.159</v>
      </c>
      <c r="AD1084" s="6">
        <f>Call_Data!$I1084/Call_Data!$G1084</f>
        <v>0.17948717948717949</v>
      </c>
    </row>
    <row r="1085" spans="1:30" x14ac:dyDescent="0.2">
      <c r="A1085">
        <v>201708</v>
      </c>
      <c r="B1085" s="1">
        <v>42953</v>
      </c>
      <c r="C1085">
        <v>12466</v>
      </c>
      <c r="D1085" t="str">
        <f>VLOOKUP(Call_Data!$C1085,Hierarchy!$A$1:$H$27,5,TRUE)</f>
        <v>Binning, Bart</v>
      </c>
      <c r="E1085" t="str">
        <f>VLOOKUP(Call_Data!$C1085,Hierarchy!$A$2:$H$27,7,TRUE)</f>
        <v>Winnerson, Aceona</v>
      </c>
      <c r="F1085" t="str">
        <f>VLOOKUP(C1085,Hierarchy!$A$2:$H$27,8,TRUE)</f>
        <v>Williamburg</v>
      </c>
      <c r="G1085">
        <v>35</v>
      </c>
      <c r="H1085">
        <v>24498</v>
      </c>
      <c r="I1085">
        <v>5</v>
      </c>
      <c r="J1085">
        <v>35</v>
      </c>
      <c r="K1085">
        <v>31</v>
      </c>
      <c r="L1085">
        <v>27</v>
      </c>
      <c r="M1085">
        <v>1</v>
      </c>
      <c r="N1085">
        <f>SUMIF(Call_Data!$D$2:$D$1526,Call_Data!$D1085,Call_Data!$G$2:$G$1526)</f>
        <v>2347</v>
      </c>
      <c r="O1085">
        <f>SUMIFS(Call_Data!$G$2:$G$1526,Call_Data!$D$2:$D$1526,Call_Data!$D1085,Call_Data!$A$2:$A$1526,Call_Data!$A1085)</f>
        <v>803</v>
      </c>
      <c r="P1085" s="3">
        <f>Call_Data!$H1085/Call_Data!$G1085</f>
        <v>699.94285714285718</v>
      </c>
      <c r="Q1085" cm="1">
        <f t="array" ref="Q1085">_xlfn.SWITCH(A1085,201706,780,201707,783,201708,775)</f>
        <v>775</v>
      </c>
      <c r="R1085" s="5" cm="1">
        <f t="array" ref="R1085">_xlfn.SWITCH(A1085,201706,0.08,201707,0.081,201708,0.075)</f>
        <v>7.4999999999999997E-2</v>
      </c>
      <c r="S1085" s="2">
        <f>Call_Data!$M1085/Call_Data!$G1085*100</f>
        <v>2.8571428571428572</v>
      </c>
      <c r="T1085" s="2">
        <f>Call_Data!$S1085/Call_Data!$R1085</f>
        <v>38.095238095238095</v>
      </c>
      <c r="U1085" s="7">
        <f t="shared" si="32"/>
        <v>0</v>
      </c>
      <c r="V1085" s="6">
        <f t="shared" si="33"/>
        <v>1</v>
      </c>
      <c r="W1085" s="6">
        <f>Call_Data!$K1085/Call_Data!$J1085</f>
        <v>0.88571428571428568</v>
      </c>
      <c r="X1085" s="6">
        <f>Call_Data!$L1085/Call_Data!$K1085</f>
        <v>0.87096774193548387</v>
      </c>
      <c r="Y1085" s="6" cm="1">
        <f t="array" ref="Y1085">_xlfn.SWITCH(A1085,201706,0.51,201707,0.509,201708,0.511)</f>
        <v>0.51100000000000001</v>
      </c>
      <c r="Z1085" s="6">
        <f>Call_Data!$L1085/Call_Data!$G1085</f>
        <v>0.77142857142857146</v>
      </c>
      <c r="AA1085" s="6" cm="1">
        <f t="array" ref="AA1085">_xlfn.SWITCH(A1085,201706,0.2,201707,0.199,201708,0.198)</f>
        <v>0.19800000000000001</v>
      </c>
      <c r="AB1085" s="6">
        <f>Call_Data!$K1085-Call_Data!$L1085/Call_Data!$K1085</f>
        <v>30.129032258064516</v>
      </c>
      <c r="AC1085" s="6" cm="1">
        <f t="array" ref="AC1085">_xlfn.SWITCH(A1085,201706,0.17,201707,0.162,201708,0.159)</f>
        <v>0.159</v>
      </c>
      <c r="AD1085" s="6">
        <f>Call_Data!$I1085/Call_Data!$G1085</f>
        <v>0.14285714285714285</v>
      </c>
    </row>
    <row r="1086" spans="1:30" x14ac:dyDescent="0.2">
      <c r="A1086">
        <v>201708</v>
      </c>
      <c r="B1086" s="1">
        <v>42953</v>
      </c>
      <c r="C1086">
        <v>12467</v>
      </c>
      <c r="D1086" t="str">
        <f>VLOOKUP(Call_Data!$C1086,Hierarchy!$A$1:$H$27,5,TRUE)</f>
        <v>Centerville, Cece</v>
      </c>
      <c r="E1086" t="str">
        <f>VLOOKUP(Call_Data!$C1086,Hierarchy!$A$2:$H$27,7,TRUE)</f>
        <v>Winnerson, Aceona</v>
      </c>
      <c r="F1086" t="str">
        <f>VLOOKUP(C1086,Hierarchy!$A$2:$H$27,8,TRUE)</f>
        <v>Williamburg</v>
      </c>
      <c r="G1086">
        <v>38</v>
      </c>
      <c r="H1086">
        <v>24704</v>
      </c>
      <c r="I1086">
        <v>6</v>
      </c>
      <c r="J1086">
        <v>37</v>
      </c>
      <c r="K1086">
        <v>26</v>
      </c>
      <c r="L1086">
        <v>19</v>
      </c>
      <c r="M1086">
        <v>2</v>
      </c>
      <c r="N1086">
        <f>SUMIF(Call_Data!$D$2:$D$1526,Call_Data!$D1086,Call_Data!$G$2:$G$1526)</f>
        <v>2319</v>
      </c>
      <c r="O1086">
        <f>SUMIFS(Call_Data!$G$2:$G$1526,Call_Data!$D$2:$D$1526,Call_Data!$D1086,Call_Data!$A$2:$A$1526,Call_Data!$A1086)</f>
        <v>800</v>
      </c>
      <c r="P1086" s="3">
        <f>Call_Data!$H1086/Call_Data!$G1086</f>
        <v>650.10526315789468</v>
      </c>
      <c r="Q1086" cm="1">
        <f t="array" ref="Q1086">_xlfn.SWITCH(A1086,201706,780,201707,783,201708,775)</f>
        <v>775</v>
      </c>
      <c r="R1086" s="5" cm="1">
        <f t="array" ref="R1086">_xlfn.SWITCH(A1086,201706,0.08,201707,0.081,201708,0.075)</f>
        <v>7.4999999999999997E-2</v>
      </c>
      <c r="S1086" s="2">
        <f>Call_Data!$M1086/Call_Data!$G1086*100</f>
        <v>5.2631578947368416</v>
      </c>
      <c r="T1086" s="2">
        <f>Call_Data!$S1086/Call_Data!$R1086</f>
        <v>70.175438596491219</v>
      </c>
      <c r="U1086" s="7">
        <f t="shared" si="32"/>
        <v>0</v>
      </c>
      <c r="V1086" s="6">
        <f t="shared" si="33"/>
        <v>0.97368421052631582</v>
      </c>
      <c r="W1086" s="6">
        <f>Call_Data!$K1086/Call_Data!$J1086</f>
        <v>0.70270270270270274</v>
      </c>
      <c r="X1086" s="6">
        <f>Call_Data!$L1086/Call_Data!$K1086</f>
        <v>0.73076923076923073</v>
      </c>
      <c r="Y1086" s="6" cm="1">
        <f t="array" ref="Y1086">_xlfn.SWITCH(A1086,201706,0.51,201707,0.509,201708,0.511)</f>
        <v>0.51100000000000001</v>
      </c>
      <c r="Z1086" s="6">
        <f>Call_Data!$L1086/Call_Data!$G1086</f>
        <v>0.5</v>
      </c>
      <c r="AA1086" s="6" cm="1">
        <f t="array" ref="AA1086">_xlfn.SWITCH(A1086,201706,0.2,201707,0.199,201708,0.198)</f>
        <v>0.19800000000000001</v>
      </c>
      <c r="AB1086" s="6">
        <f>Call_Data!$K1086-Call_Data!$L1086/Call_Data!$K1086</f>
        <v>25.26923076923077</v>
      </c>
      <c r="AC1086" s="6" cm="1">
        <f t="array" ref="AC1086">_xlfn.SWITCH(A1086,201706,0.17,201707,0.162,201708,0.159)</f>
        <v>0.159</v>
      </c>
      <c r="AD1086" s="6">
        <f>Call_Data!$I1086/Call_Data!$G1086</f>
        <v>0.15789473684210525</v>
      </c>
    </row>
    <row r="1087" spans="1:30" x14ac:dyDescent="0.2">
      <c r="A1087">
        <v>201708</v>
      </c>
      <c r="B1087" s="1">
        <v>42953</v>
      </c>
      <c r="C1087">
        <v>12468</v>
      </c>
      <c r="D1087" t="str">
        <f>VLOOKUP(Call_Data!$C1087,Hierarchy!$A$1:$H$27,5,TRUE)</f>
        <v>Davenport, Davina</v>
      </c>
      <c r="E1087" t="str">
        <f>VLOOKUP(Call_Data!$C1087,Hierarchy!$A$2:$H$27,7,TRUE)</f>
        <v>Winnerson, Aceona</v>
      </c>
      <c r="F1087" t="str">
        <f>VLOOKUP(C1087,Hierarchy!$A$2:$H$27,8,TRUE)</f>
        <v>Williamburg</v>
      </c>
      <c r="G1087">
        <v>35</v>
      </c>
      <c r="H1087">
        <v>24618</v>
      </c>
      <c r="I1087">
        <v>5</v>
      </c>
      <c r="J1087">
        <v>33</v>
      </c>
      <c r="K1087">
        <v>27</v>
      </c>
      <c r="L1087">
        <v>21</v>
      </c>
      <c r="M1087">
        <v>1</v>
      </c>
      <c r="N1087">
        <f>SUMIF(Call_Data!$D$2:$D$1526,Call_Data!$D1087,Call_Data!$G$2:$G$1526)</f>
        <v>2282</v>
      </c>
      <c r="O1087">
        <f>SUMIFS(Call_Data!$G$2:$G$1526,Call_Data!$D$2:$D$1526,Call_Data!$D1087,Call_Data!$A$2:$A$1526,Call_Data!$A1087)</f>
        <v>790</v>
      </c>
      <c r="P1087" s="3">
        <f>Call_Data!$H1087/Call_Data!$G1087</f>
        <v>703.37142857142862</v>
      </c>
      <c r="Q1087" cm="1">
        <f t="array" ref="Q1087">_xlfn.SWITCH(A1087,201706,780,201707,783,201708,775)</f>
        <v>775</v>
      </c>
      <c r="R1087" s="5" cm="1">
        <f t="array" ref="R1087">_xlfn.SWITCH(A1087,201706,0.08,201707,0.081,201708,0.075)</f>
        <v>7.4999999999999997E-2</v>
      </c>
      <c r="S1087" s="2">
        <f>Call_Data!$M1087/Call_Data!$G1087*100</f>
        <v>2.8571428571428572</v>
      </c>
      <c r="T1087" s="2">
        <f>Call_Data!$S1087/Call_Data!$R1087</f>
        <v>38.095238095238095</v>
      </c>
      <c r="U1087" s="7">
        <f t="shared" si="32"/>
        <v>0</v>
      </c>
      <c r="V1087" s="6">
        <f t="shared" si="33"/>
        <v>0.94285714285714284</v>
      </c>
      <c r="W1087" s="6">
        <f>Call_Data!$K1087/Call_Data!$J1087</f>
        <v>0.81818181818181823</v>
      </c>
      <c r="X1087" s="6">
        <f>Call_Data!$L1087/Call_Data!$K1087</f>
        <v>0.77777777777777779</v>
      </c>
      <c r="Y1087" s="6" cm="1">
        <f t="array" ref="Y1087">_xlfn.SWITCH(A1087,201706,0.51,201707,0.509,201708,0.511)</f>
        <v>0.51100000000000001</v>
      </c>
      <c r="Z1087" s="6">
        <f>Call_Data!$L1087/Call_Data!$G1087</f>
        <v>0.6</v>
      </c>
      <c r="AA1087" s="6" cm="1">
        <f t="array" ref="AA1087">_xlfn.SWITCH(A1087,201706,0.2,201707,0.199,201708,0.198)</f>
        <v>0.19800000000000001</v>
      </c>
      <c r="AB1087" s="6">
        <f>Call_Data!$K1087-Call_Data!$L1087/Call_Data!$K1087</f>
        <v>26.222222222222221</v>
      </c>
      <c r="AC1087" s="6" cm="1">
        <f t="array" ref="AC1087">_xlfn.SWITCH(A1087,201706,0.17,201707,0.162,201708,0.159)</f>
        <v>0.159</v>
      </c>
      <c r="AD1087" s="6">
        <f>Call_Data!$I1087/Call_Data!$G1087</f>
        <v>0.14285714285714285</v>
      </c>
    </row>
    <row r="1088" spans="1:30" x14ac:dyDescent="0.2">
      <c r="A1088">
        <v>201708</v>
      </c>
      <c r="B1088" s="1">
        <v>42953</v>
      </c>
      <c r="C1088">
        <v>12469</v>
      </c>
      <c r="D1088" t="str">
        <f>VLOOKUP(Call_Data!$C1088,Hierarchy!$A$1:$H$27,5,TRUE)</f>
        <v>Edgerton, Ethan</v>
      </c>
      <c r="E1088" t="str">
        <f>VLOOKUP(Call_Data!$C1088,Hierarchy!$A$2:$H$27,7,TRUE)</f>
        <v>Winnerson, Aceona</v>
      </c>
      <c r="F1088" t="str">
        <f>VLOOKUP(C1088,Hierarchy!$A$2:$H$27,8,TRUE)</f>
        <v>Williamburg</v>
      </c>
      <c r="G1088">
        <v>39</v>
      </c>
      <c r="H1088">
        <v>25007</v>
      </c>
      <c r="I1088">
        <v>5</v>
      </c>
      <c r="J1088">
        <v>37</v>
      </c>
      <c r="K1088">
        <v>29</v>
      </c>
      <c r="L1088">
        <v>22</v>
      </c>
      <c r="M1088">
        <v>2</v>
      </c>
      <c r="N1088">
        <f>SUMIF(Call_Data!$D$2:$D$1526,Call_Data!$D1088,Call_Data!$G$2:$G$1526)</f>
        <v>2288</v>
      </c>
      <c r="O1088">
        <f>SUMIFS(Call_Data!$G$2:$G$1526,Call_Data!$D$2:$D$1526,Call_Data!$D1088,Call_Data!$A$2:$A$1526,Call_Data!$A1088)</f>
        <v>715</v>
      </c>
      <c r="P1088" s="3">
        <f>Call_Data!$H1088/Call_Data!$G1088</f>
        <v>641.20512820512818</v>
      </c>
      <c r="Q1088" cm="1">
        <f t="array" ref="Q1088">_xlfn.SWITCH(A1088,201706,780,201707,783,201708,775)</f>
        <v>775</v>
      </c>
      <c r="R1088" s="5" cm="1">
        <f t="array" ref="R1088">_xlfn.SWITCH(A1088,201706,0.08,201707,0.081,201708,0.075)</f>
        <v>7.4999999999999997E-2</v>
      </c>
      <c r="S1088" s="2">
        <f>Call_Data!$M1088/Call_Data!$G1088*100</f>
        <v>5.1282051282051277</v>
      </c>
      <c r="T1088" s="2">
        <f>Call_Data!$S1088/Call_Data!$R1088</f>
        <v>68.376068376068375</v>
      </c>
      <c r="U1088" s="7">
        <f t="shared" si="32"/>
        <v>0</v>
      </c>
      <c r="V1088" s="6">
        <f t="shared" si="33"/>
        <v>0.94871794871794868</v>
      </c>
      <c r="W1088" s="6">
        <f>Call_Data!$K1088/Call_Data!$J1088</f>
        <v>0.78378378378378377</v>
      </c>
      <c r="X1088" s="6">
        <f>Call_Data!$L1088/Call_Data!$K1088</f>
        <v>0.75862068965517238</v>
      </c>
      <c r="Y1088" s="6" cm="1">
        <f t="array" ref="Y1088">_xlfn.SWITCH(A1088,201706,0.51,201707,0.509,201708,0.511)</f>
        <v>0.51100000000000001</v>
      </c>
      <c r="Z1088" s="6">
        <f>Call_Data!$L1088/Call_Data!$G1088</f>
        <v>0.5641025641025641</v>
      </c>
      <c r="AA1088" s="6" cm="1">
        <f t="array" ref="AA1088">_xlfn.SWITCH(A1088,201706,0.2,201707,0.199,201708,0.198)</f>
        <v>0.19800000000000001</v>
      </c>
      <c r="AB1088" s="6">
        <f>Call_Data!$K1088-Call_Data!$L1088/Call_Data!$K1088</f>
        <v>28.241379310344829</v>
      </c>
      <c r="AC1088" s="6" cm="1">
        <f t="array" ref="AC1088">_xlfn.SWITCH(A1088,201706,0.17,201707,0.162,201708,0.159)</f>
        <v>0.159</v>
      </c>
      <c r="AD1088" s="6">
        <f>Call_Data!$I1088/Call_Data!$G1088</f>
        <v>0.12820512820512819</v>
      </c>
    </row>
    <row r="1089" spans="1:30" x14ac:dyDescent="0.2">
      <c r="A1089">
        <v>201708</v>
      </c>
      <c r="B1089" s="1">
        <v>42953</v>
      </c>
      <c r="C1089">
        <v>12470</v>
      </c>
      <c r="D1089" t="str">
        <f>VLOOKUP(Call_Data!$C1089,Hierarchy!$A$1:$H$27,5,TRUE)</f>
        <v>Filipsano, Fiona</v>
      </c>
      <c r="E1089" t="str">
        <f>VLOOKUP(Call_Data!$C1089,Hierarchy!$A$2:$H$27,7,TRUE)</f>
        <v>Winnerson, Aceona</v>
      </c>
      <c r="F1089" t="str">
        <f>VLOOKUP(C1089,Hierarchy!$A$2:$H$27,8,TRUE)</f>
        <v>Williamburg</v>
      </c>
      <c r="G1089">
        <v>36</v>
      </c>
      <c r="H1089">
        <v>24000</v>
      </c>
      <c r="I1089">
        <v>7</v>
      </c>
      <c r="J1089">
        <v>34</v>
      </c>
      <c r="K1089">
        <v>27</v>
      </c>
      <c r="L1089">
        <v>22</v>
      </c>
      <c r="M1089">
        <v>2</v>
      </c>
      <c r="N1089">
        <f>SUMIF(Call_Data!$D$2:$D$1526,Call_Data!$D1089,Call_Data!$G$2:$G$1526)</f>
        <v>2312</v>
      </c>
      <c r="O1089">
        <f>SUMIFS(Call_Data!$G$2:$G$1526,Call_Data!$D$2:$D$1526,Call_Data!$D1089,Call_Data!$A$2:$A$1526,Call_Data!$A1089)</f>
        <v>796</v>
      </c>
      <c r="P1089" s="3">
        <f>Call_Data!$H1089/Call_Data!$G1089</f>
        <v>666.66666666666663</v>
      </c>
      <c r="Q1089" cm="1">
        <f t="array" ref="Q1089">_xlfn.SWITCH(A1089,201706,780,201707,783,201708,775)</f>
        <v>775</v>
      </c>
      <c r="R1089" s="5" cm="1">
        <f t="array" ref="R1089">_xlfn.SWITCH(A1089,201706,0.08,201707,0.081,201708,0.075)</f>
        <v>7.4999999999999997E-2</v>
      </c>
      <c r="S1089" s="2">
        <f>Call_Data!$M1089/Call_Data!$G1089*100</f>
        <v>5.5555555555555554</v>
      </c>
      <c r="T1089" s="2">
        <f>Call_Data!$S1089/Call_Data!$R1089</f>
        <v>74.074074074074076</v>
      </c>
      <c r="U1089" s="7">
        <f t="shared" si="32"/>
        <v>0</v>
      </c>
      <c r="V1089" s="6">
        <f t="shared" si="33"/>
        <v>0.94444444444444442</v>
      </c>
      <c r="W1089" s="6">
        <f>Call_Data!$K1089/Call_Data!$J1089</f>
        <v>0.79411764705882348</v>
      </c>
      <c r="X1089" s="6">
        <f>Call_Data!$L1089/Call_Data!$K1089</f>
        <v>0.81481481481481477</v>
      </c>
      <c r="Y1089" s="6" cm="1">
        <f t="array" ref="Y1089">_xlfn.SWITCH(A1089,201706,0.51,201707,0.509,201708,0.511)</f>
        <v>0.51100000000000001</v>
      </c>
      <c r="Z1089" s="6">
        <f>Call_Data!$L1089/Call_Data!$G1089</f>
        <v>0.61111111111111116</v>
      </c>
      <c r="AA1089" s="6" cm="1">
        <f t="array" ref="AA1089">_xlfn.SWITCH(A1089,201706,0.2,201707,0.199,201708,0.198)</f>
        <v>0.19800000000000001</v>
      </c>
      <c r="AB1089" s="6">
        <f>Call_Data!$K1089-Call_Data!$L1089/Call_Data!$K1089</f>
        <v>26.185185185185187</v>
      </c>
      <c r="AC1089" s="6" cm="1">
        <f t="array" ref="AC1089">_xlfn.SWITCH(A1089,201706,0.17,201707,0.162,201708,0.159)</f>
        <v>0.159</v>
      </c>
      <c r="AD1089" s="6">
        <f>Call_Data!$I1089/Call_Data!$G1089</f>
        <v>0.19444444444444445</v>
      </c>
    </row>
    <row r="1090" spans="1:30" x14ac:dyDescent="0.2">
      <c r="A1090">
        <v>201708</v>
      </c>
      <c r="B1090" s="1">
        <v>42953</v>
      </c>
      <c r="C1090">
        <v>12471</v>
      </c>
      <c r="D1090" t="str">
        <f>VLOOKUP(Call_Data!$C1090,Hierarchy!$A$1:$H$27,5,TRUE)</f>
        <v>Gee, Garry</v>
      </c>
      <c r="E1090" t="str">
        <f>VLOOKUP(Call_Data!$C1090,Hierarchy!$A$2:$H$27,7,TRUE)</f>
        <v>Winnerson, Aceona</v>
      </c>
      <c r="F1090" t="str">
        <f>VLOOKUP(C1090,Hierarchy!$A$2:$H$27,8,TRUE)</f>
        <v>Williamburg</v>
      </c>
      <c r="G1090">
        <v>36</v>
      </c>
      <c r="H1090">
        <v>24611</v>
      </c>
      <c r="I1090">
        <v>5</v>
      </c>
      <c r="J1090">
        <v>36</v>
      </c>
      <c r="K1090">
        <v>29</v>
      </c>
      <c r="L1090">
        <v>23</v>
      </c>
      <c r="M1090">
        <v>1</v>
      </c>
      <c r="N1090">
        <f>SUMIF(Call_Data!$D$2:$D$1526,Call_Data!$D1090,Call_Data!$G$2:$G$1526)</f>
        <v>2402</v>
      </c>
      <c r="O1090">
        <f>SUMIFS(Call_Data!$G$2:$G$1526,Call_Data!$D$2:$D$1526,Call_Data!$D1090,Call_Data!$A$2:$A$1526,Call_Data!$A1090)</f>
        <v>793</v>
      </c>
      <c r="P1090" s="3">
        <f>Call_Data!$H1090/Call_Data!$G1090</f>
        <v>683.63888888888891</v>
      </c>
      <c r="Q1090" cm="1">
        <f t="array" ref="Q1090">_xlfn.SWITCH(A1090,201706,780,201707,783,201708,775)</f>
        <v>775</v>
      </c>
      <c r="R1090" s="5" cm="1">
        <f t="array" ref="R1090">_xlfn.SWITCH(A1090,201706,0.08,201707,0.081,201708,0.075)</f>
        <v>7.4999999999999997E-2</v>
      </c>
      <c r="S1090" s="2">
        <f>Call_Data!$M1090/Call_Data!$G1090*100</f>
        <v>2.7777777777777777</v>
      </c>
      <c r="T1090" s="2">
        <f>Call_Data!$S1090/Call_Data!$R1090</f>
        <v>37.037037037037038</v>
      </c>
      <c r="U1090" s="7">
        <f t="shared" ref="U1090:U1153" si="34">IF(T1090&gt;120,250,IF(T1090&gt;110,150,IF(T1090&gt;100,100,IF(T1090&gt;90,50,0))))</f>
        <v>0</v>
      </c>
      <c r="V1090" s="6">
        <f t="shared" ref="V1090:V1153" si="35">J1090/G1090</f>
        <v>1</v>
      </c>
      <c r="W1090" s="6">
        <f>Call_Data!$K1090/Call_Data!$J1090</f>
        <v>0.80555555555555558</v>
      </c>
      <c r="X1090" s="6">
        <f>Call_Data!$L1090/Call_Data!$K1090</f>
        <v>0.7931034482758621</v>
      </c>
      <c r="Y1090" s="6" cm="1">
        <f t="array" ref="Y1090">_xlfn.SWITCH(A1090,201706,0.51,201707,0.509,201708,0.511)</f>
        <v>0.51100000000000001</v>
      </c>
      <c r="Z1090" s="6">
        <f>Call_Data!$L1090/Call_Data!$G1090</f>
        <v>0.63888888888888884</v>
      </c>
      <c r="AA1090" s="6" cm="1">
        <f t="array" ref="AA1090">_xlfn.SWITCH(A1090,201706,0.2,201707,0.199,201708,0.198)</f>
        <v>0.19800000000000001</v>
      </c>
      <c r="AB1090" s="6">
        <f>Call_Data!$K1090-Call_Data!$L1090/Call_Data!$K1090</f>
        <v>28.206896551724139</v>
      </c>
      <c r="AC1090" s="6" cm="1">
        <f t="array" ref="AC1090">_xlfn.SWITCH(A1090,201706,0.17,201707,0.162,201708,0.159)</f>
        <v>0.159</v>
      </c>
      <c r="AD1090" s="6">
        <f>Call_Data!$I1090/Call_Data!$G1090</f>
        <v>0.1388888888888889</v>
      </c>
    </row>
    <row r="1091" spans="1:30" x14ac:dyDescent="0.2">
      <c r="A1091">
        <v>201708</v>
      </c>
      <c r="B1091" s="1">
        <v>42953</v>
      </c>
      <c r="C1091">
        <v>12472</v>
      </c>
      <c r="D1091" t="str">
        <f>VLOOKUP(Call_Data!$C1091,Hierarchy!$A$1:$H$27,5,TRUE)</f>
        <v>Harrison, Harold</v>
      </c>
      <c r="E1091" t="str">
        <f>VLOOKUP(Call_Data!$C1091,Hierarchy!$A$2:$H$27,7,TRUE)</f>
        <v>Winnerson, Aceona</v>
      </c>
      <c r="F1091" t="str">
        <f>VLOOKUP(C1091,Hierarchy!$A$2:$H$27,8,TRUE)</f>
        <v>Williamburg</v>
      </c>
      <c r="G1091">
        <v>34</v>
      </c>
      <c r="H1091">
        <v>24302</v>
      </c>
      <c r="I1091">
        <v>5</v>
      </c>
      <c r="J1091">
        <v>33</v>
      </c>
      <c r="K1091">
        <v>27</v>
      </c>
      <c r="L1091">
        <v>21</v>
      </c>
      <c r="M1091">
        <v>1</v>
      </c>
      <c r="N1091">
        <f>SUMIF(Call_Data!$D$2:$D$1526,Call_Data!$D1091,Call_Data!$G$2:$G$1526)</f>
        <v>2134</v>
      </c>
      <c r="O1091">
        <f>SUMIFS(Call_Data!$G$2:$G$1526,Call_Data!$D$2:$D$1526,Call_Data!$D1091,Call_Data!$A$2:$A$1526,Call_Data!$A1091)</f>
        <v>777</v>
      </c>
      <c r="P1091" s="3">
        <f>Call_Data!$H1091/Call_Data!$G1091</f>
        <v>714.76470588235293</v>
      </c>
      <c r="Q1091" cm="1">
        <f t="array" ref="Q1091">_xlfn.SWITCH(A1091,201706,780,201707,783,201708,775)</f>
        <v>775</v>
      </c>
      <c r="R1091" s="5" cm="1">
        <f t="array" ref="R1091">_xlfn.SWITCH(A1091,201706,0.08,201707,0.081,201708,0.075)</f>
        <v>7.4999999999999997E-2</v>
      </c>
      <c r="S1091" s="2">
        <f>Call_Data!$M1091/Call_Data!$G1091*100</f>
        <v>2.9411764705882351</v>
      </c>
      <c r="T1091" s="2">
        <f>Call_Data!$S1091/Call_Data!$R1091</f>
        <v>39.2156862745098</v>
      </c>
      <c r="U1091" s="7">
        <f t="shared" si="34"/>
        <v>0</v>
      </c>
      <c r="V1091" s="6">
        <f t="shared" si="35"/>
        <v>0.97058823529411764</v>
      </c>
      <c r="W1091" s="6">
        <f>Call_Data!$K1091/Call_Data!$J1091</f>
        <v>0.81818181818181823</v>
      </c>
      <c r="X1091" s="6">
        <f>Call_Data!$L1091/Call_Data!$K1091</f>
        <v>0.77777777777777779</v>
      </c>
      <c r="Y1091" s="6" cm="1">
        <f t="array" ref="Y1091">_xlfn.SWITCH(A1091,201706,0.51,201707,0.509,201708,0.511)</f>
        <v>0.51100000000000001</v>
      </c>
      <c r="Z1091" s="6">
        <f>Call_Data!$L1091/Call_Data!$G1091</f>
        <v>0.61764705882352944</v>
      </c>
      <c r="AA1091" s="6" cm="1">
        <f t="array" ref="AA1091">_xlfn.SWITCH(A1091,201706,0.2,201707,0.199,201708,0.198)</f>
        <v>0.19800000000000001</v>
      </c>
      <c r="AB1091" s="6">
        <f>Call_Data!$K1091-Call_Data!$L1091/Call_Data!$K1091</f>
        <v>26.222222222222221</v>
      </c>
      <c r="AC1091" s="6" cm="1">
        <f t="array" ref="AC1091">_xlfn.SWITCH(A1091,201706,0.17,201707,0.162,201708,0.159)</f>
        <v>0.159</v>
      </c>
      <c r="AD1091" s="6">
        <f>Call_Data!$I1091/Call_Data!$G1091</f>
        <v>0.14705882352941177</v>
      </c>
    </row>
    <row r="1092" spans="1:30" x14ac:dyDescent="0.2">
      <c r="A1092">
        <v>201708</v>
      </c>
      <c r="B1092" s="1">
        <v>42954</v>
      </c>
      <c r="C1092">
        <v>12465</v>
      </c>
      <c r="D1092" t="str">
        <f>VLOOKUP(Call_Data!$C1092,Hierarchy!$A$1:$H$27,5,TRUE)</f>
        <v>Anderson, Albert</v>
      </c>
      <c r="E1092" t="str">
        <f>VLOOKUP(Call_Data!$C1092,Hierarchy!$A$2:$H$27,7,TRUE)</f>
        <v>Winnerson, Aceona</v>
      </c>
      <c r="F1092" t="str">
        <f>VLOOKUP(C1092,Hierarchy!$A$2:$H$27,8,TRUE)</f>
        <v>Williamburg</v>
      </c>
      <c r="G1092">
        <v>40</v>
      </c>
      <c r="H1092">
        <v>25259</v>
      </c>
      <c r="I1092">
        <v>8</v>
      </c>
      <c r="J1092">
        <v>39</v>
      </c>
      <c r="K1092">
        <v>29</v>
      </c>
      <c r="L1092">
        <v>21</v>
      </c>
      <c r="M1092">
        <v>2</v>
      </c>
      <c r="N1092">
        <f>SUMIF(Call_Data!$D$2:$D$1526,Call_Data!$D1092,Call_Data!$G$2:$G$1526)</f>
        <v>2149</v>
      </c>
      <c r="O1092">
        <f>SUMIFS(Call_Data!$G$2:$G$1526,Call_Data!$D$2:$D$1526,Call_Data!$D1092,Call_Data!$A$2:$A$1526,Call_Data!$A1092)</f>
        <v>751</v>
      </c>
      <c r="P1092" s="3">
        <f>Call_Data!$H1092/Call_Data!$G1092</f>
        <v>631.47500000000002</v>
      </c>
      <c r="Q1092" cm="1">
        <f t="array" ref="Q1092">_xlfn.SWITCH(A1092,201706,780,201707,783,201708,775)</f>
        <v>775</v>
      </c>
      <c r="R1092" s="5" cm="1">
        <f t="array" ref="R1092">_xlfn.SWITCH(A1092,201706,0.08,201707,0.081,201708,0.075)</f>
        <v>7.4999999999999997E-2</v>
      </c>
      <c r="S1092" s="2">
        <f>Call_Data!$M1092/Call_Data!$G1092*100</f>
        <v>5</v>
      </c>
      <c r="T1092" s="2">
        <f>Call_Data!$S1092/Call_Data!$R1092</f>
        <v>66.666666666666671</v>
      </c>
      <c r="U1092" s="7">
        <f t="shared" si="34"/>
        <v>0</v>
      </c>
      <c r="V1092" s="6">
        <f t="shared" si="35"/>
        <v>0.97499999999999998</v>
      </c>
      <c r="W1092" s="6">
        <f>Call_Data!$K1092/Call_Data!$J1092</f>
        <v>0.74358974358974361</v>
      </c>
      <c r="X1092" s="6">
        <f>Call_Data!$L1092/Call_Data!$K1092</f>
        <v>0.72413793103448276</v>
      </c>
      <c r="Y1092" s="6" cm="1">
        <f t="array" ref="Y1092">_xlfn.SWITCH(A1092,201706,0.51,201707,0.509,201708,0.511)</f>
        <v>0.51100000000000001</v>
      </c>
      <c r="Z1092" s="6">
        <f>Call_Data!$L1092/Call_Data!$G1092</f>
        <v>0.52500000000000002</v>
      </c>
      <c r="AA1092" s="6" cm="1">
        <f t="array" ref="AA1092">_xlfn.SWITCH(A1092,201706,0.2,201707,0.199,201708,0.198)</f>
        <v>0.19800000000000001</v>
      </c>
      <c r="AB1092" s="6">
        <f>Call_Data!$K1092-Call_Data!$L1092/Call_Data!$K1092</f>
        <v>28.275862068965516</v>
      </c>
      <c r="AC1092" s="6" cm="1">
        <f t="array" ref="AC1092">_xlfn.SWITCH(A1092,201706,0.17,201707,0.162,201708,0.159)</f>
        <v>0.159</v>
      </c>
      <c r="AD1092" s="6">
        <f>Call_Data!$I1092/Call_Data!$G1092</f>
        <v>0.2</v>
      </c>
    </row>
    <row r="1093" spans="1:30" x14ac:dyDescent="0.2">
      <c r="A1093">
        <v>201708</v>
      </c>
      <c r="B1093" s="1">
        <v>42954</v>
      </c>
      <c r="C1093">
        <v>12466</v>
      </c>
      <c r="D1093" t="str">
        <f>VLOOKUP(Call_Data!$C1093,Hierarchy!$A$1:$H$27,5,TRUE)</f>
        <v>Binning, Bart</v>
      </c>
      <c r="E1093" t="str">
        <f>VLOOKUP(Call_Data!$C1093,Hierarchy!$A$2:$H$27,7,TRUE)</f>
        <v>Winnerson, Aceona</v>
      </c>
      <c r="F1093" t="str">
        <f>VLOOKUP(C1093,Hierarchy!$A$2:$H$27,8,TRUE)</f>
        <v>Williamburg</v>
      </c>
      <c r="G1093">
        <v>39</v>
      </c>
      <c r="H1093">
        <v>24021</v>
      </c>
      <c r="I1093">
        <v>5</v>
      </c>
      <c r="J1093">
        <v>38</v>
      </c>
      <c r="K1093">
        <v>27</v>
      </c>
      <c r="L1093">
        <v>20</v>
      </c>
      <c r="M1093">
        <v>2</v>
      </c>
      <c r="N1093">
        <f>SUMIF(Call_Data!$D$2:$D$1526,Call_Data!$D1093,Call_Data!$G$2:$G$1526)</f>
        <v>2347</v>
      </c>
      <c r="O1093">
        <f>SUMIFS(Call_Data!$G$2:$G$1526,Call_Data!$D$2:$D$1526,Call_Data!$D1093,Call_Data!$A$2:$A$1526,Call_Data!$A1093)</f>
        <v>803</v>
      </c>
      <c r="P1093" s="3">
        <f>Call_Data!$H1093/Call_Data!$G1093</f>
        <v>615.92307692307691</v>
      </c>
      <c r="Q1093" cm="1">
        <f t="array" ref="Q1093">_xlfn.SWITCH(A1093,201706,780,201707,783,201708,775)</f>
        <v>775</v>
      </c>
      <c r="R1093" s="5" cm="1">
        <f t="array" ref="R1093">_xlfn.SWITCH(A1093,201706,0.08,201707,0.081,201708,0.075)</f>
        <v>7.4999999999999997E-2</v>
      </c>
      <c r="S1093" s="2">
        <f>Call_Data!$M1093/Call_Data!$G1093*100</f>
        <v>5.1282051282051277</v>
      </c>
      <c r="T1093" s="2">
        <f>Call_Data!$S1093/Call_Data!$R1093</f>
        <v>68.376068376068375</v>
      </c>
      <c r="U1093" s="7">
        <f t="shared" si="34"/>
        <v>0</v>
      </c>
      <c r="V1093" s="6">
        <f t="shared" si="35"/>
        <v>0.97435897435897434</v>
      </c>
      <c r="W1093" s="6">
        <f>Call_Data!$K1093/Call_Data!$J1093</f>
        <v>0.71052631578947367</v>
      </c>
      <c r="X1093" s="6">
        <f>Call_Data!$L1093/Call_Data!$K1093</f>
        <v>0.7407407407407407</v>
      </c>
      <c r="Y1093" s="6" cm="1">
        <f t="array" ref="Y1093">_xlfn.SWITCH(A1093,201706,0.51,201707,0.509,201708,0.511)</f>
        <v>0.51100000000000001</v>
      </c>
      <c r="Z1093" s="6">
        <f>Call_Data!$L1093/Call_Data!$G1093</f>
        <v>0.51282051282051277</v>
      </c>
      <c r="AA1093" s="6" cm="1">
        <f t="array" ref="AA1093">_xlfn.SWITCH(A1093,201706,0.2,201707,0.199,201708,0.198)</f>
        <v>0.19800000000000001</v>
      </c>
      <c r="AB1093" s="6">
        <f>Call_Data!$K1093-Call_Data!$L1093/Call_Data!$K1093</f>
        <v>26.25925925925926</v>
      </c>
      <c r="AC1093" s="6" cm="1">
        <f t="array" ref="AC1093">_xlfn.SWITCH(A1093,201706,0.17,201707,0.162,201708,0.159)</f>
        <v>0.159</v>
      </c>
      <c r="AD1093" s="6">
        <f>Call_Data!$I1093/Call_Data!$G1093</f>
        <v>0.12820512820512819</v>
      </c>
    </row>
    <row r="1094" spans="1:30" x14ac:dyDescent="0.2">
      <c r="A1094">
        <v>201708</v>
      </c>
      <c r="B1094" s="1">
        <v>42954</v>
      </c>
      <c r="C1094">
        <v>12467</v>
      </c>
      <c r="D1094" t="str">
        <f>VLOOKUP(Call_Data!$C1094,Hierarchy!$A$1:$H$27,5,TRUE)</f>
        <v>Centerville, Cece</v>
      </c>
      <c r="E1094" t="str">
        <f>VLOOKUP(Call_Data!$C1094,Hierarchy!$A$2:$H$27,7,TRUE)</f>
        <v>Winnerson, Aceona</v>
      </c>
      <c r="F1094" t="str">
        <f>VLOOKUP(C1094,Hierarchy!$A$2:$H$27,8,TRUE)</f>
        <v>Williamburg</v>
      </c>
      <c r="G1094">
        <v>35</v>
      </c>
      <c r="H1094">
        <v>24936</v>
      </c>
      <c r="I1094">
        <v>5</v>
      </c>
      <c r="J1094">
        <v>32</v>
      </c>
      <c r="K1094">
        <v>29</v>
      </c>
      <c r="L1094">
        <v>24</v>
      </c>
      <c r="M1094">
        <v>1</v>
      </c>
      <c r="N1094">
        <f>SUMIF(Call_Data!$D$2:$D$1526,Call_Data!$D1094,Call_Data!$G$2:$G$1526)</f>
        <v>2319</v>
      </c>
      <c r="O1094">
        <f>SUMIFS(Call_Data!$G$2:$G$1526,Call_Data!$D$2:$D$1526,Call_Data!$D1094,Call_Data!$A$2:$A$1526,Call_Data!$A1094)</f>
        <v>800</v>
      </c>
      <c r="P1094" s="3">
        <f>Call_Data!$H1094/Call_Data!$G1094</f>
        <v>712.45714285714291</v>
      </c>
      <c r="Q1094" cm="1">
        <f t="array" ref="Q1094">_xlfn.SWITCH(A1094,201706,780,201707,783,201708,775)</f>
        <v>775</v>
      </c>
      <c r="R1094" s="5" cm="1">
        <f t="array" ref="R1094">_xlfn.SWITCH(A1094,201706,0.08,201707,0.081,201708,0.075)</f>
        <v>7.4999999999999997E-2</v>
      </c>
      <c r="S1094" s="2">
        <f>Call_Data!$M1094/Call_Data!$G1094*100</f>
        <v>2.8571428571428572</v>
      </c>
      <c r="T1094" s="2">
        <f>Call_Data!$S1094/Call_Data!$R1094</f>
        <v>38.095238095238095</v>
      </c>
      <c r="U1094" s="7">
        <f t="shared" si="34"/>
        <v>0</v>
      </c>
      <c r="V1094" s="6">
        <f t="shared" si="35"/>
        <v>0.91428571428571426</v>
      </c>
      <c r="W1094" s="6">
        <f>Call_Data!$K1094/Call_Data!$J1094</f>
        <v>0.90625</v>
      </c>
      <c r="X1094" s="6">
        <f>Call_Data!$L1094/Call_Data!$K1094</f>
        <v>0.82758620689655171</v>
      </c>
      <c r="Y1094" s="6" cm="1">
        <f t="array" ref="Y1094">_xlfn.SWITCH(A1094,201706,0.51,201707,0.509,201708,0.511)</f>
        <v>0.51100000000000001</v>
      </c>
      <c r="Z1094" s="6">
        <f>Call_Data!$L1094/Call_Data!$G1094</f>
        <v>0.68571428571428572</v>
      </c>
      <c r="AA1094" s="6" cm="1">
        <f t="array" ref="AA1094">_xlfn.SWITCH(A1094,201706,0.2,201707,0.199,201708,0.198)</f>
        <v>0.19800000000000001</v>
      </c>
      <c r="AB1094" s="6">
        <f>Call_Data!$K1094-Call_Data!$L1094/Call_Data!$K1094</f>
        <v>28.172413793103448</v>
      </c>
      <c r="AC1094" s="6" cm="1">
        <f t="array" ref="AC1094">_xlfn.SWITCH(A1094,201706,0.17,201707,0.162,201708,0.159)</f>
        <v>0.159</v>
      </c>
      <c r="AD1094" s="6">
        <f>Call_Data!$I1094/Call_Data!$G1094</f>
        <v>0.14285714285714285</v>
      </c>
    </row>
    <row r="1095" spans="1:30" x14ac:dyDescent="0.2">
      <c r="A1095">
        <v>201708</v>
      </c>
      <c r="B1095" s="1">
        <v>42954</v>
      </c>
      <c r="C1095">
        <v>12468</v>
      </c>
      <c r="D1095" t="str">
        <f>VLOOKUP(Call_Data!$C1095,Hierarchy!$A$1:$H$27,5,TRUE)</f>
        <v>Davenport, Davina</v>
      </c>
      <c r="E1095" t="str">
        <f>VLOOKUP(Call_Data!$C1095,Hierarchy!$A$2:$H$27,7,TRUE)</f>
        <v>Winnerson, Aceona</v>
      </c>
      <c r="F1095" t="str">
        <f>VLOOKUP(C1095,Hierarchy!$A$2:$H$27,8,TRUE)</f>
        <v>Williamburg</v>
      </c>
      <c r="G1095">
        <v>35</v>
      </c>
      <c r="H1095">
        <v>25264</v>
      </c>
      <c r="I1095">
        <v>5</v>
      </c>
      <c r="J1095">
        <v>34</v>
      </c>
      <c r="K1095">
        <v>26</v>
      </c>
      <c r="L1095">
        <v>18</v>
      </c>
      <c r="M1095">
        <v>2</v>
      </c>
      <c r="N1095">
        <f>SUMIF(Call_Data!$D$2:$D$1526,Call_Data!$D1095,Call_Data!$G$2:$G$1526)</f>
        <v>2282</v>
      </c>
      <c r="O1095">
        <f>SUMIFS(Call_Data!$G$2:$G$1526,Call_Data!$D$2:$D$1526,Call_Data!$D1095,Call_Data!$A$2:$A$1526,Call_Data!$A1095)</f>
        <v>790</v>
      </c>
      <c r="P1095" s="3">
        <f>Call_Data!$H1095/Call_Data!$G1095</f>
        <v>721.82857142857142</v>
      </c>
      <c r="Q1095" cm="1">
        <f t="array" ref="Q1095">_xlfn.SWITCH(A1095,201706,780,201707,783,201708,775)</f>
        <v>775</v>
      </c>
      <c r="R1095" s="5" cm="1">
        <f t="array" ref="R1095">_xlfn.SWITCH(A1095,201706,0.08,201707,0.081,201708,0.075)</f>
        <v>7.4999999999999997E-2</v>
      </c>
      <c r="S1095" s="2">
        <f>Call_Data!$M1095/Call_Data!$G1095*100</f>
        <v>5.7142857142857144</v>
      </c>
      <c r="T1095" s="2">
        <f>Call_Data!$S1095/Call_Data!$R1095</f>
        <v>76.19047619047619</v>
      </c>
      <c r="U1095" s="7">
        <f t="shared" si="34"/>
        <v>0</v>
      </c>
      <c r="V1095" s="6">
        <f t="shared" si="35"/>
        <v>0.97142857142857142</v>
      </c>
      <c r="W1095" s="6">
        <f>Call_Data!$K1095/Call_Data!$J1095</f>
        <v>0.76470588235294112</v>
      </c>
      <c r="X1095" s="6">
        <f>Call_Data!$L1095/Call_Data!$K1095</f>
        <v>0.69230769230769229</v>
      </c>
      <c r="Y1095" s="6" cm="1">
        <f t="array" ref="Y1095">_xlfn.SWITCH(A1095,201706,0.51,201707,0.509,201708,0.511)</f>
        <v>0.51100000000000001</v>
      </c>
      <c r="Z1095" s="6">
        <f>Call_Data!$L1095/Call_Data!$G1095</f>
        <v>0.51428571428571423</v>
      </c>
      <c r="AA1095" s="6" cm="1">
        <f t="array" ref="AA1095">_xlfn.SWITCH(A1095,201706,0.2,201707,0.199,201708,0.198)</f>
        <v>0.19800000000000001</v>
      </c>
      <c r="AB1095" s="6">
        <f>Call_Data!$K1095-Call_Data!$L1095/Call_Data!$K1095</f>
        <v>25.307692307692307</v>
      </c>
      <c r="AC1095" s="6" cm="1">
        <f t="array" ref="AC1095">_xlfn.SWITCH(A1095,201706,0.17,201707,0.162,201708,0.159)</f>
        <v>0.159</v>
      </c>
      <c r="AD1095" s="6">
        <f>Call_Data!$I1095/Call_Data!$G1095</f>
        <v>0.14285714285714285</v>
      </c>
    </row>
    <row r="1096" spans="1:30" x14ac:dyDescent="0.2">
      <c r="A1096">
        <v>201708</v>
      </c>
      <c r="B1096" s="1">
        <v>42954</v>
      </c>
      <c r="C1096">
        <v>12469</v>
      </c>
      <c r="D1096" t="str">
        <f>VLOOKUP(Call_Data!$C1096,Hierarchy!$A$1:$H$27,5,TRUE)</f>
        <v>Edgerton, Ethan</v>
      </c>
      <c r="E1096" t="str">
        <f>VLOOKUP(Call_Data!$C1096,Hierarchy!$A$2:$H$27,7,TRUE)</f>
        <v>Winnerson, Aceona</v>
      </c>
      <c r="F1096" t="str">
        <f>VLOOKUP(C1096,Hierarchy!$A$2:$H$27,8,TRUE)</f>
        <v>Williamburg</v>
      </c>
      <c r="G1096">
        <v>34</v>
      </c>
      <c r="H1096">
        <v>24109</v>
      </c>
      <c r="I1096">
        <v>5</v>
      </c>
      <c r="J1096">
        <v>32</v>
      </c>
      <c r="K1096">
        <v>26</v>
      </c>
      <c r="L1096">
        <v>18</v>
      </c>
      <c r="M1096">
        <v>1</v>
      </c>
      <c r="N1096">
        <f>SUMIF(Call_Data!$D$2:$D$1526,Call_Data!$D1096,Call_Data!$G$2:$G$1526)</f>
        <v>2288</v>
      </c>
      <c r="O1096">
        <f>SUMIFS(Call_Data!$G$2:$G$1526,Call_Data!$D$2:$D$1526,Call_Data!$D1096,Call_Data!$A$2:$A$1526,Call_Data!$A1096)</f>
        <v>715</v>
      </c>
      <c r="P1096" s="3">
        <f>Call_Data!$H1096/Call_Data!$G1096</f>
        <v>709.08823529411768</v>
      </c>
      <c r="Q1096" cm="1">
        <f t="array" ref="Q1096">_xlfn.SWITCH(A1096,201706,780,201707,783,201708,775)</f>
        <v>775</v>
      </c>
      <c r="R1096" s="5" cm="1">
        <f t="array" ref="R1096">_xlfn.SWITCH(A1096,201706,0.08,201707,0.081,201708,0.075)</f>
        <v>7.4999999999999997E-2</v>
      </c>
      <c r="S1096" s="2">
        <f>Call_Data!$M1096/Call_Data!$G1096*100</f>
        <v>2.9411764705882351</v>
      </c>
      <c r="T1096" s="2">
        <f>Call_Data!$S1096/Call_Data!$R1096</f>
        <v>39.2156862745098</v>
      </c>
      <c r="U1096" s="7">
        <f t="shared" si="34"/>
        <v>0</v>
      </c>
      <c r="V1096" s="6">
        <f t="shared" si="35"/>
        <v>0.94117647058823528</v>
      </c>
      <c r="W1096" s="6">
        <f>Call_Data!$K1096/Call_Data!$J1096</f>
        <v>0.8125</v>
      </c>
      <c r="X1096" s="6">
        <f>Call_Data!$L1096/Call_Data!$K1096</f>
        <v>0.69230769230769229</v>
      </c>
      <c r="Y1096" s="6" cm="1">
        <f t="array" ref="Y1096">_xlfn.SWITCH(A1096,201706,0.51,201707,0.509,201708,0.511)</f>
        <v>0.51100000000000001</v>
      </c>
      <c r="Z1096" s="6">
        <f>Call_Data!$L1096/Call_Data!$G1096</f>
        <v>0.52941176470588236</v>
      </c>
      <c r="AA1096" s="6" cm="1">
        <f t="array" ref="AA1096">_xlfn.SWITCH(A1096,201706,0.2,201707,0.199,201708,0.198)</f>
        <v>0.19800000000000001</v>
      </c>
      <c r="AB1096" s="6">
        <f>Call_Data!$K1096-Call_Data!$L1096/Call_Data!$K1096</f>
        <v>25.307692307692307</v>
      </c>
      <c r="AC1096" s="6" cm="1">
        <f t="array" ref="AC1096">_xlfn.SWITCH(A1096,201706,0.17,201707,0.162,201708,0.159)</f>
        <v>0.159</v>
      </c>
      <c r="AD1096" s="6">
        <f>Call_Data!$I1096/Call_Data!$G1096</f>
        <v>0.14705882352941177</v>
      </c>
    </row>
    <row r="1097" spans="1:30" x14ac:dyDescent="0.2">
      <c r="A1097">
        <v>201708</v>
      </c>
      <c r="B1097" s="1">
        <v>42954</v>
      </c>
      <c r="C1097">
        <v>12470</v>
      </c>
      <c r="D1097" t="str">
        <f>VLOOKUP(Call_Data!$C1097,Hierarchy!$A$1:$H$27,5,TRUE)</f>
        <v>Filipsano, Fiona</v>
      </c>
      <c r="E1097" t="str">
        <f>VLOOKUP(Call_Data!$C1097,Hierarchy!$A$2:$H$27,7,TRUE)</f>
        <v>Winnerson, Aceona</v>
      </c>
      <c r="F1097" t="str">
        <f>VLOOKUP(C1097,Hierarchy!$A$2:$H$27,8,TRUE)</f>
        <v>Williamburg</v>
      </c>
      <c r="G1097">
        <v>37</v>
      </c>
      <c r="H1097">
        <v>24675</v>
      </c>
      <c r="I1097">
        <v>7</v>
      </c>
      <c r="J1097">
        <v>37</v>
      </c>
      <c r="K1097">
        <v>33</v>
      </c>
      <c r="L1097">
        <v>25</v>
      </c>
      <c r="M1097">
        <v>1</v>
      </c>
      <c r="N1097">
        <f>SUMIF(Call_Data!$D$2:$D$1526,Call_Data!$D1097,Call_Data!$G$2:$G$1526)</f>
        <v>2312</v>
      </c>
      <c r="O1097">
        <f>SUMIFS(Call_Data!$G$2:$G$1526,Call_Data!$D$2:$D$1526,Call_Data!$D1097,Call_Data!$A$2:$A$1526,Call_Data!$A1097)</f>
        <v>796</v>
      </c>
      <c r="P1097" s="3">
        <f>Call_Data!$H1097/Call_Data!$G1097</f>
        <v>666.89189189189187</v>
      </c>
      <c r="Q1097" cm="1">
        <f t="array" ref="Q1097">_xlfn.SWITCH(A1097,201706,780,201707,783,201708,775)</f>
        <v>775</v>
      </c>
      <c r="R1097" s="5" cm="1">
        <f t="array" ref="R1097">_xlfn.SWITCH(A1097,201706,0.08,201707,0.081,201708,0.075)</f>
        <v>7.4999999999999997E-2</v>
      </c>
      <c r="S1097" s="2">
        <f>Call_Data!$M1097/Call_Data!$G1097*100</f>
        <v>2.7027027027027026</v>
      </c>
      <c r="T1097" s="2">
        <f>Call_Data!$S1097/Call_Data!$R1097</f>
        <v>36.036036036036037</v>
      </c>
      <c r="U1097" s="7">
        <f t="shared" si="34"/>
        <v>0</v>
      </c>
      <c r="V1097" s="6">
        <f t="shared" si="35"/>
        <v>1</v>
      </c>
      <c r="W1097" s="6">
        <f>Call_Data!$K1097/Call_Data!$J1097</f>
        <v>0.89189189189189189</v>
      </c>
      <c r="X1097" s="6">
        <f>Call_Data!$L1097/Call_Data!$K1097</f>
        <v>0.75757575757575757</v>
      </c>
      <c r="Y1097" s="6" cm="1">
        <f t="array" ref="Y1097">_xlfn.SWITCH(A1097,201706,0.51,201707,0.509,201708,0.511)</f>
        <v>0.51100000000000001</v>
      </c>
      <c r="Z1097" s="6">
        <f>Call_Data!$L1097/Call_Data!$G1097</f>
        <v>0.67567567567567566</v>
      </c>
      <c r="AA1097" s="6" cm="1">
        <f t="array" ref="AA1097">_xlfn.SWITCH(A1097,201706,0.2,201707,0.199,201708,0.198)</f>
        <v>0.19800000000000001</v>
      </c>
      <c r="AB1097" s="6">
        <f>Call_Data!$K1097-Call_Data!$L1097/Call_Data!$K1097</f>
        <v>32.242424242424242</v>
      </c>
      <c r="AC1097" s="6" cm="1">
        <f t="array" ref="AC1097">_xlfn.SWITCH(A1097,201706,0.17,201707,0.162,201708,0.159)</f>
        <v>0.159</v>
      </c>
      <c r="AD1097" s="6">
        <f>Call_Data!$I1097/Call_Data!$G1097</f>
        <v>0.1891891891891892</v>
      </c>
    </row>
    <row r="1098" spans="1:30" x14ac:dyDescent="0.2">
      <c r="A1098">
        <v>201708</v>
      </c>
      <c r="B1098" s="1">
        <v>42954</v>
      </c>
      <c r="C1098">
        <v>12471</v>
      </c>
      <c r="D1098" t="str">
        <f>VLOOKUP(Call_Data!$C1098,Hierarchy!$A$1:$H$27,5,TRUE)</f>
        <v>Gee, Garry</v>
      </c>
      <c r="E1098" t="str">
        <f>VLOOKUP(Call_Data!$C1098,Hierarchy!$A$2:$H$27,7,TRUE)</f>
        <v>Winnerson, Aceona</v>
      </c>
      <c r="F1098" t="str">
        <f>VLOOKUP(C1098,Hierarchy!$A$2:$H$27,8,TRUE)</f>
        <v>Williamburg</v>
      </c>
      <c r="G1098">
        <v>38</v>
      </c>
      <c r="H1098">
        <v>24743</v>
      </c>
      <c r="I1098">
        <v>8</v>
      </c>
      <c r="J1098">
        <v>38</v>
      </c>
      <c r="K1098">
        <v>31</v>
      </c>
      <c r="L1098">
        <v>25</v>
      </c>
      <c r="M1098">
        <v>2</v>
      </c>
      <c r="N1098">
        <f>SUMIF(Call_Data!$D$2:$D$1526,Call_Data!$D1098,Call_Data!$G$2:$G$1526)</f>
        <v>2402</v>
      </c>
      <c r="O1098">
        <f>SUMIFS(Call_Data!$G$2:$G$1526,Call_Data!$D$2:$D$1526,Call_Data!$D1098,Call_Data!$A$2:$A$1526,Call_Data!$A1098)</f>
        <v>793</v>
      </c>
      <c r="P1098" s="3">
        <f>Call_Data!$H1098/Call_Data!$G1098</f>
        <v>651.13157894736844</v>
      </c>
      <c r="Q1098" cm="1">
        <f t="array" ref="Q1098">_xlfn.SWITCH(A1098,201706,780,201707,783,201708,775)</f>
        <v>775</v>
      </c>
      <c r="R1098" s="5" cm="1">
        <f t="array" ref="R1098">_xlfn.SWITCH(A1098,201706,0.08,201707,0.081,201708,0.075)</f>
        <v>7.4999999999999997E-2</v>
      </c>
      <c r="S1098" s="2">
        <f>Call_Data!$M1098/Call_Data!$G1098*100</f>
        <v>5.2631578947368416</v>
      </c>
      <c r="T1098" s="2">
        <f>Call_Data!$S1098/Call_Data!$R1098</f>
        <v>70.175438596491219</v>
      </c>
      <c r="U1098" s="7">
        <f t="shared" si="34"/>
        <v>0</v>
      </c>
      <c r="V1098" s="6">
        <f t="shared" si="35"/>
        <v>1</v>
      </c>
      <c r="W1098" s="6">
        <f>Call_Data!$K1098/Call_Data!$J1098</f>
        <v>0.81578947368421051</v>
      </c>
      <c r="X1098" s="6">
        <f>Call_Data!$L1098/Call_Data!$K1098</f>
        <v>0.80645161290322576</v>
      </c>
      <c r="Y1098" s="6" cm="1">
        <f t="array" ref="Y1098">_xlfn.SWITCH(A1098,201706,0.51,201707,0.509,201708,0.511)</f>
        <v>0.51100000000000001</v>
      </c>
      <c r="Z1098" s="6">
        <f>Call_Data!$L1098/Call_Data!$G1098</f>
        <v>0.65789473684210531</v>
      </c>
      <c r="AA1098" s="6" cm="1">
        <f t="array" ref="AA1098">_xlfn.SWITCH(A1098,201706,0.2,201707,0.199,201708,0.198)</f>
        <v>0.19800000000000001</v>
      </c>
      <c r="AB1098" s="6">
        <f>Call_Data!$K1098-Call_Data!$L1098/Call_Data!$K1098</f>
        <v>30.193548387096776</v>
      </c>
      <c r="AC1098" s="6" cm="1">
        <f t="array" ref="AC1098">_xlfn.SWITCH(A1098,201706,0.17,201707,0.162,201708,0.159)</f>
        <v>0.159</v>
      </c>
      <c r="AD1098" s="6">
        <f>Call_Data!$I1098/Call_Data!$G1098</f>
        <v>0.21052631578947367</v>
      </c>
    </row>
    <row r="1099" spans="1:30" x14ac:dyDescent="0.2">
      <c r="A1099">
        <v>201708</v>
      </c>
      <c r="B1099" s="1">
        <v>42954</v>
      </c>
      <c r="C1099">
        <v>12472</v>
      </c>
      <c r="D1099" t="str">
        <f>VLOOKUP(Call_Data!$C1099,Hierarchy!$A$1:$H$27,5,TRUE)</f>
        <v>Harrison, Harold</v>
      </c>
      <c r="E1099" t="str">
        <f>VLOOKUP(Call_Data!$C1099,Hierarchy!$A$2:$H$27,7,TRUE)</f>
        <v>Winnerson, Aceona</v>
      </c>
      <c r="F1099" t="str">
        <f>VLOOKUP(C1099,Hierarchy!$A$2:$H$27,8,TRUE)</f>
        <v>Williamburg</v>
      </c>
      <c r="G1099">
        <v>37</v>
      </c>
      <c r="H1099">
        <v>25792</v>
      </c>
      <c r="I1099">
        <v>7</v>
      </c>
      <c r="J1099">
        <v>37</v>
      </c>
      <c r="K1099">
        <v>26</v>
      </c>
      <c r="L1099">
        <v>21</v>
      </c>
      <c r="M1099">
        <v>1</v>
      </c>
      <c r="N1099">
        <f>SUMIF(Call_Data!$D$2:$D$1526,Call_Data!$D1099,Call_Data!$G$2:$G$1526)</f>
        <v>2134</v>
      </c>
      <c r="O1099">
        <f>SUMIFS(Call_Data!$G$2:$G$1526,Call_Data!$D$2:$D$1526,Call_Data!$D1099,Call_Data!$A$2:$A$1526,Call_Data!$A1099)</f>
        <v>777</v>
      </c>
      <c r="P1099" s="3">
        <f>Call_Data!$H1099/Call_Data!$G1099</f>
        <v>697.08108108108104</v>
      </c>
      <c r="Q1099" cm="1">
        <f t="array" ref="Q1099">_xlfn.SWITCH(A1099,201706,780,201707,783,201708,775)</f>
        <v>775</v>
      </c>
      <c r="R1099" s="5" cm="1">
        <f t="array" ref="R1099">_xlfn.SWITCH(A1099,201706,0.08,201707,0.081,201708,0.075)</f>
        <v>7.4999999999999997E-2</v>
      </c>
      <c r="S1099" s="2">
        <f>Call_Data!$M1099/Call_Data!$G1099*100</f>
        <v>2.7027027027027026</v>
      </c>
      <c r="T1099" s="2">
        <f>Call_Data!$S1099/Call_Data!$R1099</f>
        <v>36.036036036036037</v>
      </c>
      <c r="U1099" s="7">
        <f t="shared" si="34"/>
        <v>0</v>
      </c>
      <c r="V1099" s="6">
        <f t="shared" si="35"/>
        <v>1</v>
      </c>
      <c r="W1099" s="6">
        <f>Call_Data!$K1099/Call_Data!$J1099</f>
        <v>0.70270270270270274</v>
      </c>
      <c r="X1099" s="6">
        <f>Call_Data!$L1099/Call_Data!$K1099</f>
        <v>0.80769230769230771</v>
      </c>
      <c r="Y1099" s="6" cm="1">
        <f t="array" ref="Y1099">_xlfn.SWITCH(A1099,201706,0.51,201707,0.509,201708,0.511)</f>
        <v>0.51100000000000001</v>
      </c>
      <c r="Z1099" s="6">
        <f>Call_Data!$L1099/Call_Data!$G1099</f>
        <v>0.56756756756756754</v>
      </c>
      <c r="AA1099" s="6" cm="1">
        <f t="array" ref="AA1099">_xlfn.SWITCH(A1099,201706,0.2,201707,0.199,201708,0.198)</f>
        <v>0.19800000000000001</v>
      </c>
      <c r="AB1099" s="6">
        <f>Call_Data!$K1099-Call_Data!$L1099/Call_Data!$K1099</f>
        <v>25.192307692307693</v>
      </c>
      <c r="AC1099" s="6" cm="1">
        <f t="array" ref="AC1099">_xlfn.SWITCH(A1099,201706,0.17,201707,0.162,201708,0.159)</f>
        <v>0.159</v>
      </c>
      <c r="AD1099" s="6">
        <f>Call_Data!$I1099/Call_Data!$G1099</f>
        <v>0.1891891891891892</v>
      </c>
    </row>
    <row r="1100" spans="1:30" x14ac:dyDescent="0.2">
      <c r="A1100">
        <v>201708</v>
      </c>
      <c r="B1100" s="1">
        <v>42954</v>
      </c>
      <c r="C1100">
        <v>12473</v>
      </c>
      <c r="D1100" t="str">
        <f>VLOOKUP(Call_Data!$C1100,Hierarchy!$A$1:$H$27,5,TRUE)</f>
        <v>Ivanski, Igor</v>
      </c>
      <c r="E1100" t="str">
        <f>VLOOKUP(Call_Data!$C1100,Hierarchy!$A$2:$H$27,7,TRUE)</f>
        <v>Jimson, Bill</v>
      </c>
      <c r="F1100" t="str">
        <f>VLOOKUP(C1100,Hierarchy!$A$2:$H$27,8,TRUE)</f>
        <v>Williamburg</v>
      </c>
      <c r="G1100">
        <v>32</v>
      </c>
      <c r="H1100">
        <v>25195</v>
      </c>
      <c r="I1100">
        <v>5</v>
      </c>
      <c r="J1100">
        <v>30</v>
      </c>
      <c r="K1100">
        <v>22</v>
      </c>
      <c r="L1100">
        <v>16</v>
      </c>
      <c r="M1100">
        <v>2</v>
      </c>
      <c r="N1100">
        <f>SUMIF(Call_Data!$D$2:$D$1526,Call_Data!$D1100,Call_Data!$G$2:$G$1526)</f>
        <v>2093</v>
      </c>
      <c r="O1100">
        <f>SUMIFS(Call_Data!$G$2:$G$1526,Call_Data!$D$2:$D$1526,Call_Data!$D1100,Call_Data!$A$2:$A$1526,Call_Data!$A1100)</f>
        <v>730</v>
      </c>
      <c r="P1100" s="3">
        <f>Call_Data!$H1100/Call_Data!$G1100</f>
        <v>787.34375</v>
      </c>
      <c r="Q1100" cm="1">
        <f t="array" ref="Q1100">_xlfn.SWITCH(A1100,201706,780,201707,783,201708,775)</f>
        <v>775</v>
      </c>
      <c r="R1100" s="5" cm="1">
        <f t="array" ref="R1100">_xlfn.SWITCH(A1100,201706,0.08,201707,0.081,201708,0.075)</f>
        <v>7.4999999999999997E-2</v>
      </c>
      <c r="S1100" s="2">
        <f>Call_Data!$M1100/Call_Data!$G1100*100</f>
        <v>6.25</v>
      </c>
      <c r="T1100" s="2">
        <f>Call_Data!$S1100/Call_Data!$R1100</f>
        <v>83.333333333333343</v>
      </c>
      <c r="U1100" s="7">
        <f t="shared" si="34"/>
        <v>0</v>
      </c>
      <c r="V1100" s="6">
        <f t="shared" si="35"/>
        <v>0.9375</v>
      </c>
      <c r="W1100" s="6">
        <f>Call_Data!$K1100/Call_Data!$J1100</f>
        <v>0.73333333333333328</v>
      </c>
      <c r="X1100" s="6">
        <f>Call_Data!$L1100/Call_Data!$K1100</f>
        <v>0.72727272727272729</v>
      </c>
      <c r="Y1100" s="6" cm="1">
        <f t="array" ref="Y1100">_xlfn.SWITCH(A1100,201706,0.51,201707,0.509,201708,0.511)</f>
        <v>0.51100000000000001</v>
      </c>
      <c r="Z1100" s="6">
        <f>Call_Data!$L1100/Call_Data!$G1100</f>
        <v>0.5</v>
      </c>
      <c r="AA1100" s="6" cm="1">
        <f t="array" ref="AA1100">_xlfn.SWITCH(A1100,201706,0.2,201707,0.199,201708,0.198)</f>
        <v>0.19800000000000001</v>
      </c>
      <c r="AB1100" s="6">
        <f>Call_Data!$K1100-Call_Data!$L1100/Call_Data!$K1100</f>
        <v>21.272727272727273</v>
      </c>
      <c r="AC1100" s="6" cm="1">
        <f t="array" ref="AC1100">_xlfn.SWITCH(A1100,201706,0.17,201707,0.162,201708,0.159)</f>
        <v>0.159</v>
      </c>
      <c r="AD1100" s="6">
        <f>Call_Data!$I1100/Call_Data!$G1100</f>
        <v>0.15625</v>
      </c>
    </row>
    <row r="1101" spans="1:30" x14ac:dyDescent="0.2">
      <c r="A1101">
        <v>201708</v>
      </c>
      <c r="B1101" s="1">
        <v>42954</v>
      </c>
      <c r="C1101">
        <v>12474</v>
      </c>
      <c r="D1101" t="str">
        <f>VLOOKUP(Call_Data!$C1101,Hierarchy!$A$1:$H$27,5,TRUE)</f>
        <v>Jeffries, Johnna</v>
      </c>
      <c r="E1101" t="str">
        <f>VLOOKUP(Call_Data!$C1101,Hierarchy!$A$2:$H$27,7,TRUE)</f>
        <v>Jimson, Bill</v>
      </c>
      <c r="F1101" t="str">
        <f>VLOOKUP(C1101,Hierarchy!$A$2:$H$27,8,TRUE)</f>
        <v>Williamburg</v>
      </c>
      <c r="G1101">
        <v>32</v>
      </c>
      <c r="H1101">
        <v>25285</v>
      </c>
      <c r="I1101">
        <v>8</v>
      </c>
      <c r="J1101">
        <v>31</v>
      </c>
      <c r="K1101">
        <v>22</v>
      </c>
      <c r="L1101">
        <v>16</v>
      </c>
      <c r="M1101">
        <v>2</v>
      </c>
      <c r="N1101">
        <f>SUMIF(Call_Data!$D$2:$D$1526,Call_Data!$D1101,Call_Data!$G$2:$G$1526)</f>
        <v>2135</v>
      </c>
      <c r="O1101">
        <f>SUMIFS(Call_Data!$G$2:$G$1526,Call_Data!$D$2:$D$1526,Call_Data!$D1101,Call_Data!$A$2:$A$1526,Call_Data!$A1101)</f>
        <v>730</v>
      </c>
      <c r="P1101" s="3">
        <f>Call_Data!$H1101/Call_Data!$G1101</f>
        <v>790.15625</v>
      </c>
      <c r="Q1101" cm="1">
        <f t="array" ref="Q1101">_xlfn.SWITCH(A1101,201706,780,201707,783,201708,775)</f>
        <v>775</v>
      </c>
      <c r="R1101" s="5" cm="1">
        <f t="array" ref="R1101">_xlfn.SWITCH(A1101,201706,0.08,201707,0.081,201708,0.075)</f>
        <v>7.4999999999999997E-2</v>
      </c>
      <c r="S1101" s="2">
        <f>Call_Data!$M1101/Call_Data!$G1101*100</f>
        <v>6.25</v>
      </c>
      <c r="T1101" s="2">
        <f>Call_Data!$S1101/Call_Data!$R1101</f>
        <v>83.333333333333343</v>
      </c>
      <c r="U1101" s="7">
        <f t="shared" si="34"/>
        <v>0</v>
      </c>
      <c r="V1101" s="6">
        <f t="shared" si="35"/>
        <v>0.96875</v>
      </c>
      <c r="W1101" s="6">
        <f>Call_Data!$K1101/Call_Data!$J1101</f>
        <v>0.70967741935483875</v>
      </c>
      <c r="X1101" s="6">
        <f>Call_Data!$L1101/Call_Data!$K1101</f>
        <v>0.72727272727272729</v>
      </c>
      <c r="Y1101" s="6" cm="1">
        <f t="array" ref="Y1101">_xlfn.SWITCH(A1101,201706,0.51,201707,0.509,201708,0.511)</f>
        <v>0.51100000000000001</v>
      </c>
      <c r="Z1101" s="6">
        <f>Call_Data!$L1101/Call_Data!$G1101</f>
        <v>0.5</v>
      </c>
      <c r="AA1101" s="6" cm="1">
        <f t="array" ref="AA1101">_xlfn.SWITCH(A1101,201706,0.2,201707,0.199,201708,0.198)</f>
        <v>0.19800000000000001</v>
      </c>
      <c r="AB1101" s="6">
        <f>Call_Data!$K1101-Call_Data!$L1101/Call_Data!$K1101</f>
        <v>21.272727272727273</v>
      </c>
      <c r="AC1101" s="6" cm="1">
        <f t="array" ref="AC1101">_xlfn.SWITCH(A1101,201706,0.17,201707,0.162,201708,0.159)</f>
        <v>0.159</v>
      </c>
      <c r="AD1101" s="6">
        <f>Call_Data!$I1101/Call_Data!$G1101</f>
        <v>0.25</v>
      </c>
    </row>
    <row r="1102" spans="1:30" x14ac:dyDescent="0.2">
      <c r="A1102">
        <v>201708</v>
      </c>
      <c r="B1102" s="1">
        <v>42954</v>
      </c>
      <c r="C1102">
        <v>12475</v>
      </c>
      <c r="D1102" t="str">
        <f>VLOOKUP(Call_Data!$C1102,Hierarchy!$A$1:$H$27,5,TRUE)</f>
        <v>Kippers, Kat</v>
      </c>
      <c r="E1102" t="str">
        <f>VLOOKUP(Call_Data!$C1102,Hierarchy!$A$2:$H$27,7,TRUE)</f>
        <v>Jimson, Bill</v>
      </c>
      <c r="F1102" t="str">
        <f>VLOOKUP(C1102,Hierarchy!$A$2:$H$27,8,TRUE)</f>
        <v>Williamburg</v>
      </c>
      <c r="G1102">
        <v>34</v>
      </c>
      <c r="H1102">
        <v>25225</v>
      </c>
      <c r="I1102">
        <v>6</v>
      </c>
      <c r="J1102">
        <v>29</v>
      </c>
      <c r="K1102">
        <v>19</v>
      </c>
      <c r="L1102">
        <v>13</v>
      </c>
      <c r="M1102">
        <v>2</v>
      </c>
      <c r="N1102">
        <f>SUMIF(Call_Data!$D$2:$D$1526,Call_Data!$D1102,Call_Data!$G$2:$G$1526)</f>
        <v>2135</v>
      </c>
      <c r="O1102">
        <f>SUMIFS(Call_Data!$G$2:$G$1526,Call_Data!$D$2:$D$1526,Call_Data!$D1102,Call_Data!$A$2:$A$1526,Call_Data!$A1102)</f>
        <v>723</v>
      </c>
      <c r="P1102" s="3">
        <f>Call_Data!$H1102/Call_Data!$G1102</f>
        <v>741.91176470588232</v>
      </c>
      <c r="Q1102" cm="1">
        <f t="array" ref="Q1102">_xlfn.SWITCH(A1102,201706,780,201707,783,201708,775)</f>
        <v>775</v>
      </c>
      <c r="R1102" s="5" cm="1">
        <f t="array" ref="R1102">_xlfn.SWITCH(A1102,201706,0.08,201707,0.081,201708,0.075)</f>
        <v>7.4999999999999997E-2</v>
      </c>
      <c r="S1102" s="2">
        <f>Call_Data!$M1102/Call_Data!$G1102*100</f>
        <v>5.8823529411764701</v>
      </c>
      <c r="T1102" s="2">
        <f>Call_Data!$S1102/Call_Data!$R1102</f>
        <v>78.431372549019599</v>
      </c>
      <c r="U1102" s="7">
        <f t="shared" si="34"/>
        <v>0</v>
      </c>
      <c r="V1102" s="6">
        <f t="shared" si="35"/>
        <v>0.8529411764705882</v>
      </c>
      <c r="W1102" s="6">
        <f>Call_Data!$K1102/Call_Data!$J1102</f>
        <v>0.65517241379310343</v>
      </c>
      <c r="X1102" s="6">
        <f>Call_Data!$L1102/Call_Data!$K1102</f>
        <v>0.68421052631578949</v>
      </c>
      <c r="Y1102" s="6" cm="1">
        <f t="array" ref="Y1102">_xlfn.SWITCH(A1102,201706,0.51,201707,0.509,201708,0.511)</f>
        <v>0.51100000000000001</v>
      </c>
      <c r="Z1102" s="6">
        <f>Call_Data!$L1102/Call_Data!$G1102</f>
        <v>0.38235294117647056</v>
      </c>
      <c r="AA1102" s="6" cm="1">
        <f t="array" ref="AA1102">_xlfn.SWITCH(A1102,201706,0.2,201707,0.199,201708,0.198)</f>
        <v>0.19800000000000001</v>
      </c>
      <c r="AB1102" s="6">
        <f>Call_Data!$K1102-Call_Data!$L1102/Call_Data!$K1102</f>
        <v>18.315789473684209</v>
      </c>
      <c r="AC1102" s="6" cm="1">
        <f t="array" ref="AC1102">_xlfn.SWITCH(A1102,201706,0.17,201707,0.162,201708,0.159)</f>
        <v>0.159</v>
      </c>
      <c r="AD1102" s="6">
        <f>Call_Data!$I1102/Call_Data!$G1102</f>
        <v>0.17647058823529413</v>
      </c>
    </row>
    <row r="1103" spans="1:30" x14ac:dyDescent="0.2">
      <c r="A1103">
        <v>201708</v>
      </c>
      <c r="B1103" s="1">
        <v>42954</v>
      </c>
      <c r="C1103">
        <v>12476</v>
      </c>
      <c r="D1103" t="str">
        <f>VLOOKUP(Call_Data!$C1103,Hierarchy!$A$1:$H$27,5,TRUE)</f>
        <v>Lipp, Larry</v>
      </c>
      <c r="E1103" t="str">
        <f>VLOOKUP(Call_Data!$C1103,Hierarchy!$A$2:$H$27,7,TRUE)</f>
        <v>Jimson, Bill</v>
      </c>
      <c r="F1103" t="str">
        <f>VLOOKUP(C1103,Hierarchy!$A$2:$H$27,8,TRUE)</f>
        <v>Williamburg</v>
      </c>
      <c r="G1103">
        <v>31</v>
      </c>
      <c r="H1103">
        <v>24813</v>
      </c>
      <c r="I1103">
        <v>5</v>
      </c>
      <c r="J1103">
        <v>30</v>
      </c>
      <c r="K1103">
        <v>20</v>
      </c>
      <c r="L1103">
        <v>15</v>
      </c>
      <c r="M1103">
        <v>2</v>
      </c>
      <c r="N1103">
        <f>SUMIF(Call_Data!$D$2:$D$1526,Call_Data!$D1103,Call_Data!$G$2:$G$1526)</f>
        <v>2065</v>
      </c>
      <c r="O1103">
        <f>SUMIFS(Call_Data!$G$2:$G$1526,Call_Data!$D$2:$D$1526,Call_Data!$D1103,Call_Data!$A$2:$A$1526,Call_Data!$A1103)</f>
        <v>717</v>
      </c>
      <c r="P1103" s="3">
        <f>Call_Data!$H1103/Call_Data!$G1103</f>
        <v>800.41935483870964</v>
      </c>
      <c r="Q1103" cm="1">
        <f t="array" ref="Q1103">_xlfn.SWITCH(A1103,201706,780,201707,783,201708,775)</f>
        <v>775</v>
      </c>
      <c r="R1103" s="5" cm="1">
        <f t="array" ref="R1103">_xlfn.SWITCH(A1103,201706,0.08,201707,0.081,201708,0.075)</f>
        <v>7.4999999999999997E-2</v>
      </c>
      <c r="S1103" s="2">
        <f>Call_Data!$M1103/Call_Data!$G1103*100</f>
        <v>6.4516129032258061</v>
      </c>
      <c r="T1103" s="2">
        <f>Call_Data!$S1103/Call_Data!$R1103</f>
        <v>86.021505376344081</v>
      </c>
      <c r="U1103" s="7">
        <f t="shared" si="34"/>
        <v>0</v>
      </c>
      <c r="V1103" s="6">
        <f t="shared" si="35"/>
        <v>0.967741935483871</v>
      </c>
      <c r="W1103" s="6">
        <f>Call_Data!$K1103/Call_Data!$J1103</f>
        <v>0.66666666666666663</v>
      </c>
      <c r="X1103" s="6">
        <f>Call_Data!$L1103/Call_Data!$K1103</f>
        <v>0.75</v>
      </c>
      <c r="Y1103" s="6" cm="1">
        <f t="array" ref="Y1103">_xlfn.SWITCH(A1103,201706,0.51,201707,0.509,201708,0.511)</f>
        <v>0.51100000000000001</v>
      </c>
      <c r="Z1103" s="6">
        <f>Call_Data!$L1103/Call_Data!$G1103</f>
        <v>0.4838709677419355</v>
      </c>
      <c r="AA1103" s="6" cm="1">
        <f t="array" ref="AA1103">_xlfn.SWITCH(A1103,201706,0.2,201707,0.199,201708,0.198)</f>
        <v>0.19800000000000001</v>
      </c>
      <c r="AB1103" s="6">
        <f>Call_Data!$K1103-Call_Data!$L1103/Call_Data!$K1103</f>
        <v>19.25</v>
      </c>
      <c r="AC1103" s="6" cm="1">
        <f t="array" ref="AC1103">_xlfn.SWITCH(A1103,201706,0.17,201707,0.162,201708,0.159)</f>
        <v>0.159</v>
      </c>
      <c r="AD1103" s="6">
        <f>Call_Data!$I1103/Call_Data!$G1103</f>
        <v>0.16129032258064516</v>
      </c>
    </row>
    <row r="1104" spans="1:30" x14ac:dyDescent="0.2">
      <c r="A1104">
        <v>201708</v>
      </c>
      <c r="B1104" s="1">
        <v>42954</v>
      </c>
      <c r="C1104">
        <v>12479</v>
      </c>
      <c r="D1104" t="str">
        <f>VLOOKUP(Call_Data!$C1104,Hierarchy!$A$1:$H$27,5,TRUE)</f>
        <v>Ohlson, Octavius</v>
      </c>
      <c r="E1104" t="str">
        <f>VLOOKUP(Call_Data!$C1104,Hierarchy!$A$2:$H$27,7,TRUE)</f>
        <v>Jimson, Bill</v>
      </c>
      <c r="F1104" t="str">
        <f>VLOOKUP(C1104,Hierarchy!$A$2:$H$27,8,TRUE)</f>
        <v>Williamburg</v>
      </c>
      <c r="G1104">
        <v>35</v>
      </c>
      <c r="H1104">
        <v>25669</v>
      </c>
      <c r="I1104">
        <v>5</v>
      </c>
      <c r="J1104">
        <v>34</v>
      </c>
      <c r="K1104">
        <v>24</v>
      </c>
      <c r="L1104">
        <v>15</v>
      </c>
      <c r="M1104">
        <v>2</v>
      </c>
      <c r="N1104">
        <f>SUMIF(Call_Data!$D$2:$D$1526,Call_Data!$D1104,Call_Data!$G$2:$G$1526)</f>
        <v>1969</v>
      </c>
      <c r="O1104">
        <f>SUMIFS(Call_Data!$G$2:$G$1526,Call_Data!$D$2:$D$1526,Call_Data!$D1104,Call_Data!$A$2:$A$1526,Call_Data!$A1104)</f>
        <v>727</v>
      </c>
      <c r="P1104" s="3">
        <f>Call_Data!$H1104/Call_Data!$G1104</f>
        <v>733.4</v>
      </c>
      <c r="Q1104" cm="1">
        <f t="array" ref="Q1104">_xlfn.SWITCH(A1104,201706,780,201707,783,201708,775)</f>
        <v>775</v>
      </c>
      <c r="R1104" s="5" cm="1">
        <f t="array" ref="R1104">_xlfn.SWITCH(A1104,201706,0.08,201707,0.081,201708,0.075)</f>
        <v>7.4999999999999997E-2</v>
      </c>
      <c r="S1104" s="2">
        <f>Call_Data!$M1104/Call_Data!$G1104*100</f>
        <v>5.7142857142857144</v>
      </c>
      <c r="T1104" s="2">
        <f>Call_Data!$S1104/Call_Data!$R1104</f>
        <v>76.19047619047619</v>
      </c>
      <c r="U1104" s="7">
        <f t="shared" si="34"/>
        <v>0</v>
      </c>
      <c r="V1104" s="6">
        <f t="shared" si="35"/>
        <v>0.97142857142857142</v>
      </c>
      <c r="W1104" s="6">
        <f>Call_Data!$K1104/Call_Data!$J1104</f>
        <v>0.70588235294117652</v>
      </c>
      <c r="X1104" s="6">
        <f>Call_Data!$L1104/Call_Data!$K1104</f>
        <v>0.625</v>
      </c>
      <c r="Y1104" s="6" cm="1">
        <f t="array" ref="Y1104">_xlfn.SWITCH(A1104,201706,0.51,201707,0.509,201708,0.511)</f>
        <v>0.51100000000000001</v>
      </c>
      <c r="Z1104" s="6">
        <f>Call_Data!$L1104/Call_Data!$G1104</f>
        <v>0.42857142857142855</v>
      </c>
      <c r="AA1104" s="6" cm="1">
        <f t="array" ref="AA1104">_xlfn.SWITCH(A1104,201706,0.2,201707,0.199,201708,0.198)</f>
        <v>0.19800000000000001</v>
      </c>
      <c r="AB1104" s="6">
        <f>Call_Data!$K1104-Call_Data!$L1104/Call_Data!$K1104</f>
        <v>23.375</v>
      </c>
      <c r="AC1104" s="6" cm="1">
        <f t="array" ref="AC1104">_xlfn.SWITCH(A1104,201706,0.17,201707,0.162,201708,0.159)</f>
        <v>0.159</v>
      </c>
      <c r="AD1104" s="6">
        <f>Call_Data!$I1104/Call_Data!$G1104</f>
        <v>0.14285714285714285</v>
      </c>
    </row>
    <row r="1105" spans="1:30" x14ac:dyDescent="0.2">
      <c r="A1105">
        <v>201708</v>
      </c>
      <c r="B1105" s="1">
        <v>42954</v>
      </c>
      <c r="C1105">
        <v>12481</v>
      </c>
      <c r="D1105" t="str">
        <f>VLOOKUP(Call_Data!$C1105,Hierarchy!$A$1:$H$27,5,TRUE)</f>
        <v>Rank, Richelle</v>
      </c>
      <c r="E1105" t="str">
        <f>VLOOKUP(Call_Data!$C1105,Hierarchy!$A$2:$H$27,7,TRUE)</f>
        <v>Jimson, Bill</v>
      </c>
      <c r="F1105" t="str">
        <f>VLOOKUP(C1105,Hierarchy!$A$2:$H$27,8,TRUE)</f>
        <v>Williamburg</v>
      </c>
      <c r="G1105">
        <v>35</v>
      </c>
      <c r="H1105">
        <v>25037</v>
      </c>
      <c r="I1105">
        <v>8</v>
      </c>
      <c r="J1105">
        <v>30</v>
      </c>
      <c r="K1105">
        <v>21</v>
      </c>
      <c r="L1105">
        <v>13</v>
      </c>
      <c r="M1105">
        <v>2</v>
      </c>
      <c r="N1105">
        <f>SUMIF(Call_Data!$D$2:$D$1526,Call_Data!$D1105,Call_Data!$G$2:$G$1526)</f>
        <v>1090</v>
      </c>
      <c r="O1105">
        <f>SUMIFS(Call_Data!$G$2:$G$1526,Call_Data!$D$2:$D$1526,Call_Data!$D1105,Call_Data!$A$2:$A$1526,Call_Data!$A1105)</f>
        <v>697</v>
      </c>
      <c r="P1105" s="3">
        <f>Call_Data!$H1105/Call_Data!$G1105</f>
        <v>715.34285714285716</v>
      </c>
      <c r="Q1105" cm="1">
        <f t="array" ref="Q1105">_xlfn.SWITCH(A1105,201706,780,201707,783,201708,775)</f>
        <v>775</v>
      </c>
      <c r="R1105" s="5" cm="1">
        <f t="array" ref="R1105">_xlfn.SWITCH(A1105,201706,0.08,201707,0.081,201708,0.075)</f>
        <v>7.4999999999999997E-2</v>
      </c>
      <c r="S1105" s="2">
        <f>Call_Data!$M1105/Call_Data!$G1105*100</f>
        <v>5.7142857142857144</v>
      </c>
      <c r="T1105" s="2">
        <f>Call_Data!$S1105/Call_Data!$R1105</f>
        <v>76.19047619047619</v>
      </c>
      <c r="U1105" s="7">
        <f t="shared" si="34"/>
        <v>0</v>
      </c>
      <c r="V1105" s="6">
        <f t="shared" si="35"/>
        <v>0.8571428571428571</v>
      </c>
      <c r="W1105" s="6">
        <f>Call_Data!$K1105/Call_Data!$J1105</f>
        <v>0.7</v>
      </c>
      <c r="X1105" s="6">
        <f>Call_Data!$L1105/Call_Data!$K1105</f>
        <v>0.61904761904761907</v>
      </c>
      <c r="Y1105" s="6" cm="1">
        <f t="array" ref="Y1105">_xlfn.SWITCH(A1105,201706,0.51,201707,0.509,201708,0.511)</f>
        <v>0.51100000000000001</v>
      </c>
      <c r="Z1105" s="6">
        <f>Call_Data!$L1105/Call_Data!$G1105</f>
        <v>0.37142857142857144</v>
      </c>
      <c r="AA1105" s="6" cm="1">
        <f t="array" ref="AA1105">_xlfn.SWITCH(A1105,201706,0.2,201707,0.199,201708,0.198)</f>
        <v>0.19800000000000001</v>
      </c>
      <c r="AB1105" s="6">
        <f>Call_Data!$K1105-Call_Data!$L1105/Call_Data!$K1105</f>
        <v>20.38095238095238</v>
      </c>
      <c r="AC1105" s="6" cm="1">
        <f t="array" ref="AC1105">_xlfn.SWITCH(A1105,201706,0.17,201707,0.162,201708,0.159)</f>
        <v>0.159</v>
      </c>
      <c r="AD1105" s="6">
        <f>Call_Data!$I1105/Call_Data!$G1105</f>
        <v>0.22857142857142856</v>
      </c>
    </row>
    <row r="1106" spans="1:30" x14ac:dyDescent="0.2">
      <c r="A1106">
        <v>201708</v>
      </c>
      <c r="B1106" s="1">
        <v>42954</v>
      </c>
      <c r="C1106">
        <v>12482</v>
      </c>
      <c r="D1106" t="str">
        <f>VLOOKUP(Call_Data!$C1106,Hierarchy!$A$1:$H$27,5,TRUE)</f>
        <v>Sanders, Sammi</v>
      </c>
      <c r="E1106" t="str">
        <f>VLOOKUP(Call_Data!$C1106,Hierarchy!$A$2:$H$27,7,TRUE)</f>
        <v>Oferten, Quinton</v>
      </c>
      <c r="F1106" t="str">
        <f>VLOOKUP(C1106,Hierarchy!$A$2:$H$27,8,TRUE)</f>
        <v>Williamburg</v>
      </c>
      <c r="G1106">
        <v>30</v>
      </c>
      <c r="H1106">
        <v>25908</v>
      </c>
      <c r="I1106">
        <v>6</v>
      </c>
      <c r="J1106">
        <v>27</v>
      </c>
      <c r="K1106">
        <v>17</v>
      </c>
      <c r="L1106">
        <v>9</v>
      </c>
      <c r="M1106">
        <v>3</v>
      </c>
      <c r="N1106">
        <f>SUMIF(Call_Data!$D$2:$D$1526,Call_Data!$D1106,Call_Data!$G$2:$G$1526)</f>
        <v>1764</v>
      </c>
      <c r="O1106">
        <f>SUMIFS(Call_Data!$G$2:$G$1526,Call_Data!$D$2:$D$1526,Call_Data!$D1106,Call_Data!$A$2:$A$1526,Call_Data!$A1106)</f>
        <v>663</v>
      </c>
      <c r="P1106" s="3">
        <f>Call_Data!$H1106/Call_Data!$G1106</f>
        <v>863.6</v>
      </c>
      <c r="Q1106" cm="1">
        <f t="array" ref="Q1106">_xlfn.SWITCH(A1106,201706,780,201707,783,201708,775)</f>
        <v>775</v>
      </c>
      <c r="R1106" s="5" cm="1">
        <f t="array" ref="R1106">_xlfn.SWITCH(A1106,201706,0.08,201707,0.081,201708,0.075)</f>
        <v>7.4999999999999997E-2</v>
      </c>
      <c r="S1106" s="2">
        <f>Call_Data!$M1106/Call_Data!$G1106*100</f>
        <v>10</v>
      </c>
      <c r="T1106" s="2">
        <f>Call_Data!$S1106/Call_Data!$R1106</f>
        <v>133.33333333333334</v>
      </c>
      <c r="U1106" s="7">
        <f t="shared" si="34"/>
        <v>250</v>
      </c>
      <c r="V1106" s="6">
        <f t="shared" si="35"/>
        <v>0.9</v>
      </c>
      <c r="W1106" s="6">
        <f>Call_Data!$K1106/Call_Data!$J1106</f>
        <v>0.62962962962962965</v>
      </c>
      <c r="X1106" s="6">
        <f>Call_Data!$L1106/Call_Data!$K1106</f>
        <v>0.52941176470588236</v>
      </c>
      <c r="Y1106" s="6" cm="1">
        <f t="array" ref="Y1106">_xlfn.SWITCH(A1106,201706,0.51,201707,0.509,201708,0.511)</f>
        <v>0.51100000000000001</v>
      </c>
      <c r="Z1106" s="6">
        <f>Call_Data!$L1106/Call_Data!$G1106</f>
        <v>0.3</v>
      </c>
      <c r="AA1106" s="6" cm="1">
        <f t="array" ref="AA1106">_xlfn.SWITCH(A1106,201706,0.2,201707,0.199,201708,0.198)</f>
        <v>0.19800000000000001</v>
      </c>
      <c r="AB1106" s="6">
        <f>Call_Data!$K1106-Call_Data!$L1106/Call_Data!$K1106</f>
        <v>16.470588235294116</v>
      </c>
      <c r="AC1106" s="6" cm="1">
        <f t="array" ref="AC1106">_xlfn.SWITCH(A1106,201706,0.17,201707,0.162,201708,0.159)</f>
        <v>0.159</v>
      </c>
      <c r="AD1106" s="6">
        <f>Call_Data!$I1106/Call_Data!$G1106</f>
        <v>0.2</v>
      </c>
    </row>
    <row r="1107" spans="1:30" x14ac:dyDescent="0.2">
      <c r="A1107">
        <v>201708</v>
      </c>
      <c r="B1107" s="1">
        <v>42954</v>
      </c>
      <c r="C1107">
        <v>12483</v>
      </c>
      <c r="D1107" t="str">
        <f>VLOOKUP(Call_Data!$C1107,Hierarchy!$A$1:$H$27,5,TRUE)</f>
        <v>Thomas, Ted</v>
      </c>
      <c r="E1107" t="str">
        <f>VLOOKUP(Call_Data!$C1107,Hierarchy!$A$2:$H$27,7,TRUE)</f>
        <v>Oferten, Quinton</v>
      </c>
      <c r="F1107" t="str">
        <f>VLOOKUP(C1107,Hierarchy!$A$2:$H$27,8,TRUE)</f>
        <v>Williamburg</v>
      </c>
      <c r="G1107">
        <v>32</v>
      </c>
      <c r="H1107">
        <v>24382</v>
      </c>
      <c r="I1107">
        <v>8</v>
      </c>
      <c r="J1107">
        <v>28</v>
      </c>
      <c r="K1107">
        <v>18</v>
      </c>
      <c r="L1107">
        <v>10</v>
      </c>
      <c r="M1107">
        <v>4</v>
      </c>
      <c r="N1107">
        <f>SUMIF(Call_Data!$D$2:$D$1526,Call_Data!$D1107,Call_Data!$G$2:$G$1526)</f>
        <v>1918</v>
      </c>
      <c r="O1107">
        <f>SUMIFS(Call_Data!$G$2:$G$1526,Call_Data!$D$2:$D$1526,Call_Data!$D1107,Call_Data!$A$2:$A$1526,Call_Data!$A1107)</f>
        <v>660</v>
      </c>
      <c r="P1107" s="3">
        <f>Call_Data!$H1107/Call_Data!$G1107</f>
        <v>761.9375</v>
      </c>
      <c r="Q1107" cm="1">
        <f t="array" ref="Q1107">_xlfn.SWITCH(A1107,201706,780,201707,783,201708,775)</f>
        <v>775</v>
      </c>
      <c r="R1107" s="5" cm="1">
        <f t="array" ref="R1107">_xlfn.SWITCH(A1107,201706,0.08,201707,0.081,201708,0.075)</f>
        <v>7.4999999999999997E-2</v>
      </c>
      <c r="S1107" s="2">
        <f>Call_Data!$M1107/Call_Data!$G1107*100</f>
        <v>12.5</v>
      </c>
      <c r="T1107" s="2">
        <f>Call_Data!$S1107/Call_Data!$R1107</f>
        <v>166.66666666666669</v>
      </c>
      <c r="U1107" s="7">
        <f t="shared" si="34"/>
        <v>250</v>
      </c>
      <c r="V1107" s="6">
        <f t="shared" si="35"/>
        <v>0.875</v>
      </c>
      <c r="W1107" s="6">
        <f>Call_Data!$K1107/Call_Data!$J1107</f>
        <v>0.6428571428571429</v>
      </c>
      <c r="X1107" s="6">
        <f>Call_Data!$L1107/Call_Data!$K1107</f>
        <v>0.55555555555555558</v>
      </c>
      <c r="Y1107" s="6" cm="1">
        <f t="array" ref="Y1107">_xlfn.SWITCH(A1107,201706,0.51,201707,0.509,201708,0.511)</f>
        <v>0.51100000000000001</v>
      </c>
      <c r="Z1107" s="6">
        <f>Call_Data!$L1107/Call_Data!$G1107</f>
        <v>0.3125</v>
      </c>
      <c r="AA1107" s="6" cm="1">
        <f t="array" ref="AA1107">_xlfn.SWITCH(A1107,201706,0.2,201707,0.199,201708,0.198)</f>
        <v>0.19800000000000001</v>
      </c>
      <c r="AB1107" s="6">
        <f>Call_Data!$K1107-Call_Data!$L1107/Call_Data!$K1107</f>
        <v>17.444444444444443</v>
      </c>
      <c r="AC1107" s="6" cm="1">
        <f t="array" ref="AC1107">_xlfn.SWITCH(A1107,201706,0.17,201707,0.162,201708,0.159)</f>
        <v>0.159</v>
      </c>
      <c r="AD1107" s="6">
        <f>Call_Data!$I1107/Call_Data!$G1107</f>
        <v>0.25</v>
      </c>
    </row>
    <row r="1108" spans="1:30" x14ac:dyDescent="0.2">
      <c r="A1108">
        <v>201708</v>
      </c>
      <c r="B1108" s="1">
        <v>42954</v>
      </c>
      <c r="C1108">
        <v>12484</v>
      </c>
      <c r="D1108" t="str">
        <f>VLOOKUP(Call_Data!$C1108,Hierarchy!$A$1:$H$27,5,TRUE)</f>
        <v>Uvaldon, Ursala</v>
      </c>
      <c r="E1108" t="str">
        <f>VLOOKUP(Call_Data!$C1108,Hierarchy!$A$2:$H$27,7,TRUE)</f>
        <v>Oferten, Quinton</v>
      </c>
      <c r="F1108" t="str">
        <f>VLOOKUP(C1108,Hierarchy!$A$2:$H$27,8,TRUE)</f>
        <v>Williamburg</v>
      </c>
      <c r="G1108">
        <v>30</v>
      </c>
      <c r="H1108">
        <v>25171</v>
      </c>
      <c r="I1108">
        <v>6</v>
      </c>
      <c r="J1108">
        <v>27</v>
      </c>
      <c r="K1108">
        <v>22</v>
      </c>
      <c r="L1108">
        <v>16</v>
      </c>
      <c r="M1108">
        <v>3</v>
      </c>
      <c r="N1108">
        <f>SUMIF(Call_Data!$D$2:$D$1526,Call_Data!$D1108,Call_Data!$G$2:$G$1526)</f>
        <v>1913</v>
      </c>
      <c r="O1108">
        <f>SUMIFS(Call_Data!$G$2:$G$1526,Call_Data!$D$2:$D$1526,Call_Data!$D1108,Call_Data!$A$2:$A$1526,Call_Data!$A1108)</f>
        <v>666</v>
      </c>
      <c r="P1108" s="3">
        <f>Call_Data!$H1108/Call_Data!$G1108</f>
        <v>839.0333333333333</v>
      </c>
      <c r="Q1108" cm="1">
        <f t="array" ref="Q1108">_xlfn.SWITCH(A1108,201706,780,201707,783,201708,775)</f>
        <v>775</v>
      </c>
      <c r="R1108" s="5" cm="1">
        <f t="array" ref="R1108">_xlfn.SWITCH(A1108,201706,0.08,201707,0.081,201708,0.075)</f>
        <v>7.4999999999999997E-2</v>
      </c>
      <c r="S1108" s="2">
        <f>Call_Data!$M1108/Call_Data!$G1108*100</f>
        <v>10</v>
      </c>
      <c r="T1108" s="2">
        <f>Call_Data!$S1108/Call_Data!$R1108</f>
        <v>133.33333333333334</v>
      </c>
      <c r="U1108" s="7">
        <f t="shared" si="34"/>
        <v>250</v>
      </c>
      <c r="V1108" s="6">
        <f t="shared" si="35"/>
        <v>0.9</v>
      </c>
      <c r="W1108" s="6">
        <f>Call_Data!$K1108/Call_Data!$J1108</f>
        <v>0.81481481481481477</v>
      </c>
      <c r="X1108" s="6">
        <f>Call_Data!$L1108/Call_Data!$K1108</f>
        <v>0.72727272727272729</v>
      </c>
      <c r="Y1108" s="6" cm="1">
        <f t="array" ref="Y1108">_xlfn.SWITCH(A1108,201706,0.51,201707,0.509,201708,0.511)</f>
        <v>0.51100000000000001</v>
      </c>
      <c r="Z1108" s="6">
        <f>Call_Data!$L1108/Call_Data!$G1108</f>
        <v>0.53333333333333333</v>
      </c>
      <c r="AA1108" s="6" cm="1">
        <f t="array" ref="AA1108">_xlfn.SWITCH(A1108,201706,0.2,201707,0.199,201708,0.198)</f>
        <v>0.19800000000000001</v>
      </c>
      <c r="AB1108" s="6">
        <f>Call_Data!$K1108-Call_Data!$L1108/Call_Data!$K1108</f>
        <v>21.272727272727273</v>
      </c>
      <c r="AC1108" s="6" cm="1">
        <f t="array" ref="AC1108">_xlfn.SWITCH(A1108,201706,0.17,201707,0.162,201708,0.159)</f>
        <v>0.159</v>
      </c>
      <c r="AD1108" s="6">
        <f>Call_Data!$I1108/Call_Data!$G1108</f>
        <v>0.2</v>
      </c>
    </row>
    <row r="1109" spans="1:30" x14ac:dyDescent="0.2">
      <c r="A1109">
        <v>201708</v>
      </c>
      <c r="B1109" s="1">
        <v>42954</v>
      </c>
      <c r="C1109">
        <v>12485</v>
      </c>
      <c r="D1109" t="str">
        <f>VLOOKUP(Call_Data!$C1109,Hierarchy!$A$1:$H$27,5,TRUE)</f>
        <v>Vindictive, Vinny</v>
      </c>
      <c r="E1109" t="str">
        <f>VLOOKUP(Call_Data!$C1109,Hierarchy!$A$2:$H$27,7,TRUE)</f>
        <v>Oferten, Quinton</v>
      </c>
      <c r="F1109" t="str">
        <f>VLOOKUP(C1109,Hierarchy!$A$2:$H$27,8,TRUE)</f>
        <v>Williamburg</v>
      </c>
      <c r="G1109">
        <v>30</v>
      </c>
      <c r="H1109">
        <v>24970</v>
      </c>
      <c r="I1109">
        <v>9</v>
      </c>
      <c r="J1109">
        <v>29</v>
      </c>
      <c r="K1109">
        <v>19</v>
      </c>
      <c r="L1109">
        <v>13</v>
      </c>
      <c r="M1109">
        <v>3</v>
      </c>
      <c r="N1109">
        <f>SUMIF(Call_Data!$D$2:$D$1526,Call_Data!$D1109,Call_Data!$G$2:$G$1526)</f>
        <v>1894</v>
      </c>
      <c r="O1109">
        <f>SUMIFS(Call_Data!$G$2:$G$1526,Call_Data!$D$2:$D$1526,Call_Data!$D1109,Call_Data!$A$2:$A$1526,Call_Data!$A1109)</f>
        <v>640</v>
      </c>
      <c r="P1109" s="3">
        <f>Call_Data!$H1109/Call_Data!$G1109</f>
        <v>832.33333333333337</v>
      </c>
      <c r="Q1109" cm="1">
        <f t="array" ref="Q1109">_xlfn.SWITCH(A1109,201706,780,201707,783,201708,775)</f>
        <v>775</v>
      </c>
      <c r="R1109" s="5" cm="1">
        <f t="array" ref="R1109">_xlfn.SWITCH(A1109,201706,0.08,201707,0.081,201708,0.075)</f>
        <v>7.4999999999999997E-2</v>
      </c>
      <c r="S1109" s="2">
        <f>Call_Data!$M1109/Call_Data!$G1109*100</f>
        <v>10</v>
      </c>
      <c r="T1109" s="2">
        <f>Call_Data!$S1109/Call_Data!$R1109</f>
        <v>133.33333333333334</v>
      </c>
      <c r="U1109" s="7">
        <f t="shared" si="34"/>
        <v>250</v>
      </c>
      <c r="V1109" s="6">
        <f t="shared" si="35"/>
        <v>0.96666666666666667</v>
      </c>
      <c r="W1109" s="6">
        <f>Call_Data!$K1109/Call_Data!$J1109</f>
        <v>0.65517241379310343</v>
      </c>
      <c r="X1109" s="6">
        <f>Call_Data!$L1109/Call_Data!$K1109</f>
        <v>0.68421052631578949</v>
      </c>
      <c r="Y1109" s="6" cm="1">
        <f t="array" ref="Y1109">_xlfn.SWITCH(A1109,201706,0.51,201707,0.509,201708,0.511)</f>
        <v>0.51100000000000001</v>
      </c>
      <c r="Z1109" s="6">
        <f>Call_Data!$L1109/Call_Data!$G1109</f>
        <v>0.43333333333333335</v>
      </c>
      <c r="AA1109" s="6" cm="1">
        <f t="array" ref="AA1109">_xlfn.SWITCH(A1109,201706,0.2,201707,0.199,201708,0.198)</f>
        <v>0.19800000000000001</v>
      </c>
      <c r="AB1109" s="6">
        <f>Call_Data!$K1109-Call_Data!$L1109/Call_Data!$K1109</f>
        <v>18.315789473684209</v>
      </c>
      <c r="AC1109" s="6" cm="1">
        <f t="array" ref="AC1109">_xlfn.SWITCH(A1109,201706,0.17,201707,0.162,201708,0.159)</f>
        <v>0.159</v>
      </c>
      <c r="AD1109" s="6">
        <f>Call_Data!$I1109/Call_Data!$G1109</f>
        <v>0.3</v>
      </c>
    </row>
    <row r="1110" spans="1:30" x14ac:dyDescent="0.2">
      <c r="A1110">
        <v>201708</v>
      </c>
      <c r="B1110" s="1">
        <v>42954</v>
      </c>
      <c r="C1110">
        <v>12486</v>
      </c>
      <c r="D1110" t="str">
        <f>VLOOKUP(Call_Data!$C1110,Hierarchy!$A$1:$H$27,5,TRUE)</f>
        <v>Williamson, Wilma</v>
      </c>
      <c r="E1110" t="str">
        <f>VLOOKUP(Call_Data!$C1110,Hierarchy!$A$2:$H$27,7,TRUE)</f>
        <v>Oferten, Quinton</v>
      </c>
      <c r="F1110" t="str">
        <f>VLOOKUP(C1110,Hierarchy!$A$2:$H$27,8,TRUE)</f>
        <v>Williamburg</v>
      </c>
      <c r="G1110">
        <v>32</v>
      </c>
      <c r="H1110">
        <v>25883</v>
      </c>
      <c r="I1110">
        <v>9</v>
      </c>
      <c r="J1110">
        <v>28</v>
      </c>
      <c r="K1110">
        <v>19</v>
      </c>
      <c r="L1110">
        <v>10</v>
      </c>
      <c r="M1110">
        <v>4</v>
      </c>
      <c r="N1110">
        <f>SUMIF(Call_Data!$D$2:$D$1526,Call_Data!$D1110,Call_Data!$G$2:$G$1526)</f>
        <v>1992</v>
      </c>
      <c r="O1110">
        <f>SUMIFS(Call_Data!$G$2:$G$1526,Call_Data!$D$2:$D$1526,Call_Data!$D1110,Call_Data!$A$2:$A$1526,Call_Data!$A1110)</f>
        <v>665</v>
      </c>
      <c r="P1110" s="3">
        <f>Call_Data!$H1110/Call_Data!$G1110</f>
        <v>808.84375</v>
      </c>
      <c r="Q1110" cm="1">
        <f t="array" ref="Q1110">_xlfn.SWITCH(A1110,201706,780,201707,783,201708,775)</f>
        <v>775</v>
      </c>
      <c r="R1110" s="5" cm="1">
        <f t="array" ref="R1110">_xlfn.SWITCH(A1110,201706,0.08,201707,0.081,201708,0.075)</f>
        <v>7.4999999999999997E-2</v>
      </c>
      <c r="S1110" s="2">
        <f>Call_Data!$M1110/Call_Data!$G1110*100</f>
        <v>12.5</v>
      </c>
      <c r="T1110" s="2">
        <f>Call_Data!$S1110/Call_Data!$R1110</f>
        <v>166.66666666666669</v>
      </c>
      <c r="U1110" s="7">
        <f t="shared" si="34"/>
        <v>250</v>
      </c>
      <c r="V1110" s="6">
        <f t="shared" si="35"/>
        <v>0.875</v>
      </c>
      <c r="W1110" s="6">
        <f>Call_Data!$K1110/Call_Data!$J1110</f>
        <v>0.6785714285714286</v>
      </c>
      <c r="X1110" s="6">
        <f>Call_Data!$L1110/Call_Data!$K1110</f>
        <v>0.52631578947368418</v>
      </c>
      <c r="Y1110" s="6" cm="1">
        <f t="array" ref="Y1110">_xlfn.SWITCH(A1110,201706,0.51,201707,0.509,201708,0.511)</f>
        <v>0.51100000000000001</v>
      </c>
      <c r="Z1110" s="6">
        <f>Call_Data!$L1110/Call_Data!$G1110</f>
        <v>0.3125</v>
      </c>
      <c r="AA1110" s="6" cm="1">
        <f t="array" ref="AA1110">_xlfn.SWITCH(A1110,201706,0.2,201707,0.199,201708,0.198)</f>
        <v>0.19800000000000001</v>
      </c>
      <c r="AB1110" s="6">
        <f>Call_Data!$K1110-Call_Data!$L1110/Call_Data!$K1110</f>
        <v>18.473684210526315</v>
      </c>
      <c r="AC1110" s="6" cm="1">
        <f t="array" ref="AC1110">_xlfn.SWITCH(A1110,201706,0.17,201707,0.162,201708,0.159)</f>
        <v>0.159</v>
      </c>
      <c r="AD1110" s="6">
        <f>Call_Data!$I1110/Call_Data!$G1110</f>
        <v>0.28125</v>
      </c>
    </row>
    <row r="1111" spans="1:30" x14ac:dyDescent="0.2">
      <c r="A1111">
        <v>201708</v>
      </c>
      <c r="B1111" s="1">
        <v>42954</v>
      </c>
      <c r="C1111">
        <v>12487</v>
      </c>
      <c r="D1111" t="str">
        <f>VLOOKUP(Call_Data!$C1111,Hierarchy!$A$1:$H$27,5,TRUE)</f>
        <v>Younger, Yeti</v>
      </c>
      <c r="E1111" t="str">
        <f>VLOOKUP(Call_Data!$C1111,Hierarchy!$A$2:$H$27,7,TRUE)</f>
        <v>Oferten, Quinton</v>
      </c>
      <c r="F1111" t="str">
        <f>VLOOKUP(C1111,Hierarchy!$A$2:$H$27,8,TRUE)</f>
        <v>Williamburg</v>
      </c>
      <c r="G1111">
        <v>31</v>
      </c>
      <c r="H1111">
        <v>25521</v>
      </c>
      <c r="I1111">
        <v>8</v>
      </c>
      <c r="J1111">
        <v>29</v>
      </c>
      <c r="K1111">
        <v>23</v>
      </c>
      <c r="L1111">
        <v>12</v>
      </c>
      <c r="M1111">
        <v>3</v>
      </c>
      <c r="N1111">
        <f>SUMIF(Call_Data!$D$2:$D$1526,Call_Data!$D1111,Call_Data!$G$2:$G$1526)</f>
        <v>1939</v>
      </c>
      <c r="O1111">
        <f>SUMIFS(Call_Data!$G$2:$G$1526,Call_Data!$D$2:$D$1526,Call_Data!$D1111,Call_Data!$A$2:$A$1526,Call_Data!$A1111)</f>
        <v>666</v>
      </c>
      <c r="P1111" s="3">
        <f>Call_Data!$H1111/Call_Data!$G1111</f>
        <v>823.25806451612902</v>
      </c>
      <c r="Q1111" cm="1">
        <f t="array" ref="Q1111">_xlfn.SWITCH(A1111,201706,780,201707,783,201708,775)</f>
        <v>775</v>
      </c>
      <c r="R1111" s="5" cm="1">
        <f t="array" ref="R1111">_xlfn.SWITCH(A1111,201706,0.08,201707,0.081,201708,0.075)</f>
        <v>7.4999999999999997E-2</v>
      </c>
      <c r="S1111" s="2">
        <f>Call_Data!$M1111/Call_Data!$G1111*100</f>
        <v>9.67741935483871</v>
      </c>
      <c r="T1111" s="2">
        <f>Call_Data!$S1111/Call_Data!$R1111</f>
        <v>129.03225806451613</v>
      </c>
      <c r="U1111" s="7">
        <f t="shared" si="34"/>
        <v>250</v>
      </c>
      <c r="V1111" s="6">
        <f t="shared" si="35"/>
        <v>0.93548387096774188</v>
      </c>
      <c r="W1111" s="6">
        <f>Call_Data!$K1111/Call_Data!$J1111</f>
        <v>0.7931034482758621</v>
      </c>
      <c r="X1111" s="6">
        <f>Call_Data!$L1111/Call_Data!$K1111</f>
        <v>0.52173913043478259</v>
      </c>
      <c r="Y1111" s="6" cm="1">
        <f t="array" ref="Y1111">_xlfn.SWITCH(A1111,201706,0.51,201707,0.509,201708,0.511)</f>
        <v>0.51100000000000001</v>
      </c>
      <c r="Z1111" s="6">
        <f>Call_Data!$L1111/Call_Data!$G1111</f>
        <v>0.38709677419354838</v>
      </c>
      <c r="AA1111" s="6" cm="1">
        <f t="array" ref="AA1111">_xlfn.SWITCH(A1111,201706,0.2,201707,0.199,201708,0.198)</f>
        <v>0.19800000000000001</v>
      </c>
      <c r="AB1111" s="6">
        <f>Call_Data!$K1111-Call_Data!$L1111/Call_Data!$K1111</f>
        <v>22.478260869565219</v>
      </c>
      <c r="AC1111" s="6" cm="1">
        <f t="array" ref="AC1111">_xlfn.SWITCH(A1111,201706,0.17,201707,0.162,201708,0.159)</f>
        <v>0.159</v>
      </c>
      <c r="AD1111" s="6">
        <f>Call_Data!$I1111/Call_Data!$G1111</f>
        <v>0.25806451612903225</v>
      </c>
    </row>
    <row r="1112" spans="1:30" x14ac:dyDescent="0.2">
      <c r="A1112">
        <v>201708</v>
      </c>
      <c r="B1112" s="1">
        <v>42954</v>
      </c>
      <c r="C1112">
        <v>12488</v>
      </c>
      <c r="D1112" t="str">
        <f>VLOOKUP(Call_Data!$C1112,Hierarchy!$A$1:$H$27,5,TRUE)</f>
        <v>Zwilowski, Zane</v>
      </c>
      <c r="E1112" t="str">
        <f>VLOOKUP(Call_Data!$C1112,Hierarchy!$A$2:$H$27,7,TRUE)</f>
        <v>Oferten, Quinton</v>
      </c>
      <c r="F1112" t="str">
        <f>VLOOKUP(C1112,Hierarchy!$A$2:$H$27,8,TRUE)</f>
        <v>Williamburg</v>
      </c>
      <c r="G1112">
        <v>32</v>
      </c>
      <c r="H1112">
        <v>25294</v>
      </c>
      <c r="I1112">
        <v>8</v>
      </c>
      <c r="J1112">
        <v>28</v>
      </c>
      <c r="K1112">
        <v>21</v>
      </c>
      <c r="L1112">
        <v>14</v>
      </c>
      <c r="M1112">
        <v>3</v>
      </c>
      <c r="N1112">
        <f>SUMIF(Call_Data!$D$2:$D$1526,Call_Data!$D1112,Call_Data!$G$2:$G$1526)</f>
        <v>2000</v>
      </c>
      <c r="O1112">
        <f>SUMIFS(Call_Data!$G$2:$G$1526,Call_Data!$D$2:$D$1526,Call_Data!$D1112,Call_Data!$A$2:$A$1526,Call_Data!$A1112)</f>
        <v>665</v>
      </c>
      <c r="P1112" s="3">
        <f>Call_Data!$H1112/Call_Data!$G1112</f>
        <v>790.4375</v>
      </c>
      <c r="Q1112" cm="1">
        <f t="array" ref="Q1112">_xlfn.SWITCH(A1112,201706,780,201707,783,201708,775)</f>
        <v>775</v>
      </c>
      <c r="R1112" s="5" cm="1">
        <f t="array" ref="R1112">_xlfn.SWITCH(A1112,201706,0.08,201707,0.081,201708,0.075)</f>
        <v>7.4999999999999997E-2</v>
      </c>
      <c r="S1112" s="2">
        <f>Call_Data!$M1112/Call_Data!$G1112*100</f>
        <v>9.375</v>
      </c>
      <c r="T1112" s="2">
        <f>Call_Data!$S1112/Call_Data!$R1112</f>
        <v>125</v>
      </c>
      <c r="U1112" s="7">
        <f t="shared" si="34"/>
        <v>250</v>
      </c>
      <c r="V1112" s="6">
        <f t="shared" si="35"/>
        <v>0.875</v>
      </c>
      <c r="W1112" s="6">
        <f>Call_Data!$K1112/Call_Data!$J1112</f>
        <v>0.75</v>
      </c>
      <c r="X1112" s="6">
        <f>Call_Data!$L1112/Call_Data!$K1112</f>
        <v>0.66666666666666663</v>
      </c>
      <c r="Y1112" s="6" cm="1">
        <f t="array" ref="Y1112">_xlfn.SWITCH(A1112,201706,0.51,201707,0.509,201708,0.511)</f>
        <v>0.51100000000000001</v>
      </c>
      <c r="Z1112" s="6">
        <f>Call_Data!$L1112/Call_Data!$G1112</f>
        <v>0.4375</v>
      </c>
      <c r="AA1112" s="6" cm="1">
        <f t="array" ref="AA1112">_xlfn.SWITCH(A1112,201706,0.2,201707,0.199,201708,0.198)</f>
        <v>0.19800000000000001</v>
      </c>
      <c r="AB1112" s="6">
        <f>Call_Data!$K1112-Call_Data!$L1112/Call_Data!$K1112</f>
        <v>20.333333333333332</v>
      </c>
      <c r="AC1112" s="6" cm="1">
        <f t="array" ref="AC1112">_xlfn.SWITCH(A1112,201706,0.17,201707,0.162,201708,0.159)</f>
        <v>0.159</v>
      </c>
      <c r="AD1112" s="6">
        <f>Call_Data!$I1112/Call_Data!$G1112</f>
        <v>0.25</v>
      </c>
    </row>
    <row r="1113" spans="1:30" x14ac:dyDescent="0.2">
      <c r="A1113">
        <v>201708</v>
      </c>
      <c r="B1113" s="1">
        <v>42954</v>
      </c>
      <c r="C1113">
        <v>12489</v>
      </c>
      <c r="D1113" t="str">
        <f>VLOOKUP(Call_Data!$C1113,Hierarchy!$A$1:$H$27,5,TRUE)</f>
        <v>Abacus, Aaron</v>
      </c>
      <c r="E1113" t="str">
        <f>VLOOKUP(Call_Data!$C1113,Hierarchy!$A$2:$H$27,7,TRUE)</f>
        <v>Oferten, Quinton</v>
      </c>
      <c r="F1113" t="str">
        <f>VLOOKUP(C1113,Hierarchy!$A$2:$H$27,8,TRUE)</f>
        <v>Williamburg</v>
      </c>
      <c r="G1113">
        <v>28</v>
      </c>
      <c r="H1113">
        <v>25408</v>
      </c>
      <c r="I1113">
        <v>6</v>
      </c>
      <c r="J1113">
        <v>25</v>
      </c>
      <c r="K1113">
        <v>19</v>
      </c>
      <c r="L1113">
        <v>13</v>
      </c>
      <c r="M1113">
        <v>3</v>
      </c>
      <c r="N1113">
        <f>SUMIF(Call_Data!$D$2:$D$1526,Call_Data!$D1113,Call_Data!$G$2:$G$1526)</f>
        <v>1858</v>
      </c>
      <c r="O1113">
        <f>SUMIFS(Call_Data!$G$2:$G$1526,Call_Data!$D$2:$D$1526,Call_Data!$D1113,Call_Data!$A$2:$A$1526,Call_Data!$A1113)</f>
        <v>697</v>
      </c>
      <c r="P1113" s="3">
        <f>Call_Data!$H1113/Call_Data!$G1113</f>
        <v>907.42857142857144</v>
      </c>
      <c r="Q1113" cm="1">
        <f t="array" ref="Q1113">_xlfn.SWITCH(A1113,201706,780,201707,783,201708,775)</f>
        <v>775</v>
      </c>
      <c r="R1113" s="5" cm="1">
        <f t="array" ref="R1113">_xlfn.SWITCH(A1113,201706,0.08,201707,0.081,201708,0.075)</f>
        <v>7.4999999999999997E-2</v>
      </c>
      <c r="S1113" s="2">
        <f>Call_Data!$M1113/Call_Data!$G1113*100</f>
        <v>10.714285714285714</v>
      </c>
      <c r="T1113" s="2">
        <f>Call_Data!$S1113/Call_Data!$R1113</f>
        <v>142.85714285714286</v>
      </c>
      <c r="U1113" s="7">
        <f t="shared" si="34"/>
        <v>250</v>
      </c>
      <c r="V1113" s="6">
        <f t="shared" si="35"/>
        <v>0.8928571428571429</v>
      </c>
      <c r="W1113" s="6">
        <f>Call_Data!$K1113/Call_Data!$J1113</f>
        <v>0.76</v>
      </c>
      <c r="X1113" s="6">
        <f>Call_Data!$L1113/Call_Data!$K1113</f>
        <v>0.68421052631578949</v>
      </c>
      <c r="Y1113" s="6" cm="1">
        <f t="array" ref="Y1113">_xlfn.SWITCH(A1113,201706,0.51,201707,0.509,201708,0.511)</f>
        <v>0.51100000000000001</v>
      </c>
      <c r="Z1113" s="6">
        <f>Call_Data!$L1113/Call_Data!$G1113</f>
        <v>0.4642857142857143</v>
      </c>
      <c r="AA1113" s="6" cm="1">
        <f t="array" ref="AA1113">_xlfn.SWITCH(A1113,201706,0.2,201707,0.199,201708,0.198)</f>
        <v>0.19800000000000001</v>
      </c>
      <c r="AB1113" s="6">
        <f>Call_Data!$K1113-Call_Data!$L1113/Call_Data!$K1113</f>
        <v>18.315789473684209</v>
      </c>
      <c r="AC1113" s="6" cm="1">
        <f t="array" ref="AC1113">_xlfn.SWITCH(A1113,201706,0.17,201707,0.162,201708,0.159)</f>
        <v>0.159</v>
      </c>
      <c r="AD1113" s="6">
        <f>Call_Data!$I1113/Call_Data!$G1113</f>
        <v>0.21428571428571427</v>
      </c>
    </row>
    <row r="1114" spans="1:30" x14ac:dyDescent="0.2">
      <c r="A1114">
        <v>201708</v>
      </c>
      <c r="B1114" s="1">
        <v>42954</v>
      </c>
      <c r="C1114">
        <v>12490</v>
      </c>
      <c r="D1114" t="str">
        <f>VLOOKUP(Call_Data!$C1114,Hierarchy!$A$1:$H$27,5,TRUE)</f>
        <v>Pulaski, Peter</v>
      </c>
      <c r="E1114" t="str">
        <f>VLOOKUP(Call_Data!$C1114,Hierarchy!$A$2:$H$27,7,TRUE)</f>
        <v>Oferten, Quinton</v>
      </c>
      <c r="F1114" t="str">
        <f>VLOOKUP(C1114,Hierarchy!$A$2:$H$27,8,TRUE)</f>
        <v>Williamburg</v>
      </c>
      <c r="G1114">
        <v>28</v>
      </c>
      <c r="H1114">
        <v>25284</v>
      </c>
      <c r="I1114">
        <v>6</v>
      </c>
      <c r="J1114">
        <v>25</v>
      </c>
      <c r="K1114">
        <v>19</v>
      </c>
      <c r="L1114">
        <v>12</v>
      </c>
      <c r="M1114">
        <v>3</v>
      </c>
      <c r="N1114">
        <f>SUMIF(Call_Data!$D$2:$D$1526,Call_Data!$D1114,Call_Data!$G$2:$G$1526)</f>
        <v>1507</v>
      </c>
      <c r="O1114">
        <f>SUMIFS(Call_Data!$G$2:$G$1526,Call_Data!$D$2:$D$1526,Call_Data!$D1114,Call_Data!$A$2:$A$1526,Call_Data!$A1114)</f>
        <v>455</v>
      </c>
      <c r="P1114" s="3">
        <f>Call_Data!$H1114/Call_Data!$G1114</f>
        <v>903</v>
      </c>
      <c r="Q1114" cm="1">
        <f t="array" ref="Q1114">_xlfn.SWITCH(A1114,201706,780,201707,783,201708,775)</f>
        <v>775</v>
      </c>
      <c r="R1114" s="5" cm="1">
        <f t="array" ref="R1114">_xlfn.SWITCH(A1114,201706,0.08,201707,0.081,201708,0.075)</f>
        <v>7.4999999999999997E-2</v>
      </c>
      <c r="S1114" s="2">
        <f>Call_Data!$M1114/Call_Data!$G1114*100</f>
        <v>10.714285714285714</v>
      </c>
      <c r="T1114" s="2">
        <f>Call_Data!$S1114/Call_Data!$R1114</f>
        <v>142.85714285714286</v>
      </c>
      <c r="U1114" s="7">
        <f t="shared" si="34"/>
        <v>250</v>
      </c>
      <c r="V1114" s="6">
        <f t="shared" si="35"/>
        <v>0.8928571428571429</v>
      </c>
      <c r="W1114" s="6">
        <f>Call_Data!$K1114/Call_Data!$J1114</f>
        <v>0.76</v>
      </c>
      <c r="X1114" s="6">
        <f>Call_Data!$L1114/Call_Data!$K1114</f>
        <v>0.63157894736842102</v>
      </c>
      <c r="Y1114" s="6" cm="1">
        <f t="array" ref="Y1114">_xlfn.SWITCH(A1114,201706,0.51,201707,0.509,201708,0.511)</f>
        <v>0.51100000000000001</v>
      </c>
      <c r="Z1114" s="6">
        <f>Call_Data!$L1114/Call_Data!$G1114</f>
        <v>0.42857142857142855</v>
      </c>
      <c r="AA1114" s="6" cm="1">
        <f t="array" ref="AA1114">_xlfn.SWITCH(A1114,201706,0.2,201707,0.199,201708,0.198)</f>
        <v>0.19800000000000001</v>
      </c>
      <c r="AB1114" s="6">
        <f>Call_Data!$K1114-Call_Data!$L1114/Call_Data!$K1114</f>
        <v>18.368421052631579</v>
      </c>
      <c r="AC1114" s="6" cm="1">
        <f t="array" ref="AC1114">_xlfn.SWITCH(A1114,201706,0.17,201707,0.162,201708,0.159)</f>
        <v>0.159</v>
      </c>
      <c r="AD1114" s="6">
        <f>Call_Data!$I1114/Call_Data!$G1114</f>
        <v>0.21428571428571427</v>
      </c>
    </row>
    <row r="1115" spans="1:30" x14ac:dyDescent="0.2">
      <c r="A1115">
        <v>201708</v>
      </c>
      <c r="B1115" s="1">
        <v>42955</v>
      </c>
      <c r="C1115">
        <v>12465</v>
      </c>
      <c r="D1115" t="str">
        <f>VLOOKUP(Call_Data!$C1115,Hierarchy!$A$1:$H$27,5,TRUE)</f>
        <v>Anderson, Albert</v>
      </c>
      <c r="E1115" t="str">
        <f>VLOOKUP(Call_Data!$C1115,Hierarchy!$A$2:$H$27,7,TRUE)</f>
        <v>Winnerson, Aceona</v>
      </c>
      <c r="F1115" t="str">
        <f>VLOOKUP(C1115,Hierarchy!$A$2:$H$27,8,TRUE)</f>
        <v>Williamburg</v>
      </c>
      <c r="G1115">
        <v>39</v>
      </c>
      <c r="H1115">
        <v>24062</v>
      </c>
      <c r="I1115">
        <v>7</v>
      </c>
      <c r="J1115">
        <v>37</v>
      </c>
      <c r="K1115">
        <v>32</v>
      </c>
      <c r="L1115">
        <v>26</v>
      </c>
      <c r="M1115">
        <v>2</v>
      </c>
      <c r="N1115">
        <f>SUMIF(Call_Data!$D$2:$D$1526,Call_Data!$D1115,Call_Data!$G$2:$G$1526)</f>
        <v>2149</v>
      </c>
      <c r="O1115">
        <f>SUMIFS(Call_Data!$G$2:$G$1526,Call_Data!$D$2:$D$1526,Call_Data!$D1115,Call_Data!$A$2:$A$1526,Call_Data!$A1115)</f>
        <v>751</v>
      </c>
      <c r="P1115" s="3">
        <f>Call_Data!$H1115/Call_Data!$G1115</f>
        <v>616.97435897435901</v>
      </c>
      <c r="Q1115" cm="1">
        <f t="array" ref="Q1115">_xlfn.SWITCH(A1115,201706,780,201707,783,201708,775)</f>
        <v>775</v>
      </c>
      <c r="R1115" s="5" cm="1">
        <f t="array" ref="R1115">_xlfn.SWITCH(A1115,201706,0.08,201707,0.081,201708,0.075)</f>
        <v>7.4999999999999997E-2</v>
      </c>
      <c r="S1115" s="2">
        <f>Call_Data!$M1115/Call_Data!$G1115*100</f>
        <v>5.1282051282051277</v>
      </c>
      <c r="T1115" s="2">
        <f>Call_Data!$S1115/Call_Data!$R1115</f>
        <v>68.376068376068375</v>
      </c>
      <c r="U1115" s="7">
        <f t="shared" si="34"/>
        <v>0</v>
      </c>
      <c r="V1115" s="6">
        <f t="shared" si="35"/>
        <v>0.94871794871794868</v>
      </c>
      <c r="W1115" s="6">
        <f>Call_Data!$K1115/Call_Data!$J1115</f>
        <v>0.86486486486486491</v>
      </c>
      <c r="X1115" s="6">
        <f>Call_Data!$L1115/Call_Data!$K1115</f>
        <v>0.8125</v>
      </c>
      <c r="Y1115" s="6" cm="1">
        <f t="array" ref="Y1115">_xlfn.SWITCH(A1115,201706,0.51,201707,0.509,201708,0.511)</f>
        <v>0.51100000000000001</v>
      </c>
      <c r="Z1115" s="6">
        <f>Call_Data!$L1115/Call_Data!$G1115</f>
        <v>0.66666666666666663</v>
      </c>
      <c r="AA1115" s="6" cm="1">
        <f t="array" ref="AA1115">_xlfn.SWITCH(A1115,201706,0.2,201707,0.199,201708,0.198)</f>
        <v>0.19800000000000001</v>
      </c>
      <c r="AB1115" s="6">
        <f>Call_Data!$K1115-Call_Data!$L1115/Call_Data!$K1115</f>
        <v>31.1875</v>
      </c>
      <c r="AC1115" s="6" cm="1">
        <f t="array" ref="AC1115">_xlfn.SWITCH(A1115,201706,0.17,201707,0.162,201708,0.159)</f>
        <v>0.159</v>
      </c>
      <c r="AD1115" s="6">
        <f>Call_Data!$I1115/Call_Data!$G1115</f>
        <v>0.17948717948717949</v>
      </c>
    </row>
    <row r="1116" spans="1:30" x14ac:dyDescent="0.2">
      <c r="A1116">
        <v>201708</v>
      </c>
      <c r="B1116" s="1">
        <v>42955</v>
      </c>
      <c r="C1116">
        <v>12466</v>
      </c>
      <c r="D1116" t="str">
        <f>VLOOKUP(Call_Data!$C1116,Hierarchy!$A$1:$H$27,5,TRUE)</f>
        <v>Binning, Bart</v>
      </c>
      <c r="E1116" t="str">
        <f>VLOOKUP(Call_Data!$C1116,Hierarchy!$A$2:$H$27,7,TRUE)</f>
        <v>Winnerson, Aceona</v>
      </c>
      <c r="F1116" t="str">
        <f>VLOOKUP(C1116,Hierarchy!$A$2:$H$27,8,TRUE)</f>
        <v>Williamburg</v>
      </c>
      <c r="G1116">
        <v>39</v>
      </c>
      <c r="H1116">
        <v>24485</v>
      </c>
      <c r="I1116">
        <v>4</v>
      </c>
      <c r="J1116">
        <v>36</v>
      </c>
      <c r="K1116">
        <v>32</v>
      </c>
      <c r="L1116">
        <v>25</v>
      </c>
      <c r="M1116">
        <v>2</v>
      </c>
      <c r="N1116">
        <f>SUMIF(Call_Data!$D$2:$D$1526,Call_Data!$D1116,Call_Data!$G$2:$G$1526)</f>
        <v>2347</v>
      </c>
      <c r="O1116">
        <f>SUMIFS(Call_Data!$G$2:$G$1526,Call_Data!$D$2:$D$1526,Call_Data!$D1116,Call_Data!$A$2:$A$1526,Call_Data!$A1116)</f>
        <v>803</v>
      </c>
      <c r="P1116" s="3">
        <f>Call_Data!$H1116/Call_Data!$G1116</f>
        <v>627.82051282051282</v>
      </c>
      <c r="Q1116" cm="1">
        <f t="array" ref="Q1116">_xlfn.SWITCH(A1116,201706,780,201707,783,201708,775)</f>
        <v>775</v>
      </c>
      <c r="R1116" s="5" cm="1">
        <f t="array" ref="R1116">_xlfn.SWITCH(A1116,201706,0.08,201707,0.081,201708,0.075)</f>
        <v>7.4999999999999997E-2</v>
      </c>
      <c r="S1116" s="2">
        <f>Call_Data!$M1116/Call_Data!$G1116*100</f>
        <v>5.1282051282051277</v>
      </c>
      <c r="T1116" s="2">
        <f>Call_Data!$S1116/Call_Data!$R1116</f>
        <v>68.376068376068375</v>
      </c>
      <c r="U1116" s="7">
        <f t="shared" si="34"/>
        <v>0</v>
      </c>
      <c r="V1116" s="6">
        <f t="shared" si="35"/>
        <v>0.92307692307692313</v>
      </c>
      <c r="W1116" s="6">
        <f>Call_Data!$K1116/Call_Data!$J1116</f>
        <v>0.88888888888888884</v>
      </c>
      <c r="X1116" s="6">
        <f>Call_Data!$L1116/Call_Data!$K1116</f>
        <v>0.78125</v>
      </c>
      <c r="Y1116" s="6" cm="1">
        <f t="array" ref="Y1116">_xlfn.SWITCH(A1116,201706,0.51,201707,0.509,201708,0.511)</f>
        <v>0.51100000000000001</v>
      </c>
      <c r="Z1116" s="6">
        <f>Call_Data!$L1116/Call_Data!$G1116</f>
        <v>0.64102564102564108</v>
      </c>
      <c r="AA1116" s="6" cm="1">
        <f t="array" ref="AA1116">_xlfn.SWITCH(A1116,201706,0.2,201707,0.199,201708,0.198)</f>
        <v>0.19800000000000001</v>
      </c>
      <c r="AB1116" s="6">
        <f>Call_Data!$K1116-Call_Data!$L1116/Call_Data!$K1116</f>
        <v>31.21875</v>
      </c>
      <c r="AC1116" s="6" cm="1">
        <f t="array" ref="AC1116">_xlfn.SWITCH(A1116,201706,0.17,201707,0.162,201708,0.159)</f>
        <v>0.159</v>
      </c>
      <c r="AD1116" s="6">
        <f>Call_Data!$I1116/Call_Data!$G1116</f>
        <v>0.10256410256410256</v>
      </c>
    </row>
    <row r="1117" spans="1:30" x14ac:dyDescent="0.2">
      <c r="A1117">
        <v>201708</v>
      </c>
      <c r="B1117" s="1">
        <v>42955</v>
      </c>
      <c r="C1117">
        <v>12467</v>
      </c>
      <c r="D1117" t="str">
        <f>VLOOKUP(Call_Data!$C1117,Hierarchy!$A$1:$H$27,5,TRUE)</f>
        <v>Centerville, Cece</v>
      </c>
      <c r="E1117" t="str">
        <f>VLOOKUP(Call_Data!$C1117,Hierarchy!$A$2:$H$27,7,TRUE)</f>
        <v>Winnerson, Aceona</v>
      </c>
      <c r="F1117" t="str">
        <f>VLOOKUP(C1117,Hierarchy!$A$2:$H$27,8,TRUE)</f>
        <v>Williamburg</v>
      </c>
      <c r="G1117">
        <v>39</v>
      </c>
      <c r="H1117">
        <v>24399</v>
      </c>
      <c r="I1117">
        <v>5</v>
      </c>
      <c r="J1117">
        <v>38</v>
      </c>
      <c r="K1117">
        <v>31</v>
      </c>
      <c r="L1117">
        <v>22</v>
      </c>
      <c r="M1117">
        <v>2</v>
      </c>
      <c r="N1117">
        <f>SUMIF(Call_Data!$D$2:$D$1526,Call_Data!$D1117,Call_Data!$G$2:$G$1526)</f>
        <v>2319</v>
      </c>
      <c r="O1117">
        <f>SUMIFS(Call_Data!$G$2:$G$1526,Call_Data!$D$2:$D$1526,Call_Data!$D1117,Call_Data!$A$2:$A$1526,Call_Data!$A1117)</f>
        <v>800</v>
      </c>
      <c r="P1117" s="3">
        <f>Call_Data!$H1117/Call_Data!$G1117</f>
        <v>625.61538461538464</v>
      </c>
      <c r="Q1117" cm="1">
        <f t="array" ref="Q1117">_xlfn.SWITCH(A1117,201706,780,201707,783,201708,775)</f>
        <v>775</v>
      </c>
      <c r="R1117" s="5" cm="1">
        <f t="array" ref="R1117">_xlfn.SWITCH(A1117,201706,0.08,201707,0.081,201708,0.075)</f>
        <v>7.4999999999999997E-2</v>
      </c>
      <c r="S1117" s="2">
        <f>Call_Data!$M1117/Call_Data!$G1117*100</f>
        <v>5.1282051282051277</v>
      </c>
      <c r="T1117" s="2">
        <f>Call_Data!$S1117/Call_Data!$R1117</f>
        <v>68.376068376068375</v>
      </c>
      <c r="U1117" s="7">
        <f t="shared" si="34"/>
        <v>0</v>
      </c>
      <c r="V1117" s="6">
        <f t="shared" si="35"/>
        <v>0.97435897435897434</v>
      </c>
      <c r="W1117" s="6">
        <f>Call_Data!$K1117/Call_Data!$J1117</f>
        <v>0.81578947368421051</v>
      </c>
      <c r="X1117" s="6">
        <f>Call_Data!$L1117/Call_Data!$K1117</f>
        <v>0.70967741935483875</v>
      </c>
      <c r="Y1117" s="6" cm="1">
        <f t="array" ref="Y1117">_xlfn.SWITCH(A1117,201706,0.51,201707,0.509,201708,0.511)</f>
        <v>0.51100000000000001</v>
      </c>
      <c r="Z1117" s="6">
        <f>Call_Data!$L1117/Call_Data!$G1117</f>
        <v>0.5641025641025641</v>
      </c>
      <c r="AA1117" s="6" cm="1">
        <f t="array" ref="AA1117">_xlfn.SWITCH(A1117,201706,0.2,201707,0.199,201708,0.198)</f>
        <v>0.19800000000000001</v>
      </c>
      <c r="AB1117" s="6">
        <f>Call_Data!$K1117-Call_Data!$L1117/Call_Data!$K1117</f>
        <v>30.29032258064516</v>
      </c>
      <c r="AC1117" s="6" cm="1">
        <f t="array" ref="AC1117">_xlfn.SWITCH(A1117,201706,0.17,201707,0.162,201708,0.159)</f>
        <v>0.159</v>
      </c>
      <c r="AD1117" s="6">
        <f>Call_Data!$I1117/Call_Data!$G1117</f>
        <v>0.12820512820512819</v>
      </c>
    </row>
    <row r="1118" spans="1:30" x14ac:dyDescent="0.2">
      <c r="A1118">
        <v>201708</v>
      </c>
      <c r="B1118" s="1">
        <v>42955</v>
      </c>
      <c r="C1118">
        <v>12468</v>
      </c>
      <c r="D1118" t="str">
        <f>VLOOKUP(Call_Data!$C1118,Hierarchy!$A$1:$H$27,5,TRUE)</f>
        <v>Davenport, Davina</v>
      </c>
      <c r="E1118" t="str">
        <f>VLOOKUP(Call_Data!$C1118,Hierarchy!$A$2:$H$27,7,TRUE)</f>
        <v>Winnerson, Aceona</v>
      </c>
      <c r="F1118" t="str">
        <f>VLOOKUP(C1118,Hierarchy!$A$2:$H$27,8,TRUE)</f>
        <v>Williamburg</v>
      </c>
      <c r="G1118">
        <v>39</v>
      </c>
      <c r="H1118">
        <v>25718</v>
      </c>
      <c r="I1118">
        <v>6</v>
      </c>
      <c r="J1118">
        <v>38</v>
      </c>
      <c r="K1118">
        <v>30</v>
      </c>
      <c r="L1118">
        <v>26</v>
      </c>
      <c r="M1118">
        <v>1</v>
      </c>
      <c r="N1118">
        <f>SUMIF(Call_Data!$D$2:$D$1526,Call_Data!$D1118,Call_Data!$G$2:$G$1526)</f>
        <v>2282</v>
      </c>
      <c r="O1118">
        <f>SUMIFS(Call_Data!$G$2:$G$1526,Call_Data!$D$2:$D$1526,Call_Data!$D1118,Call_Data!$A$2:$A$1526,Call_Data!$A1118)</f>
        <v>790</v>
      </c>
      <c r="P1118" s="3">
        <f>Call_Data!$H1118/Call_Data!$G1118</f>
        <v>659.43589743589746</v>
      </c>
      <c r="Q1118" cm="1">
        <f t="array" ref="Q1118">_xlfn.SWITCH(A1118,201706,780,201707,783,201708,775)</f>
        <v>775</v>
      </c>
      <c r="R1118" s="5" cm="1">
        <f t="array" ref="R1118">_xlfn.SWITCH(A1118,201706,0.08,201707,0.081,201708,0.075)</f>
        <v>7.4999999999999997E-2</v>
      </c>
      <c r="S1118" s="2">
        <f>Call_Data!$M1118/Call_Data!$G1118*100</f>
        <v>2.5641025641025639</v>
      </c>
      <c r="T1118" s="2">
        <f>Call_Data!$S1118/Call_Data!$R1118</f>
        <v>34.188034188034187</v>
      </c>
      <c r="U1118" s="7">
        <f t="shared" si="34"/>
        <v>0</v>
      </c>
      <c r="V1118" s="6">
        <f t="shared" si="35"/>
        <v>0.97435897435897434</v>
      </c>
      <c r="W1118" s="6">
        <f>Call_Data!$K1118/Call_Data!$J1118</f>
        <v>0.78947368421052633</v>
      </c>
      <c r="X1118" s="6">
        <f>Call_Data!$L1118/Call_Data!$K1118</f>
        <v>0.8666666666666667</v>
      </c>
      <c r="Y1118" s="6" cm="1">
        <f t="array" ref="Y1118">_xlfn.SWITCH(A1118,201706,0.51,201707,0.509,201708,0.511)</f>
        <v>0.51100000000000001</v>
      </c>
      <c r="Z1118" s="6">
        <f>Call_Data!$L1118/Call_Data!$G1118</f>
        <v>0.66666666666666663</v>
      </c>
      <c r="AA1118" s="6" cm="1">
        <f t="array" ref="AA1118">_xlfn.SWITCH(A1118,201706,0.2,201707,0.199,201708,0.198)</f>
        <v>0.19800000000000001</v>
      </c>
      <c r="AB1118" s="6">
        <f>Call_Data!$K1118-Call_Data!$L1118/Call_Data!$K1118</f>
        <v>29.133333333333333</v>
      </c>
      <c r="AC1118" s="6" cm="1">
        <f t="array" ref="AC1118">_xlfn.SWITCH(A1118,201706,0.17,201707,0.162,201708,0.159)</f>
        <v>0.159</v>
      </c>
      <c r="AD1118" s="6">
        <f>Call_Data!$I1118/Call_Data!$G1118</f>
        <v>0.15384615384615385</v>
      </c>
    </row>
    <row r="1119" spans="1:30" x14ac:dyDescent="0.2">
      <c r="A1119">
        <v>201708</v>
      </c>
      <c r="B1119" s="1">
        <v>42955</v>
      </c>
      <c r="C1119">
        <v>12469</v>
      </c>
      <c r="D1119" t="str">
        <f>VLOOKUP(Call_Data!$C1119,Hierarchy!$A$1:$H$27,5,TRUE)</f>
        <v>Edgerton, Ethan</v>
      </c>
      <c r="E1119" t="str">
        <f>VLOOKUP(Call_Data!$C1119,Hierarchy!$A$2:$H$27,7,TRUE)</f>
        <v>Winnerson, Aceona</v>
      </c>
      <c r="F1119" t="str">
        <f>VLOOKUP(C1119,Hierarchy!$A$2:$H$27,8,TRUE)</f>
        <v>Williamburg</v>
      </c>
      <c r="G1119">
        <v>38</v>
      </c>
      <c r="H1119">
        <v>24211</v>
      </c>
      <c r="I1119">
        <v>7</v>
      </c>
      <c r="J1119">
        <v>38</v>
      </c>
      <c r="K1119">
        <v>34</v>
      </c>
      <c r="L1119">
        <v>30</v>
      </c>
      <c r="M1119">
        <v>2</v>
      </c>
      <c r="N1119">
        <f>SUMIF(Call_Data!$D$2:$D$1526,Call_Data!$D1119,Call_Data!$G$2:$G$1526)</f>
        <v>2288</v>
      </c>
      <c r="O1119">
        <f>SUMIFS(Call_Data!$G$2:$G$1526,Call_Data!$D$2:$D$1526,Call_Data!$D1119,Call_Data!$A$2:$A$1526,Call_Data!$A1119)</f>
        <v>715</v>
      </c>
      <c r="P1119" s="3">
        <f>Call_Data!$H1119/Call_Data!$G1119</f>
        <v>637.13157894736844</v>
      </c>
      <c r="Q1119" cm="1">
        <f t="array" ref="Q1119">_xlfn.SWITCH(A1119,201706,780,201707,783,201708,775)</f>
        <v>775</v>
      </c>
      <c r="R1119" s="5" cm="1">
        <f t="array" ref="R1119">_xlfn.SWITCH(A1119,201706,0.08,201707,0.081,201708,0.075)</f>
        <v>7.4999999999999997E-2</v>
      </c>
      <c r="S1119" s="2">
        <f>Call_Data!$M1119/Call_Data!$G1119*100</f>
        <v>5.2631578947368416</v>
      </c>
      <c r="T1119" s="2">
        <f>Call_Data!$S1119/Call_Data!$R1119</f>
        <v>70.175438596491219</v>
      </c>
      <c r="U1119" s="7">
        <f t="shared" si="34"/>
        <v>0</v>
      </c>
      <c r="V1119" s="6">
        <f t="shared" si="35"/>
        <v>1</v>
      </c>
      <c r="W1119" s="6">
        <f>Call_Data!$K1119/Call_Data!$J1119</f>
        <v>0.89473684210526316</v>
      </c>
      <c r="X1119" s="6">
        <f>Call_Data!$L1119/Call_Data!$K1119</f>
        <v>0.88235294117647056</v>
      </c>
      <c r="Y1119" s="6" cm="1">
        <f t="array" ref="Y1119">_xlfn.SWITCH(A1119,201706,0.51,201707,0.509,201708,0.511)</f>
        <v>0.51100000000000001</v>
      </c>
      <c r="Z1119" s="6">
        <f>Call_Data!$L1119/Call_Data!$G1119</f>
        <v>0.78947368421052633</v>
      </c>
      <c r="AA1119" s="6" cm="1">
        <f t="array" ref="AA1119">_xlfn.SWITCH(A1119,201706,0.2,201707,0.199,201708,0.198)</f>
        <v>0.19800000000000001</v>
      </c>
      <c r="AB1119" s="6">
        <f>Call_Data!$K1119-Call_Data!$L1119/Call_Data!$K1119</f>
        <v>33.117647058823529</v>
      </c>
      <c r="AC1119" s="6" cm="1">
        <f t="array" ref="AC1119">_xlfn.SWITCH(A1119,201706,0.17,201707,0.162,201708,0.159)</f>
        <v>0.159</v>
      </c>
      <c r="AD1119" s="6">
        <f>Call_Data!$I1119/Call_Data!$G1119</f>
        <v>0.18421052631578946</v>
      </c>
    </row>
    <row r="1120" spans="1:30" x14ac:dyDescent="0.2">
      <c r="A1120">
        <v>201708</v>
      </c>
      <c r="B1120" s="1">
        <v>42955</v>
      </c>
      <c r="C1120">
        <v>12470</v>
      </c>
      <c r="D1120" t="str">
        <f>VLOOKUP(Call_Data!$C1120,Hierarchy!$A$1:$H$27,5,TRUE)</f>
        <v>Filipsano, Fiona</v>
      </c>
      <c r="E1120" t="str">
        <f>VLOOKUP(Call_Data!$C1120,Hierarchy!$A$2:$H$27,7,TRUE)</f>
        <v>Winnerson, Aceona</v>
      </c>
      <c r="F1120" t="str">
        <f>VLOOKUP(C1120,Hierarchy!$A$2:$H$27,8,TRUE)</f>
        <v>Williamburg</v>
      </c>
      <c r="G1120">
        <v>36</v>
      </c>
      <c r="H1120">
        <v>24087</v>
      </c>
      <c r="I1120">
        <v>7</v>
      </c>
      <c r="J1120">
        <v>36</v>
      </c>
      <c r="K1120">
        <v>32</v>
      </c>
      <c r="L1120">
        <v>25</v>
      </c>
      <c r="M1120">
        <v>2</v>
      </c>
      <c r="N1120">
        <f>SUMIF(Call_Data!$D$2:$D$1526,Call_Data!$D1120,Call_Data!$G$2:$G$1526)</f>
        <v>2312</v>
      </c>
      <c r="O1120">
        <f>SUMIFS(Call_Data!$G$2:$G$1526,Call_Data!$D$2:$D$1526,Call_Data!$D1120,Call_Data!$A$2:$A$1526,Call_Data!$A1120)</f>
        <v>796</v>
      </c>
      <c r="P1120" s="3">
        <f>Call_Data!$H1120/Call_Data!$G1120</f>
        <v>669.08333333333337</v>
      </c>
      <c r="Q1120" cm="1">
        <f t="array" ref="Q1120">_xlfn.SWITCH(A1120,201706,780,201707,783,201708,775)</f>
        <v>775</v>
      </c>
      <c r="R1120" s="5" cm="1">
        <f t="array" ref="R1120">_xlfn.SWITCH(A1120,201706,0.08,201707,0.081,201708,0.075)</f>
        <v>7.4999999999999997E-2</v>
      </c>
      <c r="S1120" s="2">
        <f>Call_Data!$M1120/Call_Data!$G1120*100</f>
        <v>5.5555555555555554</v>
      </c>
      <c r="T1120" s="2">
        <f>Call_Data!$S1120/Call_Data!$R1120</f>
        <v>74.074074074074076</v>
      </c>
      <c r="U1120" s="7">
        <f t="shared" si="34"/>
        <v>0</v>
      </c>
      <c r="V1120" s="6">
        <f t="shared" si="35"/>
        <v>1</v>
      </c>
      <c r="W1120" s="6">
        <f>Call_Data!$K1120/Call_Data!$J1120</f>
        <v>0.88888888888888884</v>
      </c>
      <c r="X1120" s="6">
        <f>Call_Data!$L1120/Call_Data!$K1120</f>
        <v>0.78125</v>
      </c>
      <c r="Y1120" s="6" cm="1">
        <f t="array" ref="Y1120">_xlfn.SWITCH(A1120,201706,0.51,201707,0.509,201708,0.511)</f>
        <v>0.51100000000000001</v>
      </c>
      <c r="Z1120" s="6">
        <f>Call_Data!$L1120/Call_Data!$G1120</f>
        <v>0.69444444444444442</v>
      </c>
      <c r="AA1120" s="6" cm="1">
        <f t="array" ref="AA1120">_xlfn.SWITCH(A1120,201706,0.2,201707,0.199,201708,0.198)</f>
        <v>0.19800000000000001</v>
      </c>
      <c r="AB1120" s="6">
        <f>Call_Data!$K1120-Call_Data!$L1120/Call_Data!$K1120</f>
        <v>31.21875</v>
      </c>
      <c r="AC1120" s="6" cm="1">
        <f t="array" ref="AC1120">_xlfn.SWITCH(A1120,201706,0.17,201707,0.162,201708,0.159)</f>
        <v>0.159</v>
      </c>
      <c r="AD1120" s="6">
        <f>Call_Data!$I1120/Call_Data!$G1120</f>
        <v>0.19444444444444445</v>
      </c>
    </row>
    <row r="1121" spans="1:30" x14ac:dyDescent="0.2">
      <c r="A1121">
        <v>201708</v>
      </c>
      <c r="B1121" s="1">
        <v>42955</v>
      </c>
      <c r="C1121">
        <v>12471</v>
      </c>
      <c r="D1121" t="str">
        <f>VLOOKUP(Call_Data!$C1121,Hierarchy!$A$1:$H$27,5,TRUE)</f>
        <v>Gee, Garry</v>
      </c>
      <c r="E1121" t="str">
        <f>VLOOKUP(Call_Data!$C1121,Hierarchy!$A$2:$H$27,7,TRUE)</f>
        <v>Winnerson, Aceona</v>
      </c>
      <c r="F1121" t="str">
        <f>VLOOKUP(C1121,Hierarchy!$A$2:$H$27,8,TRUE)</f>
        <v>Williamburg</v>
      </c>
      <c r="G1121">
        <v>37</v>
      </c>
      <c r="H1121">
        <v>25104</v>
      </c>
      <c r="I1121">
        <v>4</v>
      </c>
      <c r="J1121">
        <v>37</v>
      </c>
      <c r="K1121">
        <v>30</v>
      </c>
      <c r="L1121">
        <v>22</v>
      </c>
      <c r="M1121">
        <v>1</v>
      </c>
      <c r="N1121">
        <f>SUMIF(Call_Data!$D$2:$D$1526,Call_Data!$D1121,Call_Data!$G$2:$G$1526)</f>
        <v>2402</v>
      </c>
      <c r="O1121">
        <f>SUMIFS(Call_Data!$G$2:$G$1526,Call_Data!$D$2:$D$1526,Call_Data!$D1121,Call_Data!$A$2:$A$1526,Call_Data!$A1121)</f>
        <v>793</v>
      </c>
      <c r="P1121" s="3">
        <f>Call_Data!$H1121/Call_Data!$G1121</f>
        <v>678.48648648648646</v>
      </c>
      <c r="Q1121" cm="1">
        <f t="array" ref="Q1121">_xlfn.SWITCH(A1121,201706,780,201707,783,201708,775)</f>
        <v>775</v>
      </c>
      <c r="R1121" s="5" cm="1">
        <f t="array" ref="R1121">_xlfn.SWITCH(A1121,201706,0.08,201707,0.081,201708,0.075)</f>
        <v>7.4999999999999997E-2</v>
      </c>
      <c r="S1121" s="2">
        <f>Call_Data!$M1121/Call_Data!$G1121*100</f>
        <v>2.7027027027027026</v>
      </c>
      <c r="T1121" s="2">
        <f>Call_Data!$S1121/Call_Data!$R1121</f>
        <v>36.036036036036037</v>
      </c>
      <c r="U1121" s="7">
        <f t="shared" si="34"/>
        <v>0</v>
      </c>
      <c r="V1121" s="6">
        <f t="shared" si="35"/>
        <v>1</v>
      </c>
      <c r="W1121" s="6">
        <f>Call_Data!$K1121/Call_Data!$J1121</f>
        <v>0.81081081081081086</v>
      </c>
      <c r="X1121" s="6">
        <f>Call_Data!$L1121/Call_Data!$K1121</f>
        <v>0.73333333333333328</v>
      </c>
      <c r="Y1121" s="6" cm="1">
        <f t="array" ref="Y1121">_xlfn.SWITCH(A1121,201706,0.51,201707,0.509,201708,0.511)</f>
        <v>0.51100000000000001</v>
      </c>
      <c r="Z1121" s="6">
        <f>Call_Data!$L1121/Call_Data!$G1121</f>
        <v>0.59459459459459463</v>
      </c>
      <c r="AA1121" s="6" cm="1">
        <f t="array" ref="AA1121">_xlfn.SWITCH(A1121,201706,0.2,201707,0.199,201708,0.198)</f>
        <v>0.19800000000000001</v>
      </c>
      <c r="AB1121" s="6">
        <f>Call_Data!$K1121-Call_Data!$L1121/Call_Data!$K1121</f>
        <v>29.266666666666666</v>
      </c>
      <c r="AC1121" s="6" cm="1">
        <f t="array" ref="AC1121">_xlfn.SWITCH(A1121,201706,0.17,201707,0.162,201708,0.159)</f>
        <v>0.159</v>
      </c>
      <c r="AD1121" s="6">
        <f>Call_Data!$I1121/Call_Data!$G1121</f>
        <v>0.10810810810810811</v>
      </c>
    </row>
    <row r="1122" spans="1:30" x14ac:dyDescent="0.2">
      <c r="A1122">
        <v>201708</v>
      </c>
      <c r="B1122" s="1">
        <v>42955</v>
      </c>
      <c r="C1122">
        <v>12472</v>
      </c>
      <c r="D1122" t="str">
        <f>VLOOKUP(Call_Data!$C1122,Hierarchy!$A$1:$H$27,5,TRUE)</f>
        <v>Harrison, Harold</v>
      </c>
      <c r="E1122" t="str">
        <f>VLOOKUP(Call_Data!$C1122,Hierarchy!$A$2:$H$27,7,TRUE)</f>
        <v>Winnerson, Aceona</v>
      </c>
      <c r="F1122" t="str">
        <f>VLOOKUP(C1122,Hierarchy!$A$2:$H$27,8,TRUE)</f>
        <v>Williamburg</v>
      </c>
      <c r="G1122">
        <v>34</v>
      </c>
      <c r="H1122">
        <v>24961</v>
      </c>
      <c r="I1122">
        <v>5</v>
      </c>
      <c r="J1122">
        <v>34</v>
      </c>
      <c r="K1122">
        <v>26</v>
      </c>
      <c r="L1122">
        <v>21</v>
      </c>
      <c r="M1122">
        <v>1</v>
      </c>
      <c r="N1122">
        <f>SUMIF(Call_Data!$D$2:$D$1526,Call_Data!$D1122,Call_Data!$G$2:$G$1526)</f>
        <v>2134</v>
      </c>
      <c r="O1122">
        <f>SUMIFS(Call_Data!$G$2:$G$1526,Call_Data!$D$2:$D$1526,Call_Data!$D1122,Call_Data!$A$2:$A$1526,Call_Data!$A1122)</f>
        <v>777</v>
      </c>
      <c r="P1122" s="3">
        <f>Call_Data!$H1122/Call_Data!$G1122</f>
        <v>734.14705882352939</v>
      </c>
      <c r="Q1122" cm="1">
        <f t="array" ref="Q1122">_xlfn.SWITCH(A1122,201706,780,201707,783,201708,775)</f>
        <v>775</v>
      </c>
      <c r="R1122" s="5" cm="1">
        <f t="array" ref="R1122">_xlfn.SWITCH(A1122,201706,0.08,201707,0.081,201708,0.075)</f>
        <v>7.4999999999999997E-2</v>
      </c>
      <c r="S1122" s="2">
        <f>Call_Data!$M1122/Call_Data!$G1122*100</f>
        <v>2.9411764705882351</v>
      </c>
      <c r="T1122" s="2">
        <f>Call_Data!$S1122/Call_Data!$R1122</f>
        <v>39.2156862745098</v>
      </c>
      <c r="U1122" s="7">
        <f t="shared" si="34"/>
        <v>0</v>
      </c>
      <c r="V1122" s="6">
        <f t="shared" si="35"/>
        <v>1</v>
      </c>
      <c r="W1122" s="6">
        <f>Call_Data!$K1122/Call_Data!$J1122</f>
        <v>0.76470588235294112</v>
      </c>
      <c r="X1122" s="6">
        <f>Call_Data!$L1122/Call_Data!$K1122</f>
        <v>0.80769230769230771</v>
      </c>
      <c r="Y1122" s="6" cm="1">
        <f t="array" ref="Y1122">_xlfn.SWITCH(A1122,201706,0.51,201707,0.509,201708,0.511)</f>
        <v>0.51100000000000001</v>
      </c>
      <c r="Z1122" s="6">
        <f>Call_Data!$L1122/Call_Data!$G1122</f>
        <v>0.61764705882352944</v>
      </c>
      <c r="AA1122" s="6" cm="1">
        <f t="array" ref="AA1122">_xlfn.SWITCH(A1122,201706,0.2,201707,0.199,201708,0.198)</f>
        <v>0.19800000000000001</v>
      </c>
      <c r="AB1122" s="6">
        <f>Call_Data!$K1122-Call_Data!$L1122/Call_Data!$K1122</f>
        <v>25.192307692307693</v>
      </c>
      <c r="AC1122" s="6" cm="1">
        <f t="array" ref="AC1122">_xlfn.SWITCH(A1122,201706,0.17,201707,0.162,201708,0.159)</f>
        <v>0.159</v>
      </c>
      <c r="AD1122" s="6">
        <f>Call_Data!$I1122/Call_Data!$G1122</f>
        <v>0.14705882352941177</v>
      </c>
    </row>
    <row r="1123" spans="1:30" x14ac:dyDescent="0.2">
      <c r="A1123">
        <v>201708</v>
      </c>
      <c r="B1123" s="1">
        <v>42955</v>
      </c>
      <c r="C1123">
        <v>12473</v>
      </c>
      <c r="D1123" t="str">
        <f>VLOOKUP(Call_Data!$C1123,Hierarchy!$A$1:$H$27,5,TRUE)</f>
        <v>Ivanski, Igor</v>
      </c>
      <c r="E1123" t="str">
        <f>VLOOKUP(Call_Data!$C1123,Hierarchy!$A$2:$H$27,7,TRUE)</f>
        <v>Jimson, Bill</v>
      </c>
      <c r="F1123" t="str">
        <f>VLOOKUP(C1123,Hierarchy!$A$2:$H$27,8,TRUE)</f>
        <v>Williamburg</v>
      </c>
      <c r="G1123">
        <v>32</v>
      </c>
      <c r="H1123">
        <v>24065</v>
      </c>
      <c r="I1123">
        <v>5</v>
      </c>
      <c r="J1123">
        <v>29</v>
      </c>
      <c r="K1123">
        <v>23</v>
      </c>
      <c r="L1123">
        <v>17</v>
      </c>
      <c r="M1123">
        <v>2</v>
      </c>
      <c r="N1123">
        <f>SUMIF(Call_Data!$D$2:$D$1526,Call_Data!$D1123,Call_Data!$G$2:$G$1526)</f>
        <v>2093</v>
      </c>
      <c r="O1123">
        <f>SUMIFS(Call_Data!$G$2:$G$1526,Call_Data!$D$2:$D$1526,Call_Data!$D1123,Call_Data!$A$2:$A$1526,Call_Data!$A1123)</f>
        <v>730</v>
      </c>
      <c r="P1123" s="3">
        <f>Call_Data!$H1123/Call_Data!$G1123</f>
        <v>752.03125</v>
      </c>
      <c r="Q1123" cm="1">
        <f t="array" ref="Q1123">_xlfn.SWITCH(A1123,201706,780,201707,783,201708,775)</f>
        <v>775</v>
      </c>
      <c r="R1123" s="5" cm="1">
        <f t="array" ref="R1123">_xlfn.SWITCH(A1123,201706,0.08,201707,0.081,201708,0.075)</f>
        <v>7.4999999999999997E-2</v>
      </c>
      <c r="S1123" s="2">
        <f>Call_Data!$M1123/Call_Data!$G1123*100</f>
        <v>6.25</v>
      </c>
      <c r="T1123" s="2">
        <f>Call_Data!$S1123/Call_Data!$R1123</f>
        <v>83.333333333333343</v>
      </c>
      <c r="U1123" s="7">
        <f t="shared" si="34"/>
        <v>0</v>
      </c>
      <c r="V1123" s="6">
        <f t="shared" si="35"/>
        <v>0.90625</v>
      </c>
      <c r="W1123" s="6">
        <f>Call_Data!$K1123/Call_Data!$J1123</f>
        <v>0.7931034482758621</v>
      </c>
      <c r="X1123" s="6">
        <f>Call_Data!$L1123/Call_Data!$K1123</f>
        <v>0.73913043478260865</v>
      </c>
      <c r="Y1123" s="6" cm="1">
        <f t="array" ref="Y1123">_xlfn.SWITCH(A1123,201706,0.51,201707,0.509,201708,0.511)</f>
        <v>0.51100000000000001</v>
      </c>
      <c r="Z1123" s="6">
        <f>Call_Data!$L1123/Call_Data!$G1123</f>
        <v>0.53125</v>
      </c>
      <c r="AA1123" s="6" cm="1">
        <f t="array" ref="AA1123">_xlfn.SWITCH(A1123,201706,0.2,201707,0.199,201708,0.198)</f>
        <v>0.19800000000000001</v>
      </c>
      <c r="AB1123" s="6">
        <f>Call_Data!$K1123-Call_Data!$L1123/Call_Data!$K1123</f>
        <v>22.260869565217391</v>
      </c>
      <c r="AC1123" s="6" cm="1">
        <f t="array" ref="AC1123">_xlfn.SWITCH(A1123,201706,0.17,201707,0.162,201708,0.159)</f>
        <v>0.159</v>
      </c>
      <c r="AD1123" s="6">
        <f>Call_Data!$I1123/Call_Data!$G1123</f>
        <v>0.15625</v>
      </c>
    </row>
    <row r="1124" spans="1:30" x14ac:dyDescent="0.2">
      <c r="A1124">
        <v>201708</v>
      </c>
      <c r="B1124" s="1">
        <v>42955</v>
      </c>
      <c r="C1124">
        <v>12474</v>
      </c>
      <c r="D1124" t="str">
        <f>VLOOKUP(Call_Data!$C1124,Hierarchy!$A$1:$H$27,5,TRUE)</f>
        <v>Jeffries, Johnna</v>
      </c>
      <c r="E1124" t="str">
        <f>VLOOKUP(Call_Data!$C1124,Hierarchy!$A$2:$H$27,7,TRUE)</f>
        <v>Jimson, Bill</v>
      </c>
      <c r="F1124" t="str">
        <f>VLOOKUP(C1124,Hierarchy!$A$2:$H$27,8,TRUE)</f>
        <v>Williamburg</v>
      </c>
      <c r="G1124">
        <v>34</v>
      </c>
      <c r="H1124">
        <v>24344</v>
      </c>
      <c r="I1124">
        <v>7</v>
      </c>
      <c r="J1124">
        <v>33</v>
      </c>
      <c r="K1124">
        <v>26</v>
      </c>
      <c r="L1124">
        <v>18</v>
      </c>
      <c r="M1124">
        <v>2</v>
      </c>
      <c r="N1124">
        <f>SUMIF(Call_Data!$D$2:$D$1526,Call_Data!$D1124,Call_Data!$G$2:$G$1526)</f>
        <v>2135</v>
      </c>
      <c r="O1124">
        <f>SUMIFS(Call_Data!$G$2:$G$1526,Call_Data!$D$2:$D$1526,Call_Data!$D1124,Call_Data!$A$2:$A$1526,Call_Data!$A1124)</f>
        <v>730</v>
      </c>
      <c r="P1124" s="3">
        <f>Call_Data!$H1124/Call_Data!$G1124</f>
        <v>716</v>
      </c>
      <c r="Q1124" cm="1">
        <f t="array" ref="Q1124">_xlfn.SWITCH(A1124,201706,780,201707,783,201708,775)</f>
        <v>775</v>
      </c>
      <c r="R1124" s="5" cm="1">
        <f t="array" ref="R1124">_xlfn.SWITCH(A1124,201706,0.08,201707,0.081,201708,0.075)</f>
        <v>7.4999999999999997E-2</v>
      </c>
      <c r="S1124" s="2">
        <f>Call_Data!$M1124/Call_Data!$G1124*100</f>
        <v>5.8823529411764701</v>
      </c>
      <c r="T1124" s="2">
        <f>Call_Data!$S1124/Call_Data!$R1124</f>
        <v>78.431372549019599</v>
      </c>
      <c r="U1124" s="7">
        <f t="shared" si="34"/>
        <v>0</v>
      </c>
      <c r="V1124" s="6">
        <f t="shared" si="35"/>
        <v>0.97058823529411764</v>
      </c>
      <c r="W1124" s="6">
        <f>Call_Data!$K1124/Call_Data!$J1124</f>
        <v>0.78787878787878785</v>
      </c>
      <c r="X1124" s="6">
        <f>Call_Data!$L1124/Call_Data!$K1124</f>
        <v>0.69230769230769229</v>
      </c>
      <c r="Y1124" s="6" cm="1">
        <f t="array" ref="Y1124">_xlfn.SWITCH(A1124,201706,0.51,201707,0.509,201708,0.511)</f>
        <v>0.51100000000000001</v>
      </c>
      <c r="Z1124" s="6">
        <f>Call_Data!$L1124/Call_Data!$G1124</f>
        <v>0.52941176470588236</v>
      </c>
      <c r="AA1124" s="6" cm="1">
        <f t="array" ref="AA1124">_xlfn.SWITCH(A1124,201706,0.2,201707,0.199,201708,0.198)</f>
        <v>0.19800000000000001</v>
      </c>
      <c r="AB1124" s="6">
        <f>Call_Data!$K1124-Call_Data!$L1124/Call_Data!$K1124</f>
        <v>25.307692307692307</v>
      </c>
      <c r="AC1124" s="6" cm="1">
        <f t="array" ref="AC1124">_xlfn.SWITCH(A1124,201706,0.17,201707,0.162,201708,0.159)</f>
        <v>0.159</v>
      </c>
      <c r="AD1124" s="6">
        <f>Call_Data!$I1124/Call_Data!$G1124</f>
        <v>0.20588235294117646</v>
      </c>
    </row>
    <row r="1125" spans="1:30" x14ac:dyDescent="0.2">
      <c r="A1125">
        <v>201708</v>
      </c>
      <c r="B1125" s="1">
        <v>42955</v>
      </c>
      <c r="C1125">
        <v>12475</v>
      </c>
      <c r="D1125" t="str">
        <f>VLOOKUP(Call_Data!$C1125,Hierarchy!$A$1:$H$27,5,TRUE)</f>
        <v>Kippers, Kat</v>
      </c>
      <c r="E1125" t="str">
        <f>VLOOKUP(Call_Data!$C1125,Hierarchy!$A$2:$H$27,7,TRUE)</f>
        <v>Jimson, Bill</v>
      </c>
      <c r="F1125" t="str">
        <f>VLOOKUP(C1125,Hierarchy!$A$2:$H$27,8,TRUE)</f>
        <v>Williamburg</v>
      </c>
      <c r="G1125">
        <v>30</v>
      </c>
      <c r="H1125">
        <v>25125</v>
      </c>
      <c r="I1125">
        <v>5</v>
      </c>
      <c r="J1125">
        <v>28</v>
      </c>
      <c r="K1125">
        <v>19</v>
      </c>
      <c r="L1125">
        <v>14</v>
      </c>
      <c r="M1125">
        <v>2</v>
      </c>
      <c r="N1125">
        <f>SUMIF(Call_Data!$D$2:$D$1526,Call_Data!$D1125,Call_Data!$G$2:$G$1526)</f>
        <v>2135</v>
      </c>
      <c r="O1125">
        <f>SUMIFS(Call_Data!$G$2:$G$1526,Call_Data!$D$2:$D$1526,Call_Data!$D1125,Call_Data!$A$2:$A$1526,Call_Data!$A1125)</f>
        <v>723</v>
      </c>
      <c r="P1125" s="3">
        <f>Call_Data!$H1125/Call_Data!$G1125</f>
        <v>837.5</v>
      </c>
      <c r="Q1125" cm="1">
        <f t="array" ref="Q1125">_xlfn.SWITCH(A1125,201706,780,201707,783,201708,775)</f>
        <v>775</v>
      </c>
      <c r="R1125" s="5" cm="1">
        <f t="array" ref="R1125">_xlfn.SWITCH(A1125,201706,0.08,201707,0.081,201708,0.075)</f>
        <v>7.4999999999999997E-2</v>
      </c>
      <c r="S1125" s="2">
        <f>Call_Data!$M1125/Call_Data!$G1125*100</f>
        <v>6.666666666666667</v>
      </c>
      <c r="T1125" s="2">
        <f>Call_Data!$S1125/Call_Data!$R1125</f>
        <v>88.8888888888889</v>
      </c>
      <c r="U1125" s="7">
        <f t="shared" si="34"/>
        <v>0</v>
      </c>
      <c r="V1125" s="6">
        <f t="shared" si="35"/>
        <v>0.93333333333333335</v>
      </c>
      <c r="W1125" s="6">
        <f>Call_Data!$K1125/Call_Data!$J1125</f>
        <v>0.6785714285714286</v>
      </c>
      <c r="X1125" s="6">
        <f>Call_Data!$L1125/Call_Data!$K1125</f>
        <v>0.73684210526315785</v>
      </c>
      <c r="Y1125" s="6" cm="1">
        <f t="array" ref="Y1125">_xlfn.SWITCH(A1125,201706,0.51,201707,0.509,201708,0.511)</f>
        <v>0.51100000000000001</v>
      </c>
      <c r="Z1125" s="6">
        <f>Call_Data!$L1125/Call_Data!$G1125</f>
        <v>0.46666666666666667</v>
      </c>
      <c r="AA1125" s="6" cm="1">
        <f t="array" ref="AA1125">_xlfn.SWITCH(A1125,201706,0.2,201707,0.199,201708,0.198)</f>
        <v>0.19800000000000001</v>
      </c>
      <c r="AB1125" s="6">
        <f>Call_Data!$K1125-Call_Data!$L1125/Call_Data!$K1125</f>
        <v>18.263157894736842</v>
      </c>
      <c r="AC1125" s="6" cm="1">
        <f t="array" ref="AC1125">_xlfn.SWITCH(A1125,201706,0.17,201707,0.162,201708,0.159)</f>
        <v>0.159</v>
      </c>
      <c r="AD1125" s="6">
        <f>Call_Data!$I1125/Call_Data!$G1125</f>
        <v>0.16666666666666666</v>
      </c>
    </row>
    <row r="1126" spans="1:30" x14ac:dyDescent="0.2">
      <c r="A1126">
        <v>201708</v>
      </c>
      <c r="B1126" s="1">
        <v>42955</v>
      </c>
      <c r="C1126">
        <v>12476</v>
      </c>
      <c r="D1126" t="str">
        <f>VLOOKUP(Call_Data!$C1126,Hierarchy!$A$1:$H$27,5,TRUE)</f>
        <v>Lipp, Larry</v>
      </c>
      <c r="E1126" t="str">
        <f>VLOOKUP(Call_Data!$C1126,Hierarchy!$A$2:$H$27,7,TRUE)</f>
        <v>Jimson, Bill</v>
      </c>
      <c r="F1126" t="str">
        <f>VLOOKUP(C1126,Hierarchy!$A$2:$H$27,8,TRUE)</f>
        <v>Williamburg</v>
      </c>
      <c r="G1126">
        <v>36</v>
      </c>
      <c r="H1126">
        <v>24573</v>
      </c>
      <c r="I1126">
        <v>6</v>
      </c>
      <c r="J1126">
        <v>33</v>
      </c>
      <c r="K1126">
        <v>27</v>
      </c>
      <c r="L1126">
        <v>18</v>
      </c>
      <c r="M1126">
        <v>2</v>
      </c>
      <c r="N1126">
        <f>SUMIF(Call_Data!$D$2:$D$1526,Call_Data!$D1126,Call_Data!$G$2:$G$1526)</f>
        <v>2065</v>
      </c>
      <c r="O1126">
        <f>SUMIFS(Call_Data!$G$2:$G$1526,Call_Data!$D$2:$D$1526,Call_Data!$D1126,Call_Data!$A$2:$A$1526,Call_Data!$A1126)</f>
        <v>717</v>
      </c>
      <c r="P1126" s="3">
        <f>Call_Data!$H1126/Call_Data!$G1126</f>
        <v>682.58333333333337</v>
      </c>
      <c r="Q1126" cm="1">
        <f t="array" ref="Q1126">_xlfn.SWITCH(A1126,201706,780,201707,783,201708,775)</f>
        <v>775</v>
      </c>
      <c r="R1126" s="5" cm="1">
        <f t="array" ref="R1126">_xlfn.SWITCH(A1126,201706,0.08,201707,0.081,201708,0.075)</f>
        <v>7.4999999999999997E-2</v>
      </c>
      <c r="S1126" s="2">
        <f>Call_Data!$M1126/Call_Data!$G1126*100</f>
        <v>5.5555555555555554</v>
      </c>
      <c r="T1126" s="2">
        <f>Call_Data!$S1126/Call_Data!$R1126</f>
        <v>74.074074074074076</v>
      </c>
      <c r="U1126" s="7">
        <f t="shared" si="34"/>
        <v>0</v>
      </c>
      <c r="V1126" s="6">
        <f t="shared" si="35"/>
        <v>0.91666666666666663</v>
      </c>
      <c r="W1126" s="6">
        <f>Call_Data!$K1126/Call_Data!$J1126</f>
        <v>0.81818181818181823</v>
      </c>
      <c r="X1126" s="6">
        <f>Call_Data!$L1126/Call_Data!$K1126</f>
        <v>0.66666666666666663</v>
      </c>
      <c r="Y1126" s="6" cm="1">
        <f t="array" ref="Y1126">_xlfn.SWITCH(A1126,201706,0.51,201707,0.509,201708,0.511)</f>
        <v>0.51100000000000001</v>
      </c>
      <c r="Z1126" s="6">
        <f>Call_Data!$L1126/Call_Data!$G1126</f>
        <v>0.5</v>
      </c>
      <c r="AA1126" s="6" cm="1">
        <f t="array" ref="AA1126">_xlfn.SWITCH(A1126,201706,0.2,201707,0.199,201708,0.198)</f>
        <v>0.19800000000000001</v>
      </c>
      <c r="AB1126" s="6">
        <f>Call_Data!$K1126-Call_Data!$L1126/Call_Data!$K1126</f>
        <v>26.333333333333332</v>
      </c>
      <c r="AC1126" s="6" cm="1">
        <f t="array" ref="AC1126">_xlfn.SWITCH(A1126,201706,0.17,201707,0.162,201708,0.159)</f>
        <v>0.159</v>
      </c>
      <c r="AD1126" s="6">
        <f>Call_Data!$I1126/Call_Data!$G1126</f>
        <v>0.16666666666666666</v>
      </c>
    </row>
    <row r="1127" spans="1:30" x14ac:dyDescent="0.2">
      <c r="A1127">
        <v>201708</v>
      </c>
      <c r="B1127" s="1">
        <v>42955</v>
      </c>
      <c r="C1127">
        <v>12479</v>
      </c>
      <c r="D1127" t="str">
        <f>VLOOKUP(Call_Data!$C1127,Hierarchy!$A$1:$H$27,5,TRUE)</f>
        <v>Ohlson, Octavius</v>
      </c>
      <c r="E1127" t="str">
        <f>VLOOKUP(Call_Data!$C1127,Hierarchy!$A$2:$H$27,7,TRUE)</f>
        <v>Jimson, Bill</v>
      </c>
      <c r="F1127" t="str">
        <f>VLOOKUP(C1127,Hierarchy!$A$2:$H$27,8,TRUE)</f>
        <v>Williamburg</v>
      </c>
      <c r="G1127">
        <v>31</v>
      </c>
      <c r="H1127">
        <v>24325</v>
      </c>
      <c r="I1127">
        <v>7</v>
      </c>
      <c r="J1127">
        <v>29</v>
      </c>
      <c r="K1127">
        <v>22</v>
      </c>
      <c r="L1127">
        <v>15</v>
      </c>
      <c r="M1127">
        <v>2</v>
      </c>
      <c r="N1127">
        <f>SUMIF(Call_Data!$D$2:$D$1526,Call_Data!$D1127,Call_Data!$G$2:$G$1526)</f>
        <v>1969</v>
      </c>
      <c r="O1127">
        <f>SUMIFS(Call_Data!$G$2:$G$1526,Call_Data!$D$2:$D$1526,Call_Data!$D1127,Call_Data!$A$2:$A$1526,Call_Data!$A1127)</f>
        <v>727</v>
      </c>
      <c r="P1127" s="3">
        <f>Call_Data!$H1127/Call_Data!$G1127</f>
        <v>784.67741935483866</v>
      </c>
      <c r="Q1127" cm="1">
        <f t="array" ref="Q1127">_xlfn.SWITCH(A1127,201706,780,201707,783,201708,775)</f>
        <v>775</v>
      </c>
      <c r="R1127" s="5" cm="1">
        <f t="array" ref="R1127">_xlfn.SWITCH(A1127,201706,0.08,201707,0.081,201708,0.075)</f>
        <v>7.4999999999999997E-2</v>
      </c>
      <c r="S1127" s="2">
        <f>Call_Data!$M1127/Call_Data!$G1127*100</f>
        <v>6.4516129032258061</v>
      </c>
      <c r="T1127" s="2">
        <f>Call_Data!$S1127/Call_Data!$R1127</f>
        <v>86.021505376344081</v>
      </c>
      <c r="U1127" s="7">
        <f t="shared" si="34"/>
        <v>0</v>
      </c>
      <c r="V1127" s="6">
        <f t="shared" si="35"/>
        <v>0.93548387096774188</v>
      </c>
      <c r="W1127" s="6">
        <f>Call_Data!$K1127/Call_Data!$J1127</f>
        <v>0.75862068965517238</v>
      </c>
      <c r="X1127" s="6">
        <f>Call_Data!$L1127/Call_Data!$K1127</f>
        <v>0.68181818181818177</v>
      </c>
      <c r="Y1127" s="6" cm="1">
        <f t="array" ref="Y1127">_xlfn.SWITCH(A1127,201706,0.51,201707,0.509,201708,0.511)</f>
        <v>0.51100000000000001</v>
      </c>
      <c r="Z1127" s="6">
        <f>Call_Data!$L1127/Call_Data!$G1127</f>
        <v>0.4838709677419355</v>
      </c>
      <c r="AA1127" s="6" cm="1">
        <f t="array" ref="AA1127">_xlfn.SWITCH(A1127,201706,0.2,201707,0.199,201708,0.198)</f>
        <v>0.19800000000000001</v>
      </c>
      <c r="AB1127" s="6">
        <f>Call_Data!$K1127-Call_Data!$L1127/Call_Data!$K1127</f>
        <v>21.318181818181817</v>
      </c>
      <c r="AC1127" s="6" cm="1">
        <f t="array" ref="AC1127">_xlfn.SWITCH(A1127,201706,0.17,201707,0.162,201708,0.159)</f>
        <v>0.159</v>
      </c>
      <c r="AD1127" s="6">
        <f>Call_Data!$I1127/Call_Data!$G1127</f>
        <v>0.22580645161290322</v>
      </c>
    </row>
    <row r="1128" spans="1:30" x14ac:dyDescent="0.2">
      <c r="A1128">
        <v>201708</v>
      </c>
      <c r="B1128" s="1">
        <v>42955</v>
      </c>
      <c r="C1128">
        <v>12481</v>
      </c>
      <c r="D1128" t="str">
        <f>VLOOKUP(Call_Data!$C1128,Hierarchy!$A$1:$H$27,5,TRUE)</f>
        <v>Rank, Richelle</v>
      </c>
      <c r="E1128" t="str">
        <f>VLOOKUP(Call_Data!$C1128,Hierarchy!$A$2:$H$27,7,TRUE)</f>
        <v>Jimson, Bill</v>
      </c>
      <c r="F1128" t="str">
        <f>VLOOKUP(C1128,Hierarchy!$A$2:$H$27,8,TRUE)</f>
        <v>Williamburg</v>
      </c>
      <c r="G1128">
        <v>35</v>
      </c>
      <c r="H1128">
        <v>25315</v>
      </c>
      <c r="I1128">
        <v>6</v>
      </c>
      <c r="J1128">
        <v>35</v>
      </c>
      <c r="K1128">
        <v>24</v>
      </c>
      <c r="L1128">
        <v>19</v>
      </c>
      <c r="M1128">
        <v>2</v>
      </c>
      <c r="N1128">
        <f>SUMIF(Call_Data!$D$2:$D$1526,Call_Data!$D1128,Call_Data!$G$2:$G$1526)</f>
        <v>1090</v>
      </c>
      <c r="O1128">
        <f>SUMIFS(Call_Data!$G$2:$G$1526,Call_Data!$D$2:$D$1526,Call_Data!$D1128,Call_Data!$A$2:$A$1526,Call_Data!$A1128)</f>
        <v>697</v>
      </c>
      <c r="P1128" s="3">
        <f>Call_Data!$H1128/Call_Data!$G1128</f>
        <v>723.28571428571433</v>
      </c>
      <c r="Q1128" cm="1">
        <f t="array" ref="Q1128">_xlfn.SWITCH(A1128,201706,780,201707,783,201708,775)</f>
        <v>775</v>
      </c>
      <c r="R1128" s="5" cm="1">
        <f t="array" ref="R1128">_xlfn.SWITCH(A1128,201706,0.08,201707,0.081,201708,0.075)</f>
        <v>7.4999999999999997E-2</v>
      </c>
      <c r="S1128" s="2">
        <f>Call_Data!$M1128/Call_Data!$G1128*100</f>
        <v>5.7142857142857144</v>
      </c>
      <c r="T1128" s="2">
        <f>Call_Data!$S1128/Call_Data!$R1128</f>
        <v>76.19047619047619</v>
      </c>
      <c r="U1128" s="7">
        <f t="shared" si="34"/>
        <v>0</v>
      </c>
      <c r="V1128" s="6">
        <f t="shared" si="35"/>
        <v>1</v>
      </c>
      <c r="W1128" s="6">
        <f>Call_Data!$K1128/Call_Data!$J1128</f>
        <v>0.68571428571428572</v>
      </c>
      <c r="X1128" s="6">
        <f>Call_Data!$L1128/Call_Data!$K1128</f>
        <v>0.79166666666666663</v>
      </c>
      <c r="Y1128" s="6" cm="1">
        <f t="array" ref="Y1128">_xlfn.SWITCH(A1128,201706,0.51,201707,0.509,201708,0.511)</f>
        <v>0.51100000000000001</v>
      </c>
      <c r="Z1128" s="6">
        <f>Call_Data!$L1128/Call_Data!$G1128</f>
        <v>0.54285714285714282</v>
      </c>
      <c r="AA1128" s="6" cm="1">
        <f t="array" ref="AA1128">_xlfn.SWITCH(A1128,201706,0.2,201707,0.199,201708,0.198)</f>
        <v>0.19800000000000001</v>
      </c>
      <c r="AB1128" s="6">
        <f>Call_Data!$K1128-Call_Data!$L1128/Call_Data!$K1128</f>
        <v>23.208333333333332</v>
      </c>
      <c r="AC1128" s="6" cm="1">
        <f t="array" ref="AC1128">_xlfn.SWITCH(A1128,201706,0.17,201707,0.162,201708,0.159)</f>
        <v>0.159</v>
      </c>
      <c r="AD1128" s="6">
        <f>Call_Data!$I1128/Call_Data!$G1128</f>
        <v>0.17142857142857143</v>
      </c>
    </row>
    <row r="1129" spans="1:30" x14ac:dyDescent="0.2">
      <c r="A1129">
        <v>201708</v>
      </c>
      <c r="B1129" s="1">
        <v>42955</v>
      </c>
      <c r="C1129">
        <v>12482</v>
      </c>
      <c r="D1129" t="str">
        <f>VLOOKUP(Call_Data!$C1129,Hierarchy!$A$1:$H$27,5,TRUE)</f>
        <v>Sanders, Sammi</v>
      </c>
      <c r="E1129" t="str">
        <f>VLOOKUP(Call_Data!$C1129,Hierarchy!$A$2:$H$27,7,TRUE)</f>
        <v>Oferten, Quinton</v>
      </c>
      <c r="F1129" t="str">
        <f>VLOOKUP(C1129,Hierarchy!$A$2:$H$27,8,TRUE)</f>
        <v>Williamburg</v>
      </c>
      <c r="G1129">
        <v>33</v>
      </c>
      <c r="H1129">
        <v>24664</v>
      </c>
      <c r="I1129">
        <v>7</v>
      </c>
      <c r="J1129">
        <v>29</v>
      </c>
      <c r="K1129">
        <v>21</v>
      </c>
      <c r="L1129">
        <v>15</v>
      </c>
      <c r="M1129">
        <v>4</v>
      </c>
      <c r="N1129">
        <f>SUMIF(Call_Data!$D$2:$D$1526,Call_Data!$D1129,Call_Data!$G$2:$G$1526)</f>
        <v>1764</v>
      </c>
      <c r="O1129">
        <f>SUMIFS(Call_Data!$G$2:$G$1526,Call_Data!$D$2:$D$1526,Call_Data!$D1129,Call_Data!$A$2:$A$1526,Call_Data!$A1129)</f>
        <v>663</v>
      </c>
      <c r="P1129" s="3">
        <f>Call_Data!$H1129/Call_Data!$G1129</f>
        <v>747.39393939393938</v>
      </c>
      <c r="Q1129" cm="1">
        <f t="array" ref="Q1129">_xlfn.SWITCH(A1129,201706,780,201707,783,201708,775)</f>
        <v>775</v>
      </c>
      <c r="R1129" s="5" cm="1">
        <f t="array" ref="R1129">_xlfn.SWITCH(A1129,201706,0.08,201707,0.081,201708,0.075)</f>
        <v>7.4999999999999997E-2</v>
      </c>
      <c r="S1129" s="2">
        <f>Call_Data!$M1129/Call_Data!$G1129*100</f>
        <v>12.121212121212121</v>
      </c>
      <c r="T1129" s="2">
        <f>Call_Data!$S1129/Call_Data!$R1129</f>
        <v>161.61616161616163</v>
      </c>
      <c r="U1129" s="7">
        <f t="shared" si="34"/>
        <v>250</v>
      </c>
      <c r="V1129" s="6">
        <f t="shared" si="35"/>
        <v>0.87878787878787878</v>
      </c>
      <c r="W1129" s="6">
        <f>Call_Data!$K1129/Call_Data!$J1129</f>
        <v>0.72413793103448276</v>
      </c>
      <c r="X1129" s="6">
        <f>Call_Data!$L1129/Call_Data!$K1129</f>
        <v>0.7142857142857143</v>
      </c>
      <c r="Y1129" s="6" cm="1">
        <f t="array" ref="Y1129">_xlfn.SWITCH(A1129,201706,0.51,201707,0.509,201708,0.511)</f>
        <v>0.51100000000000001</v>
      </c>
      <c r="Z1129" s="6">
        <f>Call_Data!$L1129/Call_Data!$G1129</f>
        <v>0.45454545454545453</v>
      </c>
      <c r="AA1129" s="6" cm="1">
        <f t="array" ref="AA1129">_xlfn.SWITCH(A1129,201706,0.2,201707,0.199,201708,0.198)</f>
        <v>0.19800000000000001</v>
      </c>
      <c r="AB1129" s="6">
        <f>Call_Data!$K1129-Call_Data!$L1129/Call_Data!$K1129</f>
        <v>20.285714285714285</v>
      </c>
      <c r="AC1129" s="6" cm="1">
        <f t="array" ref="AC1129">_xlfn.SWITCH(A1129,201706,0.17,201707,0.162,201708,0.159)</f>
        <v>0.159</v>
      </c>
      <c r="AD1129" s="6">
        <f>Call_Data!$I1129/Call_Data!$G1129</f>
        <v>0.21212121212121213</v>
      </c>
    </row>
    <row r="1130" spans="1:30" x14ac:dyDescent="0.2">
      <c r="A1130">
        <v>201708</v>
      </c>
      <c r="B1130" s="1">
        <v>42955</v>
      </c>
      <c r="C1130">
        <v>12483</v>
      </c>
      <c r="D1130" t="str">
        <f>VLOOKUP(Call_Data!$C1130,Hierarchy!$A$1:$H$27,5,TRUE)</f>
        <v>Thomas, Ted</v>
      </c>
      <c r="E1130" t="str">
        <f>VLOOKUP(Call_Data!$C1130,Hierarchy!$A$2:$H$27,7,TRUE)</f>
        <v>Oferten, Quinton</v>
      </c>
      <c r="F1130" t="str">
        <f>VLOOKUP(C1130,Hierarchy!$A$2:$H$27,8,TRUE)</f>
        <v>Williamburg</v>
      </c>
      <c r="G1130">
        <v>33</v>
      </c>
      <c r="H1130">
        <v>24853</v>
      </c>
      <c r="I1130">
        <v>9</v>
      </c>
      <c r="J1130">
        <v>31</v>
      </c>
      <c r="K1130">
        <v>19</v>
      </c>
      <c r="L1130">
        <v>14</v>
      </c>
      <c r="M1130">
        <v>4</v>
      </c>
      <c r="N1130">
        <f>SUMIF(Call_Data!$D$2:$D$1526,Call_Data!$D1130,Call_Data!$G$2:$G$1526)</f>
        <v>1918</v>
      </c>
      <c r="O1130">
        <f>SUMIFS(Call_Data!$G$2:$G$1526,Call_Data!$D$2:$D$1526,Call_Data!$D1130,Call_Data!$A$2:$A$1526,Call_Data!$A1130)</f>
        <v>660</v>
      </c>
      <c r="P1130" s="3">
        <f>Call_Data!$H1130/Call_Data!$G1130</f>
        <v>753.12121212121212</v>
      </c>
      <c r="Q1130" cm="1">
        <f t="array" ref="Q1130">_xlfn.SWITCH(A1130,201706,780,201707,783,201708,775)</f>
        <v>775</v>
      </c>
      <c r="R1130" s="5" cm="1">
        <f t="array" ref="R1130">_xlfn.SWITCH(A1130,201706,0.08,201707,0.081,201708,0.075)</f>
        <v>7.4999999999999997E-2</v>
      </c>
      <c r="S1130" s="2">
        <f>Call_Data!$M1130/Call_Data!$G1130*100</f>
        <v>12.121212121212121</v>
      </c>
      <c r="T1130" s="2">
        <f>Call_Data!$S1130/Call_Data!$R1130</f>
        <v>161.61616161616163</v>
      </c>
      <c r="U1130" s="7">
        <f t="shared" si="34"/>
        <v>250</v>
      </c>
      <c r="V1130" s="6">
        <f t="shared" si="35"/>
        <v>0.93939393939393945</v>
      </c>
      <c r="W1130" s="6">
        <f>Call_Data!$K1130/Call_Data!$J1130</f>
        <v>0.61290322580645162</v>
      </c>
      <c r="X1130" s="6">
        <f>Call_Data!$L1130/Call_Data!$K1130</f>
        <v>0.73684210526315785</v>
      </c>
      <c r="Y1130" s="6" cm="1">
        <f t="array" ref="Y1130">_xlfn.SWITCH(A1130,201706,0.51,201707,0.509,201708,0.511)</f>
        <v>0.51100000000000001</v>
      </c>
      <c r="Z1130" s="6">
        <f>Call_Data!$L1130/Call_Data!$G1130</f>
        <v>0.42424242424242425</v>
      </c>
      <c r="AA1130" s="6" cm="1">
        <f t="array" ref="AA1130">_xlfn.SWITCH(A1130,201706,0.2,201707,0.199,201708,0.198)</f>
        <v>0.19800000000000001</v>
      </c>
      <c r="AB1130" s="6">
        <f>Call_Data!$K1130-Call_Data!$L1130/Call_Data!$K1130</f>
        <v>18.263157894736842</v>
      </c>
      <c r="AC1130" s="6" cm="1">
        <f t="array" ref="AC1130">_xlfn.SWITCH(A1130,201706,0.17,201707,0.162,201708,0.159)</f>
        <v>0.159</v>
      </c>
      <c r="AD1130" s="6">
        <f>Call_Data!$I1130/Call_Data!$G1130</f>
        <v>0.27272727272727271</v>
      </c>
    </row>
    <row r="1131" spans="1:30" x14ac:dyDescent="0.2">
      <c r="A1131">
        <v>201708</v>
      </c>
      <c r="B1131" s="1">
        <v>42955</v>
      </c>
      <c r="C1131">
        <v>12484</v>
      </c>
      <c r="D1131" t="str">
        <f>VLOOKUP(Call_Data!$C1131,Hierarchy!$A$1:$H$27,5,TRUE)</f>
        <v>Uvaldon, Ursala</v>
      </c>
      <c r="E1131" t="str">
        <f>VLOOKUP(Call_Data!$C1131,Hierarchy!$A$2:$H$27,7,TRUE)</f>
        <v>Oferten, Quinton</v>
      </c>
      <c r="F1131" t="str">
        <f>VLOOKUP(C1131,Hierarchy!$A$2:$H$27,8,TRUE)</f>
        <v>Williamburg</v>
      </c>
      <c r="G1131">
        <v>32</v>
      </c>
      <c r="H1131">
        <v>25489</v>
      </c>
      <c r="I1131">
        <v>10</v>
      </c>
      <c r="J1131">
        <v>28</v>
      </c>
      <c r="K1131">
        <v>21</v>
      </c>
      <c r="L1131">
        <v>13</v>
      </c>
      <c r="M1131">
        <v>4</v>
      </c>
      <c r="N1131">
        <f>SUMIF(Call_Data!$D$2:$D$1526,Call_Data!$D1131,Call_Data!$G$2:$G$1526)</f>
        <v>1913</v>
      </c>
      <c r="O1131">
        <f>SUMIFS(Call_Data!$G$2:$G$1526,Call_Data!$D$2:$D$1526,Call_Data!$D1131,Call_Data!$A$2:$A$1526,Call_Data!$A1131)</f>
        <v>666</v>
      </c>
      <c r="P1131" s="3">
        <f>Call_Data!$H1131/Call_Data!$G1131</f>
        <v>796.53125</v>
      </c>
      <c r="Q1131" cm="1">
        <f t="array" ref="Q1131">_xlfn.SWITCH(A1131,201706,780,201707,783,201708,775)</f>
        <v>775</v>
      </c>
      <c r="R1131" s="5" cm="1">
        <f t="array" ref="R1131">_xlfn.SWITCH(A1131,201706,0.08,201707,0.081,201708,0.075)</f>
        <v>7.4999999999999997E-2</v>
      </c>
      <c r="S1131" s="2">
        <f>Call_Data!$M1131/Call_Data!$G1131*100</f>
        <v>12.5</v>
      </c>
      <c r="T1131" s="2">
        <f>Call_Data!$S1131/Call_Data!$R1131</f>
        <v>166.66666666666669</v>
      </c>
      <c r="U1131" s="7">
        <f t="shared" si="34"/>
        <v>250</v>
      </c>
      <c r="V1131" s="6">
        <f t="shared" si="35"/>
        <v>0.875</v>
      </c>
      <c r="W1131" s="6">
        <f>Call_Data!$K1131/Call_Data!$J1131</f>
        <v>0.75</v>
      </c>
      <c r="X1131" s="6">
        <f>Call_Data!$L1131/Call_Data!$K1131</f>
        <v>0.61904761904761907</v>
      </c>
      <c r="Y1131" s="6" cm="1">
        <f t="array" ref="Y1131">_xlfn.SWITCH(A1131,201706,0.51,201707,0.509,201708,0.511)</f>
        <v>0.51100000000000001</v>
      </c>
      <c r="Z1131" s="6">
        <f>Call_Data!$L1131/Call_Data!$G1131</f>
        <v>0.40625</v>
      </c>
      <c r="AA1131" s="6" cm="1">
        <f t="array" ref="AA1131">_xlfn.SWITCH(A1131,201706,0.2,201707,0.199,201708,0.198)</f>
        <v>0.19800000000000001</v>
      </c>
      <c r="AB1131" s="6">
        <f>Call_Data!$K1131-Call_Data!$L1131/Call_Data!$K1131</f>
        <v>20.38095238095238</v>
      </c>
      <c r="AC1131" s="6" cm="1">
        <f t="array" ref="AC1131">_xlfn.SWITCH(A1131,201706,0.17,201707,0.162,201708,0.159)</f>
        <v>0.159</v>
      </c>
      <c r="AD1131" s="6">
        <f>Call_Data!$I1131/Call_Data!$G1131</f>
        <v>0.3125</v>
      </c>
    </row>
    <row r="1132" spans="1:30" x14ac:dyDescent="0.2">
      <c r="A1132">
        <v>201708</v>
      </c>
      <c r="B1132" s="1">
        <v>42955</v>
      </c>
      <c r="C1132">
        <v>12485</v>
      </c>
      <c r="D1132" t="str">
        <f>VLOOKUP(Call_Data!$C1132,Hierarchy!$A$1:$H$27,5,TRUE)</f>
        <v>Vindictive, Vinny</v>
      </c>
      <c r="E1132" t="str">
        <f>VLOOKUP(Call_Data!$C1132,Hierarchy!$A$2:$H$27,7,TRUE)</f>
        <v>Oferten, Quinton</v>
      </c>
      <c r="F1132" t="str">
        <f>VLOOKUP(C1132,Hierarchy!$A$2:$H$27,8,TRUE)</f>
        <v>Williamburg</v>
      </c>
      <c r="G1132">
        <v>33</v>
      </c>
      <c r="H1132">
        <v>25368</v>
      </c>
      <c r="I1132">
        <v>9</v>
      </c>
      <c r="J1132">
        <v>28</v>
      </c>
      <c r="K1132">
        <v>20</v>
      </c>
      <c r="L1132">
        <v>14</v>
      </c>
      <c r="M1132">
        <v>3</v>
      </c>
      <c r="N1132">
        <f>SUMIF(Call_Data!$D$2:$D$1526,Call_Data!$D1132,Call_Data!$G$2:$G$1526)</f>
        <v>1894</v>
      </c>
      <c r="O1132">
        <f>SUMIFS(Call_Data!$G$2:$G$1526,Call_Data!$D$2:$D$1526,Call_Data!$D1132,Call_Data!$A$2:$A$1526,Call_Data!$A1132)</f>
        <v>640</v>
      </c>
      <c r="P1132" s="3">
        <f>Call_Data!$H1132/Call_Data!$G1132</f>
        <v>768.72727272727275</v>
      </c>
      <c r="Q1132" cm="1">
        <f t="array" ref="Q1132">_xlfn.SWITCH(A1132,201706,780,201707,783,201708,775)</f>
        <v>775</v>
      </c>
      <c r="R1132" s="5" cm="1">
        <f t="array" ref="R1132">_xlfn.SWITCH(A1132,201706,0.08,201707,0.081,201708,0.075)</f>
        <v>7.4999999999999997E-2</v>
      </c>
      <c r="S1132" s="2">
        <f>Call_Data!$M1132/Call_Data!$G1132*100</f>
        <v>9.0909090909090917</v>
      </c>
      <c r="T1132" s="2">
        <f>Call_Data!$S1132/Call_Data!$R1132</f>
        <v>121.21212121212123</v>
      </c>
      <c r="U1132" s="7">
        <f t="shared" si="34"/>
        <v>250</v>
      </c>
      <c r="V1132" s="6">
        <f t="shared" si="35"/>
        <v>0.84848484848484851</v>
      </c>
      <c r="W1132" s="6">
        <f>Call_Data!$K1132/Call_Data!$J1132</f>
        <v>0.7142857142857143</v>
      </c>
      <c r="X1132" s="6">
        <f>Call_Data!$L1132/Call_Data!$K1132</f>
        <v>0.7</v>
      </c>
      <c r="Y1132" s="6" cm="1">
        <f t="array" ref="Y1132">_xlfn.SWITCH(A1132,201706,0.51,201707,0.509,201708,0.511)</f>
        <v>0.51100000000000001</v>
      </c>
      <c r="Z1132" s="6">
        <f>Call_Data!$L1132/Call_Data!$G1132</f>
        <v>0.42424242424242425</v>
      </c>
      <c r="AA1132" s="6" cm="1">
        <f t="array" ref="AA1132">_xlfn.SWITCH(A1132,201706,0.2,201707,0.199,201708,0.198)</f>
        <v>0.19800000000000001</v>
      </c>
      <c r="AB1132" s="6">
        <f>Call_Data!$K1132-Call_Data!$L1132/Call_Data!$K1132</f>
        <v>19.3</v>
      </c>
      <c r="AC1132" s="6" cm="1">
        <f t="array" ref="AC1132">_xlfn.SWITCH(A1132,201706,0.17,201707,0.162,201708,0.159)</f>
        <v>0.159</v>
      </c>
      <c r="AD1132" s="6">
        <f>Call_Data!$I1132/Call_Data!$G1132</f>
        <v>0.27272727272727271</v>
      </c>
    </row>
    <row r="1133" spans="1:30" x14ac:dyDescent="0.2">
      <c r="A1133">
        <v>201708</v>
      </c>
      <c r="B1133" s="1">
        <v>42955</v>
      </c>
      <c r="C1133">
        <v>12486</v>
      </c>
      <c r="D1133" t="str">
        <f>VLOOKUP(Call_Data!$C1133,Hierarchy!$A$1:$H$27,5,TRUE)</f>
        <v>Williamson, Wilma</v>
      </c>
      <c r="E1133" t="str">
        <f>VLOOKUP(Call_Data!$C1133,Hierarchy!$A$2:$H$27,7,TRUE)</f>
        <v>Oferten, Quinton</v>
      </c>
      <c r="F1133" t="str">
        <f>VLOOKUP(C1133,Hierarchy!$A$2:$H$27,8,TRUE)</f>
        <v>Williamburg</v>
      </c>
      <c r="G1133">
        <v>32</v>
      </c>
      <c r="H1133">
        <v>24379</v>
      </c>
      <c r="I1133">
        <v>7</v>
      </c>
      <c r="J1133">
        <v>28</v>
      </c>
      <c r="K1133">
        <v>22</v>
      </c>
      <c r="L1133">
        <v>16</v>
      </c>
      <c r="M1133">
        <v>4</v>
      </c>
      <c r="N1133">
        <f>SUMIF(Call_Data!$D$2:$D$1526,Call_Data!$D1133,Call_Data!$G$2:$G$1526)</f>
        <v>1992</v>
      </c>
      <c r="O1133">
        <f>SUMIFS(Call_Data!$G$2:$G$1526,Call_Data!$D$2:$D$1526,Call_Data!$D1133,Call_Data!$A$2:$A$1526,Call_Data!$A1133)</f>
        <v>665</v>
      </c>
      <c r="P1133" s="3">
        <f>Call_Data!$H1133/Call_Data!$G1133</f>
        <v>761.84375</v>
      </c>
      <c r="Q1133" cm="1">
        <f t="array" ref="Q1133">_xlfn.SWITCH(A1133,201706,780,201707,783,201708,775)</f>
        <v>775</v>
      </c>
      <c r="R1133" s="5" cm="1">
        <f t="array" ref="R1133">_xlfn.SWITCH(A1133,201706,0.08,201707,0.081,201708,0.075)</f>
        <v>7.4999999999999997E-2</v>
      </c>
      <c r="S1133" s="2">
        <f>Call_Data!$M1133/Call_Data!$G1133*100</f>
        <v>12.5</v>
      </c>
      <c r="T1133" s="2">
        <f>Call_Data!$S1133/Call_Data!$R1133</f>
        <v>166.66666666666669</v>
      </c>
      <c r="U1133" s="7">
        <f t="shared" si="34"/>
        <v>250</v>
      </c>
      <c r="V1133" s="6">
        <f t="shared" si="35"/>
        <v>0.875</v>
      </c>
      <c r="W1133" s="6">
        <f>Call_Data!$K1133/Call_Data!$J1133</f>
        <v>0.7857142857142857</v>
      </c>
      <c r="X1133" s="6">
        <f>Call_Data!$L1133/Call_Data!$K1133</f>
        <v>0.72727272727272729</v>
      </c>
      <c r="Y1133" s="6" cm="1">
        <f t="array" ref="Y1133">_xlfn.SWITCH(A1133,201706,0.51,201707,0.509,201708,0.511)</f>
        <v>0.51100000000000001</v>
      </c>
      <c r="Z1133" s="6">
        <f>Call_Data!$L1133/Call_Data!$G1133</f>
        <v>0.5</v>
      </c>
      <c r="AA1133" s="6" cm="1">
        <f t="array" ref="AA1133">_xlfn.SWITCH(A1133,201706,0.2,201707,0.199,201708,0.198)</f>
        <v>0.19800000000000001</v>
      </c>
      <c r="AB1133" s="6">
        <f>Call_Data!$K1133-Call_Data!$L1133/Call_Data!$K1133</f>
        <v>21.272727272727273</v>
      </c>
      <c r="AC1133" s="6" cm="1">
        <f t="array" ref="AC1133">_xlfn.SWITCH(A1133,201706,0.17,201707,0.162,201708,0.159)</f>
        <v>0.159</v>
      </c>
      <c r="AD1133" s="6">
        <f>Call_Data!$I1133/Call_Data!$G1133</f>
        <v>0.21875</v>
      </c>
    </row>
    <row r="1134" spans="1:30" x14ac:dyDescent="0.2">
      <c r="A1134">
        <v>201708</v>
      </c>
      <c r="B1134" s="1">
        <v>42955</v>
      </c>
      <c r="C1134">
        <v>12487</v>
      </c>
      <c r="D1134" t="str">
        <f>VLOOKUP(Call_Data!$C1134,Hierarchy!$A$1:$H$27,5,TRUE)</f>
        <v>Younger, Yeti</v>
      </c>
      <c r="E1134" t="str">
        <f>VLOOKUP(Call_Data!$C1134,Hierarchy!$A$2:$H$27,7,TRUE)</f>
        <v>Oferten, Quinton</v>
      </c>
      <c r="F1134" t="str">
        <f>VLOOKUP(C1134,Hierarchy!$A$2:$H$27,8,TRUE)</f>
        <v>Williamburg</v>
      </c>
      <c r="G1134">
        <v>31</v>
      </c>
      <c r="H1134">
        <v>25850</v>
      </c>
      <c r="I1134">
        <v>9</v>
      </c>
      <c r="J1134">
        <v>27</v>
      </c>
      <c r="K1134">
        <v>21</v>
      </c>
      <c r="L1134">
        <v>14</v>
      </c>
      <c r="M1134">
        <v>4</v>
      </c>
      <c r="N1134">
        <f>SUMIF(Call_Data!$D$2:$D$1526,Call_Data!$D1134,Call_Data!$G$2:$G$1526)</f>
        <v>1939</v>
      </c>
      <c r="O1134">
        <f>SUMIFS(Call_Data!$G$2:$G$1526,Call_Data!$D$2:$D$1526,Call_Data!$D1134,Call_Data!$A$2:$A$1526,Call_Data!$A1134)</f>
        <v>666</v>
      </c>
      <c r="P1134" s="3">
        <f>Call_Data!$H1134/Call_Data!$G1134</f>
        <v>833.87096774193549</v>
      </c>
      <c r="Q1134" cm="1">
        <f t="array" ref="Q1134">_xlfn.SWITCH(A1134,201706,780,201707,783,201708,775)</f>
        <v>775</v>
      </c>
      <c r="R1134" s="5" cm="1">
        <f t="array" ref="R1134">_xlfn.SWITCH(A1134,201706,0.08,201707,0.081,201708,0.075)</f>
        <v>7.4999999999999997E-2</v>
      </c>
      <c r="S1134" s="2">
        <f>Call_Data!$M1134/Call_Data!$G1134*100</f>
        <v>12.903225806451612</v>
      </c>
      <c r="T1134" s="2">
        <f>Call_Data!$S1134/Call_Data!$R1134</f>
        <v>172.04301075268816</v>
      </c>
      <c r="U1134" s="7">
        <f t="shared" si="34"/>
        <v>250</v>
      </c>
      <c r="V1134" s="6">
        <f t="shared" si="35"/>
        <v>0.87096774193548387</v>
      </c>
      <c r="W1134" s="6">
        <f>Call_Data!$K1134/Call_Data!$J1134</f>
        <v>0.77777777777777779</v>
      </c>
      <c r="X1134" s="6">
        <f>Call_Data!$L1134/Call_Data!$K1134</f>
        <v>0.66666666666666663</v>
      </c>
      <c r="Y1134" s="6" cm="1">
        <f t="array" ref="Y1134">_xlfn.SWITCH(A1134,201706,0.51,201707,0.509,201708,0.511)</f>
        <v>0.51100000000000001</v>
      </c>
      <c r="Z1134" s="6">
        <f>Call_Data!$L1134/Call_Data!$G1134</f>
        <v>0.45161290322580644</v>
      </c>
      <c r="AA1134" s="6" cm="1">
        <f t="array" ref="AA1134">_xlfn.SWITCH(A1134,201706,0.2,201707,0.199,201708,0.198)</f>
        <v>0.19800000000000001</v>
      </c>
      <c r="AB1134" s="6">
        <f>Call_Data!$K1134-Call_Data!$L1134/Call_Data!$K1134</f>
        <v>20.333333333333332</v>
      </c>
      <c r="AC1134" s="6" cm="1">
        <f t="array" ref="AC1134">_xlfn.SWITCH(A1134,201706,0.17,201707,0.162,201708,0.159)</f>
        <v>0.159</v>
      </c>
      <c r="AD1134" s="6">
        <f>Call_Data!$I1134/Call_Data!$G1134</f>
        <v>0.29032258064516131</v>
      </c>
    </row>
    <row r="1135" spans="1:30" x14ac:dyDescent="0.2">
      <c r="A1135">
        <v>201708</v>
      </c>
      <c r="B1135" s="1">
        <v>42955</v>
      </c>
      <c r="C1135">
        <v>12488</v>
      </c>
      <c r="D1135" t="str">
        <f>VLOOKUP(Call_Data!$C1135,Hierarchy!$A$1:$H$27,5,TRUE)</f>
        <v>Zwilowski, Zane</v>
      </c>
      <c r="E1135" t="str">
        <f>VLOOKUP(Call_Data!$C1135,Hierarchy!$A$2:$H$27,7,TRUE)</f>
        <v>Oferten, Quinton</v>
      </c>
      <c r="F1135" t="str">
        <f>VLOOKUP(C1135,Hierarchy!$A$2:$H$27,8,TRUE)</f>
        <v>Williamburg</v>
      </c>
      <c r="G1135">
        <v>29</v>
      </c>
      <c r="H1135">
        <v>24351</v>
      </c>
      <c r="I1135">
        <v>8</v>
      </c>
      <c r="J1135">
        <v>26</v>
      </c>
      <c r="K1135">
        <v>18</v>
      </c>
      <c r="L1135">
        <v>10</v>
      </c>
      <c r="M1135">
        <v>3</v>
      </c>
      <c r="N1135">
        <f>SUMIF(Call_Data!$D$2:$D$1526,Call_Data!$D1135,Call_Data!$G$2:$G$1526)</f>
        <v>2000</v>
      </c>
      <c r="O1135">
        <f>SUMIFS(Call_Data!$G$2:$G$1526,Call_Data!$D$2:$D$1526,Call_Data!$D1135,Call_Data!$A$2:$A$1526,Call_Data!$A1135)</f>
        <v>665</v>
      </c>
      <c r="P1135" s="3">
        <f>Call_Data!$H1135/Call_Data!$G1135</f>
        <v>839.68965517241384</v>
      </c>
      <c r="Q1135" cm="1">
        <f t="array" ref="Q1135">_xlfn.SWITCH(A1135,201706,780,201707,783,201708,775)</f>
        <v>775</v>
      </c>
      <c r="R1135" s="5" cm="1">
        <f t="array" ref="R1135">_xlfn.SWITCH(A1135,201706,0.08,201707,0.081,201708,0.075)</f>
        <v>7.4999999999999997E-2</v>
      </c>
      <c r="S1135" s="2">
        <f>Call_Data!$M1135/Call_Data!$G1135*100</f>
        <v>10.344827586206897</v>
      </c>
      <c r="T1135" s="2">
        <f>Call_Data!$S1135/Call_Data!$R1135</f>
        <v>137.93103448275863</v>
      </c>
      <c r="U1135" s="7">
        <f t="shared" si="34"/>
        <v>250</v>
      </c>
      <c r="V1135" s="6">
        <f t="shared" si="35"/>
        <v>0.89655172413793105</v>
      </c>
      <c r="W1135" s="6">
        <f>Call_Data!$K1135/Call_Data!$J1135</f>
        <v>0.69230769230769229</v>
      </c>
      <c r="X1135" s="6">
        <f>Call_Data!$L1135/Call_Data!$K1135</f>
        <v>0.55555555555555558</v>
      </c>
      <c r="Y1135" s="6" cm="1">
        <f t="array" ref="Y1135">_xlfn.SWITCH(A1135,201706,0.51,201707,0.509,201708,0.511)</f>
        <v>0.51100000000000001</v>
      </c>
      <c r="Z1135" s="6">
        <f>Call_Data!$L1135/Call_Data!$G1135</f>
        <v>0.34482758620689657</v>
      </c>
      <c r="AA1135" s="6" cm="1">
        <f t="array" ref="AA1135">_xlfn.SWITCH(A1135,201706,0.2,201707,0.199,201708,0.198)</f>
        <v>0.19800000000000001</v>
      </c>
      <c r="AB1135" s="6">
        <f>Call_Data!$K1135-Call_Data!$L1135/Call_Data!$K1135</f>
        <v>17.444444444444443</v>
      </c>
      <c r="AC1135" s="6" cm="1">
        <f t="array" ref="AC1135">_xlfn.SWITCH(A1135,201706,0.17,201707,0.162,201708,0.159)</f>
        <v>0.159</v>
      </c>
      <c r="AD1135" s="6">
        <f>Call_Data!$I1135/Call_Data!$G1135</f>
        <v>0.27586206896551724</v>
      </c>
    </row>
    <row r="1136" spans="1:30" x14ac:dyDescent="0.2">
      <c r="A1136">
        <v>201708</v>
      </c>
      <c r="B1136" s="1">
        <v>42955</v>
      </c>
      <c r="C1136">
        <v>12489</v>
      </c>
      <c r="D1136" t="str">
        <f>VLOOKUP(Call_Data!$C1136,Hierarchy!$A$1:$H$27,5,TRUE)</f>
        <v>Abacus, Aaron</v>
      </c>
      <c r="E1136" t="str">
        <f>VLOOKUP(Call_Data!$C1136,Hierarchy!$A$2:$H$27,7,TRUE)</f>
        <v>Oferten, Quinton</v>
      </c>
      <c r="F1136" t="str">
        <f>VLOOKUP(C1136,Hierarchy!$A$2:$H$27,8,TRUE)</f>
        <v>Williamburg</v>
      </c>
      <c r="G1136">
        <v>32</v>
      </c>
      <c r="H1136">
        <v>24244</v>
      </c>
      <c r="I1136">
        <v>8</v>
      </c>
      <c r="J1136">
        <v>30</v>
      </c>
      <c r="K1136">
        <v>21</v>
      </c>
      <c r="L1136">
        <v>12</v>
      </c>
      <c r="M1136">
        <v>4</v>
      </c>
      <c r="N1136">
        <f>SUMIF(Call_Data!$D$2:$D$1526,Call_Data!$D1136,Call_Data!$G$2:$G$1526)</f>
        <v>1858</v>
      </c>
      <c r="O1136">
        <f>SUMIFS(Call_Data!$G$2:$G$1526,Call_Data!$D$2:$D$1526,Call_Data!$D1136,Call_Data!$A$2:$A$1526,Call_Data!$A1136)</f>
        <v>697</v>
      </c>
      <c r="P1136" s="3">
        <f>Call_Data!$H1136/Call_Data!$G1136</f>
        <v>757.625</v>
      </c>
      <c r="Q1136" cm="1">
        <f t="array" ref="Q1136">_xlfn.SWITCH(A1136,201706,780,201707,783,201708,775)</f>
        <v>775</v>
      </c>
      <c r="R1136" s="5" cm="1">
        <f t="array" ref="R1136">_xlfn.SWITCH(A1136,201706,0.08,201707,0.081,201708,0.075)</f>
        <v>7.4999999999999997E-2</v>
      </c>
      <c r="S1136" s="2">
        <f>Call_Data!$M1136/Call_Data!$G1136*100</f>
        <v>12.5</v>
      </c>
      <c r="T1136" s="2">
        <f>Call_Data!$S1136/Call_Data!$R1136</f>
        <v>166.66666666666669</v>
      </c>
      <c r="U1136" s="7">
        <f t="shared" si="34"/>
        <v>250</v>
      </c>
      <c r="V1136" s="6">
        <f t="shared" si="35"/>
        <v>0.9375</v>
      </c>
      <c r="W1136" s="6">
        <f>Call_Data!$K1136/Call_Data!$J1136</f>
        <v>0.7</v>
      </c>
      <c r="X1136" s="6">
        <f>Call_Data!$L1136/Call_Data!$K1136</f>
        <v>0.5714285714285714</v>
      </c>
      <c r="Y1136" s="6" cm="1">
        <f t="array" ref="Y1136">_xlfn.SWITCH(A1136,201706,0.51,201707,0.509,201708,0.511)</f>
        <v>0.51100000000000001</v>
      </c>
      <c r="Z1136" s="6">
        <f>Call_Data!$L1136/Call_Data!$G1136</f>
        <v>0.375</v>
      </c>
      <c r="AA1136" s="6" cm="1">
        <f t="array" ref="AA1136">_xlfn.SWITCH(A1136,201706,0.2,201707,0.199,201708,0.198)</f>
        <v>0.19800000000000001</v>
      </c>
      <c r="AB1136" s="6">
        <f>Call_Data!$K1136-Call_Data!$L1136/Call_Data!$K1136</f>
        <v>20.428571428571427</v>
      </c>
      <c r="AC1136" s="6" cm="1">
        <f t="array" ref="AC1136">_xlfn.SWITCH(A1136,201706,0.17,201707,0.162,201708,0.159)</f>
        <v>0.159</v>
      </c>
      <c r="AD1136" s="6">
        <f>Call_Data!$I1136/Call_Data!$G1136</f>
        <v>0.25</v>
      </c>
    </row>
    <row r="1137" spans="1:30" x14ac:dyDescent="0.2">
      <c r="A1137">
        <v>201708</v>
      </c>
      <c r="B1137" s="1">
        <v>42955</v>
      </c>
      <c r="C1137">
        <v>12490</v>
      </c>
      <c r="D1137" t="str">
        <f>VLOOKUP(Call_Data!$C1137,Hierarchy!$A$1:$H$27,5,TRUE)</f>
        <v>Pulaski, Peter</v>
      </c>
      <c r="E1137" t="str">
        <f>VLOOKUP(Call_Data!$C1137,Hierarchy!$A$2:$H$27,7,TRUE)</f>
        <v>Oferten, Quinton</v>
      </c>
      <c r="F1137" t="str">
        <f>VLOOKUP(C1137,Hierarchy!$A$2:$H$27,8,TRUE)</f>
        <v>Williamburg</v>
      </c>
      <c r="G1137">
        <v>28</v>
      </c>
      <c r="H1137">
        <v>25153</v>
      </c>
      <c r="I1137">
        <v>7</v>
      </c>
      <c r="J1137">
        <v>25</v>
      </c>
      <c r="K1137">
        <v>16</v>
      </c>
      <c r="L1137">
        <v>10</v>
      </c>
      <c r="M1137">
        <v>3</v>
      </c>
      <c r="N1137">
        <f>SUMIF(Call_Data!$D$2:$D$1526,Call_Data!$D1137,Call_Data!$G$2:$G$1526)</f>
        <v>1507</v>
      </c>
      <c r="O1137">
        <f>SUMIFS(Call_Data!$G$2:$G$1526,Call_Data!$D$2:$D$1526,Call_Data!$D1137,Call_Data!$A$2:$A$1526,Call_Data!$A1137)</f>
        <v>455</v>
      </c>
      <c r="P1137" s="3">
        <f>Call_Data!$H1137/Call_Data!$G1137</f>
        <v>898.32142857142856</v>
      </c>
      <c r="Q1137" cm="1">
        <f t="array" ref="Q1137">_xlfn.SWITCH(A1137,201706,780,201707,783,201708,775)</f>
        <v>775</v>
      </c>
      <c r="R1137" s="5" cm="1">
        <f t="array" ref="R1137">_xlfn.SWITCH(A1137,201706,0.08,201707,0.081,201708,0.075)</f>
        <v>7.4999999999999997E-2</v>
      </c>
      <c r="S1137" s="2">
        <f>Call_Data!$M1137/Call_Data!$G1137*100</f>
        <v>10.714285714285714</v>
      </c>
      <c r="T1137" s="2">
        <f>Call_Data!$S1137/Call_Data!$R1137</f>
        <v>142.85714285714286</v>
      </c>
      <c r="U1137" s="7">
        <f t="shared" si="34"/>
        <v>250</v>
      </c>
      <c r="V1137" s="6">
        <f t="shared" si="35"/>
        <v>0.8928571428571429</v>
      </c>
      <c r="W1137" s="6">
        <f>Call_Data!$K1137/Call_Data!$J1137</f>
        <v>0.64</v>
      </c>
      <c r="X1137" s="6">
        <f>Call_Data!$L1137/Call_Data!$K1137</f>
        <v>0.625</v>
      </c>
      <c r="Y1137" s="6" cm="1">
        <f t="array" ref="Y1137">_xlfn.SWITCH(A1137,201706,0.51,201707,0.509,201708,0.511)</f>
        <v>0.51100000000000001</v>
      </c>
      <c r="Z1137" s="6">
        <f>Call_Data!$L1137/Call_Data!$G1137</f>
        <v>0.35714285714285715</v>
      </c>
      <c r="AA1137" s="6" cm="1">
        <f t="array" ref="AA1137">_xlfn.SWITCH(A1137,201706,0.2,201707,0.199,201708,0.198)</f>
        <v>0.19800000000000001</v>
      </c>
      <c r="AB1137" s="6">
        <f>Call_Data!$K1137-Call_Data!$L1137/Call_Data!$K1137</f>
        <v>15.375</v>
      </c>
      <c r="AC1137" s="6" cm="1">
        <f t="array" ref="AC1137">_xlfn.SWITCH(A1137,201706,0.17,201707,0.162,201708,0.159)</f>
        <v>0.159</v>
      </c>
      <c r="AD1137" s="6">
        <f>Call_Data!$I1137/Call_Data!$G1137</f>
        <v>0.25</v>
      </c>
    </row>
    <row r="1138" spans="1:30" x14ac:dyDescent="0.2">
      <c r="A1138">
        <v>201708</v>
      </c>
      <c r="B1138" s="1">
        <v>42956</v>
      </c>
      <c r="C1138">
        <v>12473</v>
      </c>
      <c r="D1138" t="str">
        <f>VLOOKUP(Call_Data!$C1138,Hierarchy!$A$1:$H$27,5,TRUE)</f>
        <v>Ivanski, Igor</v>
      </c>
      <c r="E1138" t="str">
        <f>VLOOKUP(Call_Data!$C1138,Hierarchy!$A$2:$H$27,7,TRUE)</f>
        <v>Jimson, Bill</v>
      </c>
      <c r="F1138" t="str">
        <f>VLOOKUP(C1138,Hierarchy!$A$2:$H$27,8,TRUE)</f>
        <v>Williamburg</v>
      </c>
      <c r="G1138">
        <v>36</v>
      </c>
      <c r="H1138">
        <v>25340</v>
      </c>
      <c r="I1138">
        <v>9</v>
      </c>
      <c r="J1138">
        <v>36</v>
      </c>
      <c r="K1138">
        <v>26</v>
      </c>
      <c r="L1138">
        <v>17</v>
      </c>
      <c r="M1138">
        <v>3</v>
      </c>
      <c r="N1138">
        <f>SUMIF(Call_Data!$D$2:$D$1526,Call_Data!$D1138,Call_Data!$G$2:$G$1526)</f>
        <v>2093</v>
      </c>
      <c r="O1138">
        <f>SUMIFS(Call_Data!$G$2:$G$1526,Call_Data!$D$2:$D$1526,Call_Data!$D1138,Call_Data!$A$2:$A$1526,Call_Data!$A1138)</f>
        <v>730</v>
      </c>
      <c r="P1138" s="3">
        <f>Call_Data!$H1138/Call_Data!$G1138</f>
        <v>703.88888888888891</v>
      </c>
      <c r="Q1138" cm="1">
        <f t="array" ref="Q1138">_xlfn.SWITCH(A1138,201706,780,201707,783,201708,775)</f>
        <v>775</v>
      </c>
      <c r="R1138" s="5" cm="1">
        <f t="array" ref="R1138">_xlfn.SWITCH(A1138,201706,0.08,201707,0.081,201708,0.075)</f>
        <v>7.4999999999999997E-2</v>
      </c>
      <c r="S1138" s="2">
        <f>Call_Data!$M1138/Call_Data!$G1138*100</f>
        <v>8.3333333333333321</v>
      </c>
      <c r="T1138" s="2">
        <f>Call_Data!$S1138/Call_Data!$R1138</f>
        <v>111.1111111111111</v>
      </c>
      <c r="U1138" s="7">
        <f t="shared" si="34"/>
        <v>150</v>
      </c>
      <c r="V1138" s="6">
        <f t="shared" si="35"/>
        <v>1</v>
      </c>
      <c r="W1138" s="6">
        <f>Call_Data!$K1138/Call_Data!$J1138</f>
        <v>0.72222222222222221</v>
      </c>
      <c r="X1138" s="6">
        <f>Call_Data!$L1138/Call_Data!$K1138</f>
        <v>0.65384615384615385</v>
      </c>
      <c r="Y1138" s="6" cm="1">
        <f t="array" ref="Y1138">_xlfn.SWITCH(A1138,201706,0.51,201707,0.509,201708,0.511)</f>
        <v>0.51100000000000001</v>
      </c>
      <c r="Z1138" s="6">
        <f>Call_Data!$L1138/Call_Data!$G1138</f>
        <v>0.47222222222222221</v>
      </c>
      <c r="AA1138" s="6" cm="1">
        <f t="array" ref="AA1138">_xlfn.SWITCH(A1138,201706,0.2,201707,0.199,201708,0.198)</f>
        <v>0.19800000000000001</v>
      </c>
      <c r="AB1138" s="6">
        <f>Call_Data!$K1138-Call_Data!$L1138/Call_Data!$K1138</f>
        <v>25.346153846153847</v>
      </c>
      <c r="AC1138" s="6" cm="1">
        <f t="array" ref="AC1138">_xlfn.SWITCH(A1138,201706,0.17,201707,0.162,201708,0.159)</f>
        <v>0.159</v>
      </c>
      <c r="AD1138" s="6">
        <f>Call_Data!$I1138/Call_Data!$G1138</f>
        <v>0.25</v>
      </c>
    </row>
    <row r="1139" spans="1:30" x14ac:dyDescent="0.2">
      <c r="A1139">
        <v>201708</v>
      </c>
      <c r="B1139" s="1">
        <v>42956</v>
      </c>
      <c r="C1139">
        <v>12474</v>
      </c>
      <c r="D1139" t="str">
        <f>VLOOKUP(Call_Data!$C1139,Hierarchy!$A$1:$H$27,5,TRUE)</f>
        <v>Jeffries, Johnna</v>
      </c>
      <c r="E1139" t="str">
        <f>VLOOKUP(Call_Data!$C1139,Hierarchy!$A$2:$H$27,7,TRUE)</f>
        <v>Jimson, Bill</v>
      </c>
      <c r="F1139" t="str">
        <f>VLOOKUP(C1139,Hierarchy!$A$2:$H$27,8,TRUE)</f>
        <v>Williamburg</v>
      </c>
      <c r="G1139">
        <v>30</v>
      </c>
      <c r="H1139">
        <v>24580</v>
      </c>
      <c r="I1139">
        <v>8</v>
      </c>
      <c r="J1139">
        <v>26</v>
      </c>
      <c r="K1139">
        <v>20</v>
      </c>
      <c r="L1139">
        <v>14</v>
      </c>
      <c r="M1139">
        <v>2</v>
      </c>
      <c r="N1139">
        <f>SUMIF(Call_Data!$D$2:$D$1526,Call_Data!$D1139,Call_Data!$G$2:$G$1526)</f>
        <v>2135</v>
      </c>
      <c r="O1139">
        <f>SUMIFS(Call_Data!$G$2:$G$1526,Call_Data!$D$2:$D$1526,Call_Data!$D1139,Call_Data!$A$2:$A$1526,Call_Data!$A1139)</f>
        <v>730</v>
      </c>
      <c r="P1139" s="3">
        <f>Call_Data!$H1139/Call_Data!$G1139</f>
        <v>819.33333333333337</v>
      </c>
      <c r="Q1139" cm="1">
        <f t="array" ref="Q1139">_xlfn.SWITCH(A1139,201706,780,201707,783,201708,775)</f>
        <v>775</v>
      </c>
      <c r="R1139" s="5" cm="1">
        <f t="array" ref="R1139">_xlfn.SWITCH(A1139,201706,0.08,201707,0.081,201708,0.075)</f>
        <v>7.4999999999999997E-2</v>
      </c>
      <c r="S1139" s="2">
        <f>Call_Data!$M1139/Call_Data!$G1139*100</f>
        <v>6.666666666666667</v>
      </c>
      <c r="T1139" s="2">
        <f>Call_Data!$S1139/Call_Data!$R1139</f>
        <v>88.8888888888889</v>
      </c>
      <c r="U1139" s="7">
        <f t="shared" si="34"/>
        <v>0</v>
      </c>
      <c r="V1139" s="6">
        <f t="shared" si="35"/>
        <v>0.8666666666666667</v>
      </c>
      <c r="W1139" s="6">
        <f>Call_Data!$K1139/Call_Data!$J1139</f>
        <v>0.76923076923076927</v>
      </c>
      <c r="X1139" s="6">
        <f>Call_Data!$L1139/Call_Data!$K1139</f>
        <v>0.7</v>
      </c>
      <c r="Y1139" s="6" cm="1">
        <f t="array" ref="Y1139">_xlfn.SWITCH(A1139,201706,0.51,201707,0.509,201708,0.511)</f>
        <v>0.51100000000000001</v>
      </c>
      <c r="Z1139" s="6">
        <f>Call_Data!$L1139/Call_Data!$G1139</f>
        <v>0.46666666666666667</v>
      </c>
      <c r="AA1139" s="6" cm="1">
        <f t="array" ref="AA1139">_xlfn.SWITCH(A1139,201706,0.2,201707,0.199,201708,0.198)</f>
        <v>0.19800000000000001</v>
      </c>
      <c r="AB1139" s="6">
        <f>Call_Data!$K1139-Call_Data!$L1139/Call_Data!$K1139</f>
        <v>19.3</v>
      </c>
      <c r="AC1139" s="6" cm="1">
        <f t="array" ref="AC1139">_xlfn.SWITCH(A1139,201706,0.17,201707,0.162,201708,0.159)</f>
        <v>0.159</v>
      </c>
      <c r="AD1139" s="6">
        <f>Call_Data!$I1139/Call_Data!$G1139</f>
        <v>0.26666666666666666</v>
      </c>
    </row>
    <row r="1140" spans="1:30" x14ac:dyDescent="0.2">
      <c r="A1140">
        <v>201708</v>
      </c>
      <c r="B1140" s="1">
        <v>42956</v>
      </c>
      <c r="C1140">
        <v>12475</v>
      </c>
      <c r="D1140" t="str">
        <f>VLOOKUP(Call_Data!$C1140,Hierarchy!$A$1:$H$27,5,TRUE)</f>
        <v>Kippers, Kat</v>
      </c>
      <c r="E1140" t="str">
        <f>VLOOKUP(Call_Data!$C1140,Hierarchy!$A$2:$H$27,7,TRUE)</f>
        <v>Jimson, Bill</v>
      </c>
      <c r="F1140" t="str">
        <f>VLOOKUP(C1140,Hierarchy!$A$2:$H$27,8,TRUE)</f>
        <v>Williamburg</v>
      </c>
      <c r="G1140">
        <v>30</v>
      </c>
      <c r="H1140">
        <v>24999</v>
      </c>
      <c r="I1140">
        <v>5</v>
      </c>
      <c r="J1140">
        <v>30</v>
      </c>
      <c r="K1140">
        <v>22</v>
      </c>
      <c r="L1140">
        <v>17</v>
      </c>
      <c r="M1140">
        <v>2</v>
      </c>
      <c r="N1140">
        <f>SUMIF(Call_Data!$D$2:$D$1526,Call_Data!$D1140,Call_Data!$G$2:$G$1526)</f>
        <v>2135</v>
      </c>
      <c r="O1140">
        <f>SUMIFS(Call_Data!$G$2:$G$1526,Call_Data!$D$2:$D$1526,Call_Data!$D1140,Call_Data!$A$2:$A$1526,Call_Data!$A1140)</f>
        <v>723</v>
      </c>
      <c r="P1140" s="3">
        <f>Call_Data!$H1140/Call_Data!$G1140</f>
        <v>833.3</v>
      </c>
      <c r="Q1140" cm="1">
        <f t="array" ref="Q1140">_xlfn.SWITCH(A1140,201706,780,201707,783,201708,775)</f>
        <v>775</v>
      </c>
      <c r="R1140" s="5" cm="1">
        <f t="array" ref="R1140">_xlfn.SWITCH(A1140,201706,0.08,201707,0.081,201708,0.075)</f>
        <v>7.4999999999999997E-2</v>
      </c>
      <c r="S1140" s="2">
        <f>Call_Data!$M1140/Call_Data!$G1140*100</f>
        <v>6.666666666666667</v>
      </c>
      <c r="T1140" s="2">
        <f>Call_Data!$S1140/Call_Data!$R1140</f>
        <v>88.8888888888889</v>
      </c>
      <c r="U1140" s="7">
        <f t="shared" si="34"/>
        <v>0</v>
      </c>
      <c r="V1140" s="6">
        <f t="shared" si="35"/>
        <v>1</v>
      </c>
      <c r="W1140" s="6">
        <f>Call_Data!$K1140/Call_Data!$J1140</f>
        <v>0.73333333333333328</v>
      </c>
      <c r="X1140" s="6">
        <f>Call_Data!$L1140/Call_Data!$K1140</f>
        <v>0.77272727272727271</v>
      </c>
      <c r="Y1140" s="6" cm="1">
        <f t="array" ref="Y1140">_xlfn.SWITCH(A1140,201706,0.51,201707,0.509,201708,0.511)</f>
        <v>0.51100000000000001</v>
      </c>
      <c r="Z1140" s="6">
        <f>Call_Data!$L1140/Call_Data!$G1140</f>
        <v>0.56666666666666665</v>
      </c>
      <c r="AA1140" s="6" cm="1">
        <f t="array" ref="AA1140">_xlfn.SWITCH(A1140,201706,0.2,201707,0.199,201708,0.198)</f>
        <v>0.19800000000000001</v>
      </c>
      <c r="AB1140" s="6">
        <f>Call_Data!$K1140-Call_Data!$L1140/Call_Data!$K1140</f>
        <v>21.227272727272727</v>
      </c>
      <c r="AC1140" s="6" cm="1">
        <f t="array" ref="AC1140">_xlfn.SWITCH(A1140,201706,0.17,201707,0.162,201708,0.159)</f>
        <v>0.159</v>
      </c>
      <c r="AD1140" s="6">
        <f>Call_Data!$I1140/Call_Data!$G1140</f>
        <v>0.16666666666666666</v>
      </c>
    </row>
    <row r="1141" spans="1:30" x14ac:dyDescent="0.2">
      <c r="A1141">
        <v>201708</v>
      </c>
      <c r="B1141" s="1">
        <v>42956</v>
      </c>
      <c r="C1141">
        <v>12476</v>
      </c>
      <c r="D1141" t="str">
        <f>VLOOKUP(Call_Data!$C1141,Hierarchy!$A$1:$H$27,5,TRUE)</f>
        <v>Lipp, Larry</v>
      </c>
      <c r="E1141" t="str">
        <f>VLOOKUP(Call_Data!$C1141,Hierarchy!$A$2:$H$27,7,TRUE)</f>
        <v>Jimson, Bill</v>
      </c>
      <c r="F1141" t="str">
        <f>VLOOKUP(C1141,Hierarchy!$A$2:$H$27,8,TRUE)</f>
        <v>Williamburg</v>
      </c>
      <c r="G1141">
        <v>32</v>
      </c>
      <c r="H1141">
        <v>24002</v>
      </c>
      <c r="I1141">
        <v>5</v>
      </c>
      <c r="J1141">
        <v>30</v>
      </c>
      <c r="K1141">
        <v>24</v>
      </c>
      <c r="L1141">
        <v>17</v>
      </c>
      <c r="M1141">
        <v>2</v>
      </c>
      <c r="N1141">
        <f>SUMIF(Call_Data!$D$2:$D$1526,Call_Data!$D1141,Call_Data!$G$2:$G$1526)</f>
        <v>2065</v>
      </c>
      <c r="O1141">
        <f>SUMIFS(Call_Data!$G$2:$G$1526,Call_Data!$D$2:$D$1526,Call_Data!$D1141,Call_Data!$A$2:$A$1526,Call_Data!$A1141)</f>
        <v>717</v>
      </c>
      <c r="P1141" s="3">
        <f>Call_Data!$H1141/Call_Data!$G1141</f>
        <v>750.0625</v>
      </c>
      <c r="Q1141" cm="1">
        <f t="array" ref="Q1141">_xlfn.SWITCH(A1141,201706,780,201707,783,201708,775)</f>
        <v>775</v>
      </c>
      <c r="R1141" s="5" cm="1">
        <f t="array" ref="R1141">_xlfn.SWITCH(A1141,201706,0.08,201707,0.081,201708,0.075)</f>
        <v>7.4999999999999997E-2</v>
      </c>
      <c r="S1141" s="2">
        <f>Call_Data!$M1141/Call_Data!$G1141*100</f>
        <v>6.25</v>
      </c>
      <c r="T1141" s="2">
        <f>Call_Data!$S1141/Call_Data!$R1141</f>
        <v>83.333333333333343</v>
      </c>
      <c r="U1141" s="7">
        <f t="shared" si="34"/>
        <v>0</v>
      </c>
      <c r="V1141" s="6">
        <f t="shared" si="35"/>
        <v>0.9375</v>
      </c>
      <c r="W1141" s="6">
        <f>Call_Data!$K1141/Call_Data!$J1141</f>
        <v>0.8</v>
      </c>
      <c r="X1141" s="6">
        <f>Call_Data!$L1141/Call_Data!$K1141</f>
        <v>0.70833333333333337</v>
      </c>
      <c r="Y1141" s="6" cm="1">
        <f t="array" ref="Y1141">_xlfn.SWITCH(A1141,201706,0.51,201707,0.509,201708,0.511)</f>
        <v>0.51100000000000001</v>
      </c>
      <c r="Z1141" s="6">
        <f>Call_Data!$L1141/Call_Data!$G1141</f>
        <v>0.53125</v>
      </c>
      <c r="AA1141" s="6" cm="1">
        <f t="array" ref="AA1141">_xlfn.SWITCH(A1141,201706,0.2,201707,0.199,201708,0.198)</f>
        <v>0.19800000000000001</v>
      </c>
      <c r="AB1141" s="6">
        <f>Call_Data!$K1141-Call_Data!$L1141/Call_Data!$K1141</f>
        <v>23.291666666666668</v>
      </c>
      <c r="AC1141" s="6" cm="1">
        <f t="array" ref="AC1141">_xlfn.SWITCH(A1141,201706,0.17,201707,0.162,201708,0.159)</f>
        <v>0.159</v>
      </c>
      <c r="AD1141" s="6">
        <f>Call_Data!$I1141/Call_Data!$G1141</f>
        <v>0.15625</v>
      </c>
    </row>
    <row r="1142" spans="1:30" x14ac:dyDescent="0.2">
      <c r="A1142">
        <v>201708</v>
      </c>
      <c r="B1142" s="1">
        <v>42956</v>
      </c>
      <c r="C1142">
        <v>12477</v>
      </c>
      <c r="D1142" t="str">
        <f>VLOOKUP(Call_Data!$C1142,Hierarchy!$A$1:$H$27,5,TRUE)</f>
        <v>Myers, Matt</v>
      </c>
      <c r="E1142" t="str">
        <f>VLOOKUP(Call_Data!$C1142,Hierarchy!$A$2:$H$27,7,TRUE)</f>
        <v>Jimson, Bill</v>
      </c>
      <c r="F1142" t="str">
        <f>VLOOKUP(C1142,Hierarchy!$A$2:$H$27,8,TRUE)</f>
        <v>Williamburg</v>
      </c>
      <c r="G1142">
        <v>30</v>
      </c>
      <c r="H1142">
        <v>24797</v>
      </c>
      <c r="I1142">
        <v>5</v>
      </c>
      <c r="J1142">
        <v>27</v>
      </c>
      <c r="K1142">
        <v>21</v>
      </c>
      <c r="L1142">
        <v>15</v>
      </c>
      <c r="M1142">
        <v>2</v>
      </c>
      <c r="N1142">
        <f>SUMIF(Call_Data!$D$2:$D$1526,Call_Data!$D1142,Call_Data!$G$2:$G$1526)</f>
        <v>1978</v>
      </c>
      <c r="O1142">
        <f>SUMIFS(Call_Data!$G$2:$G$1526,Call_Data!$D$2:$D$1526,Call_Data!$D1142,Call_Data!$A$2:$A$1526,Call_Data!$A1142)</f>
        <v>621</v>
      </c>
      <c r="P1142" s="3">
        <f>Call_Data!$H1142/Call_Data!$G1142</f>
        <v>826.56666666666672</v>
      </c>
      <c r="Q1142" cm="1">
        <f t="array" ref="Q1142">_xlfn.SWITCH(A1142,201706,780,201707,783,201708,775)</f>
        <v>775</v>
      </c>
      <c r="R1142" s="5" cm="1">
        <f t="array" ref="R1142">_xlfn.SWITCH(A1142,201706,0.08,201707,0.081,201708,0.075)</f>
        <v>7.4999999999999997E-2</v>
      </c>
      <c r="S1142" s="2">
        <f>Call_Data!$M1142/Call_Data!$G1142*100</f>
        <v>6.666666666666667</v>
      </c>
      <c r="T1142" s="2">
        <f>Call_Data!$S1142/Call_Data!$R1142</f>
        <v>88.8888888888889</v>
      </c>
      <c r="U1142" s="7">
        <f t="shared" si="34"/>
        <v>0</v>
      </c>
      <c r="V1142" s="6">
        <f t="shared" si="35"/>
        <v>0.9</v>
      </c>
      <c r="W1142" s="6">
        <f>Call_Data!$K1142/Call_Data!$J1142</f>
        <v>0.77777777777777779</v>
      </c>
      <c r="X1142" s="6">
        <f>Call_Data!$L1142/Call_Data!$K1142</f>
        <v>0.7142857142857143</v>
      </c>
      <c r="Y1142" s="6" cm="1">
        <f t="array" ref="Y1142">_xlfn.SWITCH(A1142,201706,0.51,201707,0.509,201708,0.511)</f>
        <v>0.51100000000000001</v>
      </c>
      <c r="Z1142" s="6">
        <f>Call_Data!$L1142/Call_Data!$G1142</f>
        <v>0.5</v>
      </c>
      <c r="AA1142" s="6" cm="1">
        <f t="array" ref="AA1142">_xlfn.SWITCH(A1142,201706,0.2,201707,0.199,201708,0.198)</f>
        <v>0.19800000000000001</v>
      </c>
      <c r="AB1142" s="6">
        <f>Call_Data!$K1142-Call_Data!$L1142/Call_Data!$K1142</f>
        <v>20.285714285714285</v>
      </c>
      <c r="AC1142" s="6" cm="1">
        <f t="array" ref="AC1142">_xlfn.SWITCH(A1142,201706,0.17,201707,0.162,201708,0.159)</f>
        <v>0.159</v>
      </c>
      <c r="AD1142" s="6">
        <f>Call_Data!$I1142/Call_Data!$G1142</f>
        <v>0.16666666666666666</v>
      </c>
    </row>
    <row r="1143" spans="1:30" x14ac:dyDescent="0.2">
      <c r="A1143">
        <v>201708</v>
      </c>
      <c r="B1143" s="1">
        <v>42956</v>
      </c>
      <c r="C1143">
        <v>12478</v>
      </c>
      <c r="D1143" t="str">
        <f>VLOOKUP(Call_Data!$C1143,Hierarchy!$A$1:$H$27,5,TRUE)</f>
        <v>Nichols, Nana</v>
      </c>
      <c r="E1143" t="str">
        <f>VLOOKUP(Call_Data!$C1143,Hierarchy!$A$2:$H$27,7,TRUE)</f>
        <v>Jimson, Bill</v>
      </c>
      <c r="F1143" t="str">
        <f>VLOOKUP(C1143,Hierarchy!$A$2:$H$27,8,TRUE)</f>
        <v>Williamburg</v>
      </c>
      <c r="G1143">
        <v>31</v>
      </c>
      <c r="H1143">
        <v>24016</v>
      </c>
      <c r="I1143">
        <v>8</v>
      </c>
      <c r="J1143">
        <v>27</v>
      </c>
      <c r="K1143">
        <v>21</v>
      </c>
      <c r="L1143">
        <v>13</v>
      </c>
      <c r="M1143">
        <v>2</v>
      </c>
      <c r="N1143">
        <f>SUMIF(Call_Data!$D$2:$D$1526,Call_Data!$D1143,Call_Data!$G$2:$G$1526)</f>
        <v>1999</v>
      </c>
      <c r="O1143">
        <f>SUMIFS(Call_Data!$G$2:$G$1526,Call_Data!$D$2:$D$1526,Call_Data!$D1143,Call_Data!$A$2:$A$1526,Call_Data!$A1143)</f>
        <v>626</v>
      </c>
      <c r="P1143" s="3">
        <f>Call_Data!$H1143/Call_Data!$G1143</f>
        <v>774.70967741935488</v>
      </c>
      <c r="Q1143" cm="1">
        <f t="array" ref="Q1143">_xlfn.SWITCH(A1143,201706,780,201707,783,201708,775)</f>
        <v>775</v>
      </c>
      <c r="R1143" s="5" cm="1">
        <f t="array" ref="R1143">_xlfn.SWITCH(A1143,201706,0.08,201707,0.081,201708,0.075)</f>
        <v>7.4999999999999997E-2</v>
      </c>
      <c r="S1143" s="2">
        <f>Call_Data!$M1143/Call_Data!$G1143*100</f>
        <v>6.4516129032258061</v>
      </c>
      <c r="T1143" s="2">
        <f>Call_Data!$S1143/Call_Data!$R1143</f>
        <v>86.021505376344081</v>
      </c>
      <c r="U1143" s="7">
        <f t="shared" si="34"/>
        <v>0</v>
      </c>
      <c r="V1143" s="6">
        <f t="shared" si="35"/>
        <v>0.87096774193548387</v>
      </c>
      <c r="W1143" s="6">
        <f>Call_Data!$K1143/Call_Data!$J1143</f>
        <v>0.77777777777777779</v>
      </c>
      <c r="X1143" s="6">
        <f>Call_Data!$L1143/Call_Data!$K1143</f>
        <v>0.61904761904761907</v>
      </c>
      <c r="Y1143" s="6" cm="1">
        <f t="array" ref="Y1143">_xlfn.SWITCH(A1143,201706,0.51,201707,0.509,201708,0.511)</f>
        <v>0.51100000000000001</v>
      </c>
      <c r="Z1143" s="6">
        <f>Call_Data!$L1143/Call_Data!$G1143</f>
        <v>0.41935483870967744</v>
      </c>
      <c r="AA1143" s="6" cm="1">
        <f t="array" ref="AA1143">_xlfn.SWITCH(A1143,201706,0.2,201707,0.199,201708,0.198)</f>
        <v>0.19800000000000001</v>
      </c>
      <c r="AB1143" s="6">
        <f>Call_Data!$K1143-Call_Data!$L1143/Call_Data!$K1143</f>
        <v>20.38095238095238</v>
      </c>
      <c r="AC1143" s="6" cm="1">
        <f t="array" ref="AC1143">_xlfn.SWITCH(A1143,201706,0.17,201707,0.162,201708,0.159)</f>
        <v>0.159</v>
      </c>
      <c r="AD1143" s="6">
        <f>Call_Data!$I1143/Call_Data!$G1143</f>
        <v>0.25806451612903225</v>
      </c>
    </row>
    <row r="1144" spans="1:30" x14ac:dyDescent="0.2">
      <c r="A1144">
        <v>201708</v>
      </c>
      <c r="B1144" s="1">
        <v>42956</v>
      </c>
      <c r="C1144">
        <v>12479</v>
      </c>
      <c r="D1144" t="str">
        <f>VLOOKUP(Call_Data!$C1144,Hierarchy!$A$1:$H$27,5,TRUE)</f>
        <v>Ohlson, Octavius</v>
      </c>
      <c r="E1144" t="str">
        <f>VLOOKUP(Call_Data!$C1144,Hierarchy!$A$2:$H$27,7,TRUE)</f>
        <v>Jimson, Bill</v>
      </c>
      <c r="F1144" t="str">
        <f>VLOOKUP(C1144,Hierarchy!$A$2:$H$27,8,TRUE)</f>
        <v>Williamburg</v>
      </c>
      <c r="G1144">
        <v>32</v>
      </c>
      <c r="H1144">
        <v>25329</v>
      </c>
      <c r="I1144">
        <v>7</v>
      </c>
      <c r="J1144">
        <v>29</v>
      </c>
      <c r="K1144">
        <v>21</v>
      </c>
      <c r="L1144">
        <v>16</v>
      </c>
      <c r="M1144">
        <v>2</v>
      </c>
      <c r="N1144">
        <f>SUMIF(Call_Data!$D$2:$D$1526,Call_Data!$D1144,Call_Data!$G$2:$G$1526)</f>
        <v>1969</v>
      </c>
      <c r="O1144">
        <f>SUMIFS(Call_Data!$G$2:$G$1526,Call_Data!$D$2:$D$1526,Call_Data!$D1144,Call_Data!$A$2:$A$1526,Call_Data!$A1144)</f>
        <v>727</v>
      </c>
      <c r="P1144" s="3">
        <f>Call_Data!$H1144/Call_Data!$G1144</f>
        <v>791.53125</v>
      </c>
      <c r="Q1144" cm="1">
        <f t="array" ref="Q1144">_xlfn.SWITCH(A1144,201706,780,201707,783,201708,775)</f>
        <v>775</v>
      </c>
      <c r="R1144" s="5" cm="1">
        <f t="array" ref="R1144">_xlfn.SWITCH(A1144,201706,0.08,201707,0.081,201708,0.075)</f>
        <v>7.4999999999999997E-2</v>
      </c>
      <c r="S1144" s="2">
        <f>Call_Data!$M1144/Call_Data!$G1144*100</f>
        <v>6.25</v>
      </c>
      <c r="T1144" s="2">
        <f>Call_Data!$S1144/Call_Data!$R1144</f>
        <v>83.333333333333343</v>
      </c>
      <c r="U1144" s="7">
        <f t="shared" si="34"/>
        <v>0</v>
      </c>
      <c r="V1144" s="6">
        <f t="shared" si="35"/>
        <v>0.90625</v>
      </c>
      <c r="W1144" s="6">
        <f>Call_Data!$K1144/Call_Data!$J1144</f>
        <v>0.72413793103448276</v>
      </c>
      <c r="X1144" s="6">
        <f>Call_Data!$L1144/Call_Data!$K1144</f>
        <v>0.76190476190476186</v>
      </c>
      <c r="Y1144" s="6" cm="1">
        <f t="array" ref="Y1144">_xlfn.SWITCH(A1144,201706,0.51,201707,0.509,201708,0.511)</f>
        <v>0.51100000000000001</v>
      </c>
      <c r="Z1144" s="6">
        <f>Call_Data!$L1144/Call_Data!$G1144</f>
        <v>0.5</v>
      </c>
      <c r="AA1144" s="6" cm="1">
        <f t="array" ref="AA1144">_xlfn.SWITCH(A1144,201706,0.2,201707,0.199,201708,0.198)</f>
        <v>0.19800000000000001</v>
      </c>
      <c r="AB1144" s="6">
        <f>Call_Data!$K1144-Call_Data!$L1144/Call_Data!$K1144</f>
        <v>20.238095238095237</v>
      </c>
      <c r="AC1144" s="6" cm="1">
        <f t="array" ref="AC1144">_xlfn.SWITCH(A1144,201706,0.17,201707,0.162,201708,0.159)</f>
        <v>0.159</v>
      </c>
      <c r="AD1144" s="6">
        <f>Call_Data!$I1144/Call_Data!$G1144</f>
        <v>0.21875</v>
      </c>
    </row>
    <row r="1145" spans="1:30" x14ac:dyDescent="0.2">
      <c r="A1145">
        <v>201708</v>
      </c>
      <c r="B1145" s="1">
        <v>42956</v>
      </c>
      <c r="C1145">
        <v>12481</v>
      </c>
      <c r="D1145" t="str">
        <f>VLOOKUP(Call_Data!$C1145,Hierarchy!$A$1:$H$27,5,TRUE)</f>
        <v>Rank, Richelle</v>
      </c>
      <c r="E1145" t="str">
        <f>VLOOKUP(Call_Data!$C1145,Hierarchy!$A$2:$H$27,7,TRUE)</f>
        <v>Jimson, Bill</v>
      </c>
      <c r="F1145" t="str">
        <f>VLOOKUP(C1145,Hierarchy!$A$2:$H$27,8,TRUE)</f>
        <v>Williamburg</v>
      </c>
      <c r="G1145">
        <v>32</v>
      </c>
      <c r="H1145">
        <v>25620</v>
      </c>
      <c r="I1145">
        <v>6</v>
      </c>
      <c r="J1145">
        <v>32</v>
      </c>
      <c r="K1145">
        <v>24</v>
      </c>
      <c r="L1145">
        <v>15</v>
      </c>
      <c r="M1145">
        <v>2</v>
      </c>
      <c r="N1145">
        <f>SUMIF(Call_Data!$D$2:$D$1526,Call_Data!$D1145,Call_Data!$G$2:$G$1526)</f>
        <v>1090</v>
      </c>
      <c r="O1145">
        <f>SUMIFS(Call_Data!$G$2:$G$1526,Call_Data!$D$2:$D$1526,Call_Data!$D1145,Call_Data!$A$2:$A$1526,Call_Data!$A1145)</f>
        <v>697</v>
      </c>
      <c r="P1145" s="3">
        <f>Call_Data!$H1145/Call_Data!$G1145</f>
        <v>800.625</v>
      </c>
      <c r="Q1145" cm="1">
        <f t="array" ref="Q1145">_xlfn.SWITCH(A1145,201706,780,201707,783,201708,775)</f>
        <v>775</v>
      </c>
      <c r="R1145" s="5" cm="1">
        <f t="array" ref="R1145">_xlfn.SWITCH(A1145,201706,0.08,201707,0.081,201708,0.075)</f>
        <v>7.4999999999999997E-2</v>
      </c>
      <c r="S1145" s="2">
        <f>Call_Data!$M1145/Call_Data!$G1145*100</f>
        <v>6.25</v>
      </c>
      <c r="T1145" s="2">
        <f>Call_Data!$S1145/Call_Data!$R1145</f>
        <v>83.333333333333343</v>
      </c>
      <c r="U1145" s="7">
        <f t="shared" si="34"/>
        <v>0</v>
      </c>
      <c r="V1145" s="6">
        <f t="shared" si="35"/>
        <v>1</v>
      </c>
      <c r="W1145" s="6">
        <f>Call_Data!$K1145/Call_Data!$J1145</f>
        <v>0.75</v>
      </c>
      <c r="X1145" s="6">
        <f>Call_Data!$L1145/Call_Data!$K1145</f>
        <v>0.625</v>
      </c>
      <c r="Y1145" s="6" cm="1">
        <f t="array" ref="Y1145">_xlfn.SWITCH(A1145,201706,0.51,201707,0.509,201708,0.511)</f>
        <v>0.51100000000000001</v>
      </c>
      <c r="Z1145" s="6">
        <f>Call_Data!$L1145/Call_Data!$G1145</f>
        <v>0.46875</v>
      </c>
      <c r="AA1145" s="6" cm="1">
        <f t="array" ref="AA1145">_xlfn.SWITCH(A1145,201706,0.2,201707,0.199,201708,0.198)</f>
        <v>0.19800000000000001</v>
      </c>
      <c r="AB1145" s="6">
        <f>Call_Data!$K1145-Call_Data!$L1145/Call_Data!$K1145</f>
        <v>23.375</v>
      </c>
      <c r="AC1145" s="6" cm="1">
        <f t="array" ref="AC1145">_xlfn.SWITCH(A1145,201706,0.17,201707,0.162,201708,0.159)</f>
        <v>0.159</v>
      </c>
      <c r="AD1145" s="6">
        <f>Call_Data!$I1145/Call_Data!$G1145</f>
        <v>0.1875</v>
      </c>
    </row>
    <row r="1146" spans="1:30" x14ac:dyDescent="0.2">
      <c r="A1146">
        <v>201708</v>
      </c>
      <c r="B1146" s="1">
        <v>42956</v>
      </c>
      <c r="C1146">
        <v>12486</v>
      </c>
      <c r="D1146" t="str">
        <f>VLOOKUP(Call_Data!$C1146,Hierarchy!$A$1:$H$27,5,TRUE)</f>
        <v>Williamson, Wilma</v>
      </c>
      <c r="E1146" t="str">
        <f>VLOOKUP(Call_Data!$C1146,Hierarchy!$A$2:$H$27,7,TRUE)</f>
        <v>Oferten, Quinton</v>
      </c>
      <c r="F1146" t="str">
        <f>VLOOKUP(C1146,Hierarchy!$A$2:$H$27,8,TRUE)</f>
        <v>Williamburg</v>
      </c>
      <c r="G1146">
        <v>28</v>
      </c>
      <c r="H1146">
        <v>24239</v>
      </c>
      <c r="I1146">
        <v>6</v>
      </c>
      <c r="J1146">
        <v>25</v>
      </c>
      <c r="K1146">
        <v>19</v>
      </c>
      <c r="L1146">
        <v>10</v>
      </c>
      <c r="M1146">
        <v>3</v>
      </c>
      <c r="N1146">
        <f>SUMIF(Call_Data!$D$2:$D$1526,Call_Data!$D1146,Call_Data!$G$2:$G$1526)</f>
        <v>1992</v>
      </c>
      <c r="O1146">
        <f>SUMIFS(Call_Data!$G$2:$G$1526,Call_Data!$D$2:$D$1526,Call_Data!$D1146,Call_Data!$A$2:$A$1526,Call_Data!$A1146)</f>
        <v>665</v>
      </c>
      <c r="P1146" s="3">
        <f>Call_Data!$H1146/Call_Data!$G1146</f>
        <v>865.67857142857144</v>
      </c>
      <c r="Q1146" cm="1">
        <f t="array" ref="Q1146">_xlfn.SWITCH(A1146,201706,780,201707,783,201708,775)</f>
        <v>775</v>
      </c>
      <c r="R1146" s="5" cm="1">
        <f t="array" ref="R1146">_xlfn.SWITCH(A1146,201706,0.08,201707,0.081,201708,0.075)</f>
        <v>7.4999999999999997E-2</v>
      </c>
      <c r="S1146" s="2">
        <f>Call_Data!$M1146/Call_Data!$G1146*100</f>
        <v>10.714285714285714</v>
      </c>
      <c r="T1146" s="2">
        <f>Call_Data!$S1146/Call_Data!$R1146</f>
        <v>142.85714285714286</v>
      </c>
      <c r="U1146" s="7">
        <f t="shared" si="34"/>
        <v>250</v>
      </c>
      <c r="V1146" s="6">
        <f t="shared" si="35"/>
        <v>0.8928571428571429</v>
      </c>
      <c r="W1146" s="6">
        <f>Call_Data!$K1146/Call_Data!$J1146</f>
        <v>0.76</v>
      </c>
      <c r="X1146" s="6">
        <f>Call_Data!$L1146/Call_Data!$K1146</f>
        <v>0.52631578947368418</v>
      </c>
      <c r="Y1146" s="6" cm="1">
        <f t="array" ref="Y1146">_xlfn.SWITCH(A1146,201706,0.51,201707,0.509,201708,0.511)</f>
        <v>0.51100000000000001</v>
      </c>
      <c r="Z1146" s="6">
        <f>Call_Data!$L1146/Call_Data!$G1146</f>
        <v>0.35714285714285715</v>
      </c>
      <c r="AA1146" s="6" cm="1">
        <f t="array" ref="AA1146">_xlfn.SWITCH(A1146,201706,0.2,201707,0.199,201708,0.198)</f>
        <v>0.19800000000000001</v>
      </c>
      <c r="AB1146" s="6">
        <f>Call_Data!$K1146-Call_Data!$L1146/Call_Data!$K1146</f>
        <v>18.473684210526315</v>
      </c>
      <c r="AC1146" s="6" cm="1">
        <f t="array" ref="AC1146">_xlfn.SWITCH(A1146,201706,0.17,201707,0.162,201708,0.159)</f>
        <v>0.159</v>
      </c>
      <c r="AD1146" s="6">
        <f>Call_Data!$I1146/Call_Data!$G1146</f>
        <v>0.21428571428571427</v>
      </c>
    </row>
    <row r="1147" spans="1:30" x14ac:dyDescent="0.2">
      <c r="A1147">
        <v>201708</v>
      </c>
      <c r="B1147" s="1">
        <v>42956</v>
      </c>
      <c r="C1147">
        <v>12487</v>
      </c>
      <c r="D1147" t="str">
        <f>VLOOKUP(Call_Data!$C1147,Hierarchy!$A$1:$H$27,5,TRUE)</f>
        <v>Younger, Yeti</v>
      </c>
      <c r="E1147" t="str">
        <f>VLOOKUP(Call_Data!$C1147,Hierarchy!$A$2:$H$27,7,TRUE)</f>
        <v>Oferten, Quinton</v>
      </c>
      <c r="F1147" t="str">
        <f>VLOOKUP(C1147,Hierarchy!$A$2:$H$27,8,TRUE)</f>
        <v>Williamburg</v>
      </c>
      <c r="G1147">
        <v>28</v>
      </c>
      <c r="H1147">
        <v>25102</v>
      </c>
      <c r="I1147">
        <v>8</v>
      </c>
      <c r="J1147">
        <v>26</v>
      </c>
      <c r="K1147">
        <v>16</v>
      </c>
      <c r="L1147">
        <v>12</v>
      </c>
      <c r="M1147">
        <v>3</v>
      </c>
      <c r="N1147">
        <f>SUMIF(Call_Data!$D$2:$D$1526,Call_Data!$D1147,Call_Data!$G$2:$G$1526)</f>
        <v>1939</v>
      </c>
      <c r="O1147">
        <f>SUMIFS(Call_Data!$G$2:$G$1526,Call_Data!$D$2:$D$1526,Call_Data!$D1147,Call_Data!$A$2:$A$1526,Call_Data!$A1147)</f>
        <v>666</v>
      </c>
      <c r="P1147" s="3">
        <f>Call_Data!$H1147/Call_Data!$G1147</f>
        <v>896.5</v>
      </c>
      <c r="Q1147" cm="1">
        <f t="array" ref="Q1147">_xlfn.SWITCH(A1147,201706,780,201707,783,201708,775)</f>
        <v>775</v>
      </c>
      <c r="R1147" s="5" cm="1">
        <f t="array" ref="R1147">_xlfn.SWITCH(A1147,201706,0.08,201707,0.081,201708,0.075)</f>
        <v>7.4999999999999997E-2</v>
      </c>
      <c r="S1147" s="2">
        <f>Call_Data!$M1147/Call_Data!$G1147*100</f>
        <v>10.714285714285714</v>
      </c>
      <c r="T1147" s="2">
        <f>Call_Data!$S1147/Call_Data!$R1147</f>
        <v>142.85714285714286</v>
      </c>
      <c r="U1147" s="7">
        <f t="shared" si="34"/>
        <v>250</v>
      </c>
      <c r="V1147" s="6">
        <f t="shared" si="35"/>
        <v>0.9285714285714286</v>
      </c>
      <c r="W1147" s="6">
        <f>Call_Data!$K1147/Call_Data!$J1147</f>
        <v>0.61538461538461542</v>
      </c>
      <c r="X1147" s="6">
        <f>Call_Data!$L1147/Call_Data!$K1147</f>
        <v>0.75</v>
      </c>
      <c r="Y1147" s="6" cm="1">
        <f t="array" ref="Y1147">_xlfn.SWITCH(A1147,201706,0.51,201707,0.509,201708,0.511)</f>
        <v>0.51100000000000001</v>
      </c>
      <c r="Z1147" s="6">
        <f>Call_Data!$L1147/Call_Data!$G1147</f>
        <v>0.42857142857142855</v>
      </c>
      <c r="AA1147" s="6" cm="1">
        <f t="array" ref="AA1147">_xlfn.SWITCH(A1147,201706,0.2,201707,0.199,201708,0.198)</f>
        <v>0.19800000000000001</v>
      </c>
      <c r="AB1147" s="6">
        <f>Call_Data!$K1147-Call_Data!$L1147/Call_Data!$K1147</f>
        <v>15.25</v>
      </c>
      <c r="AC1147" s="6" cm="1">
        <f t="array" ref="AC1147">_xlfn.SWITCH(A1147,201706,0.17,201707,0.162,201708,0.159)</f>
        <v>0.159</v>
      </c>
      <c r="AD1147" s="6">
        <f>Call_Data!$I1147/Call_Data!$G1147</f>
        <v>0.2857142857142857</v>
      </c>
    </row>
    <row r="1148" spans="1:30" x14ac:dyDescent="0.2">
      <c r="A1148">
        <v>201708</v>
      </c>
      <c r="B1148" s="1">
        <v>42956</v>
      </c>
      <c r="C1148">
        <v>12488</v>
      </c>
      <c r="D1148" t="str">
        <f>VLOOKUP(Call_Data!$C1148,Hierarchy!$A$1:$H$27,5,TRUE)</f>
        <v>Zwilowski, Zane</v>
      </c>
      <c r="E1148" t="str">
        <f>VLOOKUP(Call_Data!$C1148,Hierarchy!$A$2:$H$27,7,TRUE)</f>
        <v>Oferten, Quinton</v>
      </c>
      <c r="F1148" t="str">
        <f>VLOOKUP(C1148,Hierarchy!$A$2:$H$27,8,TRUE)</f>
        <v>Williamburg</v>
      </c>
      <c r="G1148">
        <v>31</v>
      </c>
      <c r="H1148">
        <v>25829</v>
      </c>
      <c r="I1148">
        <v>7</v>
      </c>
      <c r="J1148">
        <v>29</v>
      </c>
      <c r="K1148">
        <v>20</v>
      </c>
      <c r="L1148">
        <v>13</v>
      </c>
      <c r="M1148">
        <v>3</v>
      </c>
      <c r="N1148">
        <f>SUMIF(Call_Data!$D$2:$D$1526,Call_Data!$D1148,Call_Data!$G$2:$G$1526)</f>
        <v>2000</v>
      </c>
      <c r="O1148">
        <f>SUMIFS(Call_Data!$G$2:$G$1526,Call_Data!$D$2:$D$1526,Call_Data!$D1148,Call_Data!$A$2:$A$1526,Call_Data!$A1148)</f>
        <v>665</v>
      </c>
      <c r="P1148" s="3">
        <f>Call_Data!$H1148/Call_Data!$G1148</f>
        <v>833.19354838709683</v>
      </c>
      <c r="Q1148" cm="1">
        <f t="array" ref="Q1148">_xlfn.SWITCH(A1148,201706,780,201707,783,201708,775)</f>
        <v>775</v>
      </c>
      <c r="R1148" s="5" cm="1">
        <f t="array" ref="R1148">_xlfn.SWITCH(A1148,201706,0.08,201707,0.081,201708,0.075)</f>
        <v>7.4999999999999997E-2</v>
      </c>
      <c r="S1148" s="2">
        <f>Call_Data!$M1148/Call_Data!$G1148*100</f>
        <v>9.67741935483871</v>
      </c>
      <c r="T1148" s="2">
        <f>Call_Data!$S1148/Call_Data!$R1148</f>
        <v>129.03225806451613</v>
      </c>
      <c r="U1148" s="7">
        <f t="shared" si="34"/>
        <v>250</v>
      </c>
      <c r="V1148" s="6">
        <f t="shared" si="35"/>
        <v>0.93548387096774188</v>
      </c>
      <c r="W1148" s="6">
        <f>Call_Data!$K1148/Call_Data!$J1148</f>
        <v>0.68965517241379315</v>
      </c>
      <c r="X1148" s="6">
        <f>Call_Data!$L1148/Call_Data!$K1148</f>
        <v>0.65</v>
      </c>
      <c r="Y1148" s="6" cm="1">
        <f t="array" ref="Y1148">_xlfn.SWITCH(A1148,201706,0.51,201707,0.509,201708,0.511)</f>
        <v>0.51100000000000001</v>
      </c>
      <c r="Z1148" s="6">
        <f>Call_Data!$L1148/Call_Data!$G1148</f>
        <v>0.41935483870967744</v>
      </c>
      <c r="AA1148" s="6" cm="1">
        <f t="array" ref="AA1148">_xlfn.SWITCH(A1148,201706,0.2,201707,0.199,201708,0.198)</f>
        <v>0.19800000000000001</v>
      </c>
      <c r="AB1148" s="6">
        <f>Call_Data!$K1148-Call_Data!$L1148/Call_Data!$K1148</f>
        <v>19.350000000000001</v>
      </c>
      <c r="AC1148" s="6" cm="1">
        <f t="array" ref="AC1148">_xlfn.SWITCH(A1148,201706,0.17,201707,0.162,201708,0.159)</f>
        <v>0.159</v>
      </c>
      <c r="AD1148" s="6">
        <f>Call_Data!$I1148/Call_Data!$G1148</f>
        <v>0.22580645161290322</v>
      </c>
    </row>
    <row r="1149" spans="1:30" x14ac:dyDescent="0.2">
      <c r="A1149">
        <v>201708</v>
      </c>
      <c r="B1149" s="1">
        <v>42956</v>
      </c>
      <c r="C1149">
        <v>12489</v>
      </c>
      <c r="D1149" t="str">
        <f>VLOOKUP(Call_Data!$C1149,Hierarchy!$A$1:$H$27,5,TRUE)</f>
        <v>Abacus, Aaron</v>
      </c>
      <c r="E1149" t="str">
        <f>VLOOKUP(Call_Data!$C1149,Hierarchy!$A$2:$H$27,7,TRUE)</f>
        <v>Oferten, Quinton</v>
      </c>
      <c r="F1149" t="str">
        <f>VLOOKUP(C1149,Hierarchy!$A$2:$H$27,8,TRUE)</f>
        <v>Williamburg</v>
      </c>
      <c r="G1149">
        <v>29</v>
      </c>
      <c r="H1149">
        <v>25455</v>
      </c>
      <c r="I1149">
        <v>6</v>
      </c>
      <c r="J1149">
        <v>28</v>
      </c>
      <c r="K1149">
        <v>20</v>
      </c>
      <c r="L1149">
        <v>13</v>
      </c>
      <c r="M1149">
        <v>3</v>
      </c>
      <c r="N1149">
        <f>SUMIF(Call_Data!$D$2:$D$1526,Call_Data!$D1149,Call_Data!$G$2:$G$1526)</f>
        <v>1858</v>
      </c>
      <c r="O1149">
        <f>SUMIFS(Call_Data!$G$2:$G$1526,Call_Data!$D$2:$D$1526,Call_Data!$D1149,Call_Data!$A$2:$A$1526,Call_Data!$A1149)</f>
        <v>697</v>
      </c>
      <c r="P1149" s="3">
        <f>Call_Data!$H1149/Call_Data!$G1149</f>
        <v>877.75862068965512</v>
      </c>
      <c r="Q1149" cm="1">
        <f t="array" ref="Q1149">_xlfn.SWITCH(A1149,201706,780,201707,783,201708,775)</f>
        <v>775</v>
      </c>
      <c r="R1149" s="5" cm="1">
        <f t="array" ref="R1149">_xlfn.SWITCH(A1149,201706,0.08,201707,0.081,201708,0.075)</f>
        <v>7.4999999999999997E-2</v>
      </c>
      <c r="S1149" s="2">
        <f>Call_Data!$M1149/Call_Data!$G1149*100</f>
        <v>10.344827586206897</v>
      </c>
      <c r="T1149" s="2">
        <f>Call_Data!$S1149/Call_Data!$R1149</f>
        <v>137.93103448275863</v>
      </c>
      <c r="U1149" s="7">
        <f t="shared" si="34"/>
        <v>250</v>
      </c>
      <c r="V1149" s="6">
        <f t="shared" si="35"/>
        <v>0.96551724137931039</v>
      </c>
      <c r="W1149" s="6">
        <f>Call_Data!$K1149/Call_Data!$J1149</f>
        <v>0.7142857142857143</v>
      </c>
      <c r="X1149" s="6">
        <f>Call_Data!$L1149/Call_Data!$K1149</f>
        <v>0.65</v>
      </c>
      <c r="Y1149" s="6" cm="1">
        <f t="array" ref="Y1149">_xlfn.SWITCH(A1149,201706,0.51,201707,0.509,201708,0.511)</f>
        <v>0.51100000000000001</v>
      </c>
      <c r="Z1149" s="6">
        <f>Call_Data!$L1149/Call_Data!$G1149</f>
        <v>0.44827586206896552</v>
      </c>
      <c r="AA1149" s="6" cm="1">
        <f t="array" ref="AA1149">_xlfn.SWITCH(A1149,201706,0.2,201707,0.199,201708,0.198)</f>
        <v>0.19800000000000001</v>
      </c>
      <c r="AB1149" s="6">
        <f>Call_Data!$K1149-Call_Data!$L1149/Call_Data!$K1149</f>
        <v>19.350000000000001</v>
      </c>
      <c r="AC1149" s="6" cm="1">
        <f t="array" ref="AC1149">_xlfn.SWITCH(A1149,201706,0.17,201707,0.162,201708,0.159)</f>
        <v>0.159</v>
      </c>
      <c r="AD1149" s="6">
        <f>Call_Data!$I1149/Call_Data!$G1149</f>
        <v>0.20689655172413793</v>
      </c>
    </row>
    <row r="1150" spans="1:30" x14ac:dyDescent="0.2">
      <c r="A1150">
        <v>201708</v>
      </c>
      <c r="B1150" s="1">
        <v>42956</v>
      </c>
      <c r="C1150">
        <v>12490</v>
      </c>
      <c r="D1150" t="str">
        <f>VLOOKUP(Call_Data!$C1150,Hierarchy!$A$1:$H$27,5,TRUE)</f>
        <v>Pulaski, Peter</v>
      </c>
      <c r="E1150" t="str">
        <f>VLOOKUP(Call_Data!$C1150,Hierarchy!$A$2:$H$27,7,TRUE)</f>
        <v>Oferten, Quinton</v>
      </c>
      <c r="F1150" t="str">
        <f>VLOOKUP(C1150,Hierarchy!$A$2:$H$27,8,TRUE)</f>
        <v>Williamburg</v>
      </c>
      <c r="G1150">
        <v>28</v>
      </c>
      <c r="H1150">
        <v>25659</v>
      </c>
      <c r="I1150">
        <v>7</v>
      </c>
      <c r="J1150">
        <v>25</v>
      </c>
      <c r="K1150">
        <v>18</v>
      </c>
      <c r="L1150">
        <v>12</v>
      </c>
      <c r="M1150">
        <v>3</v>
      </c>
      <c r="N1150">
        <f>SUMIF(Call_Data!$D$2:$D$1526,Call_Data!$D1150,Call_Data!$G$2:$G$1526)</f>
        <v>1507</v>
      </c>
      <c r="O1150">
        <f>SUMIFS(Call_Data!$G$2:$G$1526,Call_Data!$D$2:$D$1526,Call_Data!$D1150,Call_Data!$A$2:$A$1526,Call_Data!$A1150)</f>
        <v>455</v>
      </c>
      <c r="P1150" s="3">
        <f>Call_Data!$H1150/Call_Data!$G1150</f>
        <v>916.39285714285711</v>
      </c>
      <c r="Q1150" cm="1">
        <f t="array" ref="Q1150">_xlfn.SWITCH(A1150,201706,780,201707,783,201708,775)</f>
        <v>775</v>
      </c>
      <c r="R1150" s="5" cm="1">
        <f t="array" ref="R1150">_xlfn.SWITCH(A1150,201706,0.08,201707,0.081,201708,0.075)</f>
        <v>7.4999999999999997E-2</v>
      </c>
      <c r="S1150" s="2">
        <f>Call_Data!$M1150/Call_Data!$G1150*100</f>
        <v>10.714285714285714</v>
      </c>
      <c r="T1150" s="2">
        <f>Call_Data!$S1150/Call_Data!$R1150</f>
        <v>142.85714285714286</v>
      </c>
      <c r="U1150" s="7">
        <f t="shared" si="34"/>
        <v>250</v>
      </c>
      <c r="V1150" s="6">
        <f t="shared" si="35"/>
        <v>0.8928571428571429</v>
      </c>
      <c r="W1150" s="6">
        <f>Call_Data!$K1150/Call_Data!$J1150</f>
        <v>0.72</v>
      </c>
      <c r="X1150" s="6">
        <f>Call_Data!$L1150/Call_Data!$K1150</f>
        <v>0.66666666666666663</v>
      </c>
      <c r="Y1150" s="6" cm="1">
        <f t="array" ref="Y1150">_xlfn.SWITCH(A1150,201706,0.51,201707,0.509,201708,0.511)</f>
        <v>0.51100000000000001</v>
      </c>
      <c r="Z1150" s="6">
        <f>Call_Data!$L1150/Call_Data!$G1150</f>
        <v>0.42857142857142855</v>
      </c>
      <c r="AA1150" s="6" cm="1">
        <f t="array" ref="AA1150">_xlfn.SWITCH(A1150,201706,0.2,201707,0.199,201708,0.198)</f>
        <v>0.19800000000000001</v>
      </c>
      <c r="AB1150" s="6">
        <f>Call_Data!$K1150-Call_Data!$L1150/Call_Data!$K1150</f>
        <v>17.333333333333332</v>
      </c>
      <c r="AC1150" s="6" cm="1">
        <f t="array" ref="AC1150">_xlfn.SWITCH(A1150,201706,0.17,201707,0.162,201708,0.159)</f>
        <v>0.159</v>
      </c>
      <c r="AD1150" s="6">
        <f>Call_Data!$I1150/Call_Data!$G1150</f>
        <v>0.25</v>
      </c>
    </row>
    <row r="1151" spans="1:30" x14ac:dyDescent="0.2">
      <c r="A1151">
        <v>201708</v>
      </c>
      <c r="B1151" s="1">
        <v>42957</v>
      </c>
      <c r="C1151">
        <v>12465</v>
      </c>
      <c r="D1151" t="str">
        <f>VLOOKUP(Call_Data!$C1151,Hierarchy!$A$1:$H$27,5,TRUE)</f>
        <v>Anderson, Albert</v>
      </c>
      <c r="E1151" t="str">
        <f>VLOOKUP(Call_Data!$C1151,Hierarchy!$A$2:$H$27,7,TRUE)</f>
        <v>Winnerson, Aceona</v>
      </c>
      <c r="F1151" t="str">
        <f>VLOOKUP(C1151,Hierarchy!$A$2:$H$27,8,TRUE)</f>
        <v>Williamburg</v>
      </c>
      <c r="G1151">
        <v>40</v>
      </c>
      <c r="H1151">
        <v>24313</v>
      </c>
      <c r="I1151">
        <v>8</v>
      </c>
      <c r="J1151">
        <v>39</v>
      </c>
      <c r="K1151">
        <v>32</v>
      </c>
      <c r="L1151">
        <v>24</v>
      </c>
      <c r="M1151">
        <v>2</v>
      </c>
      <c r="N1151">
        <f>SUMIF(Call_Data!$D$2:$D$1526,Call_Data!$D1151,Call_Data!$G$2:$G$1526)</f>
        <v>2149</v>
      </c>
      <c r="O1151">
        <f>SUMIFS(Call_Data!$G$2:$G$1526,Call_Data!$D$2:$D$1526,Call_Data!$D1151,Call_Data!$A$2:$A$1526,Call_Data!$A1151)</f>
        <v>751</v>
      </c>
      <c r="P1151" s="3">
        <f>Call_Data!$H1151/Call_Data!$G1151</f>
        <v>607.82500000000005</v>
      </c>
      <c r="Q1151" cm="1">
        <f t="array" ref="Q1151">_xlfn.SWITCH(A1151,201706,780,201707,783,201708,775)</f>
        <v>775</v>
      </c>
      <c r="R1151" s="5" cm="1">
        <f t="array" ref="R1151">_xlfn.SWITCH(A1151,201706,0.08,201707,0.081,201708,0.075)</f>
        <v>7.4999999999999997E-2</v>
      </c>
      <c r="S1151" s="2">
        <f>Call_Data!$M1151/Call_Data!$G1151*100</f>
        <v>5</v>
      </c>
      <c r="T1151" s="2">
        <f>Call_Data!$S1151/Call_Data!$R1151</f>
        <v>66.666666666666671</v>
      </c>
      <c r="U1151" s="7">
        <f t="shared" si="34"/>
        <v>0</v>
      </c>
      <c r="V1151" s="6">
        <f t="shared" si="35"/>
        <v>0.97499999999999998</v>
      </c>
      <c r="W1151" s="6">
        <f>Call_Data!$K1151/Call_Data!$J1151</f>
        <v>0.82051282051282048</v>
      </c>
      <c r="X1151" s="6">
        <f>Call_Data!$L1151/Call_Data!$K1151</f>
        <v>0.75</v>
      </c>
      <c r="Y1151" s="6" cm="1">
        <f t="array" ref="Y1151">_xlfn.SWITCH(A1151,201706,0.51,201707,0.509,201708,0.511)</f>
        <v>0.51100000000000001</v>
      </c>
      <c r="Z1151" s="6">
        <f>Call_Data!$L1151/Call_Data!$G1151</f>
        <v>0.6</v>
      </c>
      <c r="AA1151" s="6" cm="1">
        <f t="array" ref="AA1151">_xlfn.SWITCH(A1151,201706,0.2,201707,0.199,201708,0.198)</f>
        <v>0.19800000000000001</v>
      </c>
      <c r="AB1151" s="6">
        <f>Call_Data!$K1151-Call_Data!$L1151/Call_Data!$K1151</f>
        <v>31.25</v>
      </c>
      <c r="AC1151" s="6" cm="1">
        <f t="array" ref="AC1151">_xlfn.SWITCH(A1151,201706,0.17,201707,0.162,201708,0.159)</f>
        <v>0.159</v>
      </c>
      <c r="AD1151" s="6">
        <f>Call_Data!$I1151/Call_Data!$G1151</f>
        <v>0.2</v>
      </c>
    </row>
    <row r="1152" spans="1:30" x14ac:dyDescent="0.2">
      <c r="A1152">
        <v>201708</v>
      </c>
      <c r="B1152" s="1">
        <v>42957</v>
      </c>
      <c r="C1152">
        <v>12466</v>
      </c>
      <c r="D1152" t="str">
        <f>VLOOKUP(Call_Data!$C1152,Hierarchy!$A$1:$H$27,5,TRUE)</f>
        <v>Binning, Bart</v>
      </c>
      <c r="E1152" t="str">
        <f>VLOOKUP(Call_Data!$C1152,Hierarchy!$A$2:$H$27,7,TRUE)</f>
        <v>Winnerson, Aceona</v>
      </c>
      <c r="F1152" t="str">
        <f>VLOOKUP(C1152,Hierarchy!$A$2:$H$27,8,TRUE)</f>
        <v>Williamburg</v>
      </c>
      <c r="G1152">
        <v>35</v>
      </c>
      <c r="H1152">
        <v>25705</v>
      </c>
      <c r="I1152">
        <v>5</v>
      </c>
      <c r="J1152">
        <v>35</v>
      </c>
      <c r="K1152">
        <v>32</v>
      </c>
      <c r="L1152">
        <v>23</v>
      </c>
      <c r="M1152">
        <v>2</v>
      </c>
      <c r="N1152">
        <f>SUMIF(Call_Data!$D$2:$D$1526,Call_Data!$D1152,Call_Data!$G$2:$G$1526)</f>
        <v>2347</v>
      </c>
      <c r="O1152">
        <f>SUMIFS(Call_Data!$G$2:$G$1526,Call_Data!$D$2:$D$1526,Call_Data!$D1152,Call_Data!$A$2:$A$1526,Call_Data!$A1152)</f>
        <v>803</v>
      </c>
      <c r="P1152" s="3">
        <f>Call_Data!$H1152/Call_Data!$G1152</f>
        <v>734.42857142857144</v>
      </c>
      <c r="Q1152" cm="1">
        <f t="array" ref="Q1152">_xlfn.SWITCH(A1152,201706,780,201707,783,201708,775)</f>
        <v>775</v>
      </c>
      <c r="R1152" s="5" cm="1">
        <f t="array" ref="R1152">_xlfn.SWITCH(A1152,201706,0.08,201707,0.081,201708,0.075)</f>
        <v>7.4999999999999997E-2</v>
      </c>
      <c r="S1152" s="2">
        <f>Call_Data!$M1152/Call_Data!$G1152*100</f>
        <v>5.7142857142857144</v>
      </c>
      <c r="T1152" s="2">
        <f>Call_Data!$S1152/Call_Data!$R1152</f>
        <v>76.19047619047619</v>
      </c>
      <c r="U1152" s="7">
        <f t="shared" si="34"/>
        <v>0</v>
      </c>
      <c r="V1152" s="6">
        <f t="shared" si="35"/>
        <v>1</v>
      </c>
      <c r="W1152" s="6">
        <f>Call_Data!$K1152/Call_Data!$J1152</f>
        <v>0.91428571428571426</v>
      </c>
      <c r="X1152" s="6">
        <f>Call_Data!$L1152/Call_Data!$K1152</f>
        <v>0.71875</v>
      </c>
      <c r="Y1152" s="6" cm="1">
        <f t="array" ref="Y1152">_xlfn.SWITCH(A1152,201706,0.51,201707,0.509,201708,0.511)</f>
        <v>0.51100000000000001</v>
      </c>
      <c r="Z1152" s="6">
        <f>Call_Data!$L1152/Call_Data!$G1152</f>
        <v>0.65714285714285714</v>
      </c>
      <c r="AA1152" s="6" cm="1">
        <f t="array" ref="AA1152">_xlfn.SWITCH(A1152,201706,0.2,201707,0.199,201708,0.198)</f>
        <v>0.19800000000000001</v>
      </c>
      <c r="AB1152" s="6">
        <f>Call_Data!$K1152-Call_Data!$L1152/Call_Data!$K1152</f>
        <v>31.28125</v>
      </c>
      <c r="AC1152" s="6" cm="1">
        <f t="array" ref="AC1152">_xlfn.SWITCH(A1152,201706,0.17,201707,0.162,201708,0.159)</f>
        <v>0.159</v>
      </c>
      <c r="AD1152" s="6">
        <f>Call_Data!$I1152/Call_Data!$G1152</f>
        <v>0.14285714285714285</v>
      </c>
    </row>
    <row r="1153" spans="1:30" x14ac:dyDescent="0.2">
      <c r="A1153">
        <v>201708</v>
      </c>
      <c r="B1153" s="1">
        <v>42957</v>
      </c>
      <c r="C1153">
        <v>12467</v>
      </c>
      <c r="D1153" t="str">
        <f>VLOOKUP(Call_Data!$C1153,Hierarchy!$A$1:$H$27,5,TRUE)</f>
        <v>Centerville, Cece</v>
      </c>
      <c r="E1153" t="str">
        <f>VLOOKUP(Call_Data!$C1153,Hierarchy!$A$2:$H$27,7,TRUE)</f>
        <v>Winnerson, Aceona</v>
      </c>
      <c r="F1153" t="str">
        <f>VLOOKUP(C1153,Hierarchy!$A$2:$H$27,8,TRUE)</f>
        <v>Williamburg</v>
      </c>
      <c r="G1153">
        <v>33</v>
      </c>
      <c r="H1153">
        <v>25691</v>
      </c>
      <c r="I1153">
        <v>7</v>
      </c>
      <c r="J1153">
        <v>32</v>
      </c>
      <c r="K1153">
        <v>24</v>
      </c>
      <c r="L1153">
        <v>21</v>
      </c>
      <c r="M1153">
        <v>1</v>
      </c>
      <c r="N1153">
        <f>SUMIF(Call_Data!$D$2:$D$1526,Call_Data!$D1153,Call_Data!$G$2:$G$1526)</f>
        <v>2319</v>
      </c>
      <c r="O1153">
        <f>SUMIFS(Call_Data!$G$2:$G$1526,Call_Data!$D$2:$D$1526,Call_Data!$D1153,Call_Data!$A$2:$A$1526,Call_Data!$A1153)</f>
        <v>800</v>
      </c>
      <c r="P1153" s="3">
        <f>Call_Data!$H1153/Call_Data!$G1153</f>
        <v>778.5151515151515</v>
      </c>
      <c r="Q1153" cm="1">
        <f t="array" ref="Q1153">_xlfn.SWITCH(A1153,201706,780,201707,783,201708,775)</f>
        <v>775</v>
      </c>
      <c r="R1153" s="5" cm="1">
        <f t="array" ref="R1153">_xlfn.SWITCH(A1153,201706,0.08,201707,0.081,201708,0.075)</f>
        <v>7.4999999999999997E-2</v>
      </c>
      <c r="S1153" s="2">
        <f>Call_Data!$M1153/Call_Data!$G1153*100</f>
        <v>3.0303030303030303</v>
      </c>
      <c r="T1153" s="2">
        <f>Call_Data!$S1153/Call_Data!$R1153</f>
        <v>40.404040404040408</v>
      </c>
      <c r="U1153" s="7">
        <f t="shared" si="34"/>
        <v>0</v>
      </c>
      <c r="V1153" s="6">
        <f t="shared" si="35"/>
        <v>0.96969696969696972</v>
      </c>
      <c r="W1153" s="6">
        <f>Call_Data!$K1153/Call_Data!$J1153</f>
        <v>0.75</v>
      </c>
      <c r="X1153" s="6">
        <f>Call_Data!$L1153/Call_Data!$K1153</f>
        <v>0.875</v>
      </c>
      <c r="Y1153" s="6" cm="1">
        <f t="array" ref="Y1153">_xlfn.SWITCH(A1153,201706,0.51,201707,0.509,201708,0.511)</f>
        <v>0.51100000000000001</v>
      </c>
      <c r="Z1153" s="6">
        <f>Call_Data!$L1153/Call_Data!$G1153</f>
        <v>0.63636363636363635</v>
      </c>
      <c r="AA1153" s="6" cm="1">
        <f t="array" ref="AA1153">_xlfn.SWITCH(A1153,201706,0.2,201707,0.199,201708,0.198)</f>
        <v>0.19800000000000001</v>
      </c>
      <c r="AB1153" s="6">
        <f>Call_Data!$K1153-Call_Data!$L1153/Call_Data!$K1153</f>
        <v>23.125</v>
      </c>
      <c r="AC1153" s="6" cm="1">
        <f t="array" ref="AC1153">_xlfn.SWITCH(A1153,201706,0.17,201707,0.162,201708,0.159)</f>
        <v>0.159</v>
      </c>
      <c r="AD1153" s="6">
        <f>Call_Data!$I1153/Call_Data!$G1153</f>
        <v>0.21212121212121213</v>
      </c>
    </row>
    <row r="1154" spans="1:30" x14ac:dyDescent="0.2">
      <c r="A1154">
        <v>201708</v>
      </c>
      <c r="B1154" s="1">
        <v>42957</v>
      </c>
      <c r="C1154">
        <v>12468</v>
      </c>
      <c r="D1154" t="str">
        <f>VLOOKUP(Call_Data!$C1154,Hierarchy!$A$1:$H$27,5,TRUE)</f>
        <v>Davenport, Davina</v>
      </c>
      <c r="E1154" t="str">
        <f>VLOOKUP(Call_Data!$C1154,Hierarchy!$A$2:$H$27,7,TRUE)</f>
        <v>Winnerson, Aceona</v>
      </c>
      <c r="F1154" t="str">
        <f>VLOOKUP(C1154,Hierarchy!$A$2:$H$27,8,TRUE)</f>
        <v>Williamburg</v>
      </c>
      <c r="G1154">
        <v>37</v>
      </c>
      <c r="H1154">
        <v>25295</v>
      </c>
      <c r="I1154">
        <v>5</v>
      </c>
      <c r="J1154">
        <v>34</v>
      </c>
      <c r="K1154">
        <v>27</v>
      </c>
      <c r="L1154">
        <v>24</v>
      </c>
      <c r="M1154">
        <v>2</v>
      </c>
      <c r="N1154">
        <f>SUMIF(Call_Data!$D$2:$D$1526,Call_Data!$D1154,Call_Data!$G$2:$G$1526)</f>
        <v>2282</v>
      </c>
      <c r="O1154">
        <f>SUMIFS(Call_Data!$G$2:$G$1526,Call_Data!$D$2:$D$1526,Call_Data!$D1154,Call_Data!$A$2:$A$1526,Call_Data!$A1154)</f>
        <v>790</v>
      </c>
      <c r="P1154" s="3">
        <f>Call_Data!$H1154/Call_Data!$G1154</f>
        <v>683.64864864864865</v>
      </c>
      <c r="Q1154" cm="1">
        <f t="array" ref="Q1154">_xlfn.SWITCH(A1154,201706,780,201707,783,201708,775)</f>
        <v>775</v>
      </c>
      <c r="R1154" s="5" cm="1">
        <f t="array" ref="R1154">_xlfn.SWITCH(A1154,201706,0.08,201707,0.081,201708,0.075)</f>
        <v>7.4999999999999997E-2</v>
      </c>
      <c r="S1154" s="2">
        <f>Call_Data!$M1154/Call_Data!$G1154*100</f>
        <v>5.4054054054054053</v>
      </c>
      <c r="T1154" s="2">
        <f>Call_Data!$S1154/Call_Data!$R1154</f>
        <v>72.072072072072075</v>
      </c>
      <c r="U1154" s="7">
        <f t="shared" ref="U1154:U1217" si="36">IF(T1154&gt;120,250,IF(T1154&gt;110,150,IF(T1154&gt;100,100,IF(T1154&gt;90,50,0))))</f>
        <v>0</v>
      </c>
      <c r="V1154" s="6">
        <f t="shared" ref="V1154:V1217" si="37">J1154/G1154</f>
        <v>0.91891891891891897</v>
      </c>
      <c r="W1154" s="6">
        <f>Call_Data!$K1154/Call_Data!$J1154</f>
        <v>0.79411764705882348</v>
      </c>
      <c r="X1154" s="6">
        <f>Call_Data!$L1154/Call_Data!$K1154</f>
        <v>0.88888888888888884</v>
      </c>
      <c r="Y1154" s="6" cm="1">
        <f t="array" ref="Y1154">_xlfn.SWITCH(A1154,201706,0.51,201707,0.509,201708,0.511)</f>
        <v>0.51100000000000001</v>
      </c>
      <c r="Z1154" s="6">
        <f>Call_Data!$L1154/Call_Data!$G1154</f>
        <v>0.64864864864864868</v>
      </c>
      <c r="AA1154" s="6" cm="1">
        <f t="array" ref="AA1154">_xlfn.SWITCH(A1154,201706,0.2,201707,0.199,201708,0.198)</f>
        <v>0.19800000000000001</v>
      </c>
      <c r="AB1154" s="6">
        <f>Call_Data!$K1154-Call_Data!$L1154/Call_Data!$K1154</f>
        <v>26.111111111111111</v>
      </c>
      <c r="AC1154" s="6" cm="1">
        <f t="array" ref="AC1154">_xlfn.SWITCH(A1154,201706,0.17,201707,0.162,201708,0.159)</f>
        <v>0.159</v>
      </c>
      <c r="AD1154" s="6">
        <f>Call_Data!$I1154/Call_Data!$G1154</f>
        <v>0.13513513513513514</v>
      </c>
    </row>
    <row r="1155" spans="1:30" x14ac:dyDescent="0.2">
      <c r="A1155">
        <v>201708</v>
      </c>
      <c r="B1155" s="1">
        <v>42957</v>
      </c>
      <c r="C1155">
        <v>12469</v>
      </c>
      <c r="D1155" t="str">
        <f>VLOOKUP(Call_Data!$C1155,Hierarchy!$A$1:$H$27,5,TRUE)</f>
        <v>Edgerton, Ethan</v>
      </c>
      <c r="E1155" t="str">
        <f>VLOOKUP(Call_Data!$C1155,Hierarchy!$A$2:$H$27,7,TRUE)</f>
        <v>Winnerson, Aceona</v>
      </c>
      <c r="F1155" t="str">
        <f>VLOOKUP(C1155,Hierarchy!$A$2:$H$27,8,TRUE)</f>
        <v>Williamburg</v>
      </c>
      <c r="G1155">
        <v>38</v>
      </c>
      <c r="H1155">
        <v>24649</v>
      </c>
      <c r="I1155">
        <v>7</v>
      </c>
      <c r="J1155">
        <v>36</v>
      </c>
      <c r="K1155">
        <v>27</v>
      </c>
      <c r="L1155">
        <v>22</v>
      </c>
      <c r="M1155">
        <v>2</v>
      </c>
      <c r="N1155">
        <f>SUMIF(Call_Data!$D$2:$D$1526,Call_Data!$D1155,Call_Data!$G$2:$G$1526)</f>
        <v>2288</v>
      </c>
      <c r="O1155">
        <f>SUMIFS(Call_Data!$G$2:$G$1526,Call_Data!$D$2:$D$1526,Call_Data!$D1155,Call_Data!$A$2:$A$1526,Call_Data!$A1155)</f>
        <v>715</v>
      </c>
      <c r="P1155" s="3">
        <f>Call_Data!$H1155/Call_Data!$G1155</f>
        <v>648.65789473684208</v>
      </c>
      <c r="Q1155" cm="1">
        <f t="array" ref="Q1155">_xlfn.SWITCH(A1155,201706,780,201707,783,201708,775)</f>
        <v>775</v>
      </c>
      <c r="R1155" s="5" cm="1">
        <f t="array" ref="R1155">_xlfn.SWITCH(A1155,201706,0.08,201707,0.081,201708,0.075)</f>
        <v>7.4999999999999997E-2</v>
      </c>
      <c r="S1155" s="2">
        <f>Call_Data!$M1155/Call_Data!$G1155*100</f>
        <v>5.2631578947368416</v>
      </c>
      <c r="T1155" s="2">
        <f>Call_Data!$S1155/Call_Data!$R1155</f>
        <v>70.175438596491219</v>
      </c>
      <c r="U1155" s="7">
        <f t="shared" si="36"/>
        <v>0</v>
      </c>
      <c r="V1155" s="6">
        <f t="shared" si="37"/>
        <v>0.94736842105263153</v>
      </c>
      <c r="W1155" s="6">
        <f>Call_Data!$K1155/Call_Data!$J1155</f>
        <v>0.75</v>
      </c>
      <c r="X1155" s="6">
        <f>Call_Data!$L1155/Call_Data!$K1155</f>
        <v>0.81481481481481477</v>
      </c>
      <c r="Y1155" s="6" cm="1">
        <f t="array" ref="Y1155">_xlfn.SWITCH(A1155,201706,0.51,201707,0.509,201708,0.511)</f>
        <v>0.51100000000000001</v>
      </c>
      <c r="Z1155" s="6">
        <f>Call_Data!$L1155/Call_Data!$G1155</f>
        <v>0.57894736842105265</v>
      </c>
      <c r="AA1155" s="6" cm="1">
        <f t="array" ref="AA1155">_xlfn.SWITCH(A1155,201706,0.2,201707,0.199,201708,0.198)</f>
        <v>0.19800000000000001</v>
      </c>
      <c r="AB1155" s="6">
        <f>Call_Data!$K1155-Call_Data!$L1155/Call_Data!$K1155</f>
        <v>26.185185185185187</v>
      </c>
      <c r="AC1155" s="6" cm="1">
        <f t="array" ref="AC1155">_xlfn.SWITCH(A1155,201706,0.17,201707,0.162,201708,0.159)</f>
        <v>0.159</v>
      </c>
      <c r="AD1155" s="6">
        <f>Call_Data!$I1155/Call_Data!$G1155</f>
        <v>0.18421052631578946</v>
      </c>
    </row>
    <row r="1156" spans="1:30" x14ac:dyDescent="0.2">
      <c r="A1156">
        <v>201708</v>
      </c>
      <c r="B1156" s="1">
        <v>42957</v>
      </c>
      <c r="C1156">
        <v>12470</v>
      </c>
      <c r="D1156" t="str">
        <f>VLOOKUP(Call_Data!$C1156,Hierarchy!$A$1:$H$27,5,TRUE)</f>
        <v>Filipsano, Fiona</v>
      </c>
      <c r="E1156" t="str">
        <f>VLOOKUP(Call_Data!$C1156,Hierarchy!$A$2:$H$27,7,TRUE)</f>
        <v>Winnerson, Aceona</v>
      </c>
      <c r="F1156" t="str">
        <f>VLOOKUP(C1156,Hierarchy!$A$2:$H$27,8,TRUE)</f>
        <v>Williamburg</v>
      </c>
      <c r="G1156">
        <v>33</v>
      </c>
      <c r="H1156">
        <v>25091</v>
      </c>
      <c r="I1156">
        <v>4</v>
      </c>
      <c r="J1156">
        <v>30</v>
      </c>
      <c r="K1156">
        <v>26</v>
      </c>
      <c r="L1156">
        <v>20</v>
      </c>
      <c r="M1156">
        <v>1</v>
      </c>
      <c r="N1156">
        <f>SUMIF(Call_Data!$D$2:$D$1526,Call_Data!$D1156,Call_Data!$G$2:$G$1526)</f>
        <v>2312</v>
      </c>
      <c r="O1156">
        <f>SUMIFS(Call_Data!$G$2:$G$1526,Call_Data!$D$2:$D$1526,Call_Data!$D1156,Call_Data!$A$2:$A$1526,Call_Data!$A1156)</f>
        <v>796</v>
      </c>
      <c r="P1156" s="3">
        <f>Call_Data!$H1156/Call_Data!$G1156</f>
        <v>760.33333333333337</v>
      </c>
      <c r="Q1156" cm="1">
        <f t="array" ref="Q1156">_xlfn.SWITCH(A1156,201706,780,201707,783,201708,775)</f>
        <v>775</v>
      </c>
      <c r="R1156" s="5" cm="1">
        <f t="array" ref="R1156">_xlfn.SWITCH(A1156,201706,0.08,201707,0.081,201708,0.075)</f>
        <v>7.4999999999999997E-2</v>
      </c>
      <c r="S1156" s="2">
        <f>Call_Data!$M1156/Call_Data!$G1156*100</f>
        <v>3.0303030303030303</v>
      </c>
      <c r="T1156" s="2">
        <f>Call_Data!$S1156/Call_Data!$R1156</f>
        <v>40.404040404040408</v>
      </c>
      <c r="U1156" s="7">
        <f t="shared" si="36"/>
        <v>0</v>
      </c>
      <c r="V1156" s="6">
        <f t="shared" si="37"/>
        <v>0.90909090909090906</v>
      </c>
      <c r="W1156" s="6">
        <f>Call_Data!$K1156/Call_Data!$J1156</f>
        <v>0.8666666666666667</v>
      </c>
      <c r="X1156" s="6">
        <f>Call_Data!$L1156/Call_Data!$K1156</f>
        <v>0.76923076923076927</v>
      </c>
      <c r="Y1156" s="6" cm="1">
        <f t="array" ref="Y1156">_xlfn.SWITCH(A1156,201706,0.51,201707,0.509,201708,0.511)</f>
        <v>0.51100000000000001</v>
      </c>
      <c r="Z1156" s="6">
        <f>Call_Data!$L1156/Call_Data!$G1156</f>
        <v>0.60606060606060608</v>
      </c>
      <c r="AA1156" s="6" cm="1">
        <f t="array" ref="AA1156">_xlfn.SWITCH(A1156,201706,0.2,201707,0.199,201708,0.198)</f>
        <v>0.19800000000000001</v>
      </c>
      <c r="AB1156" s="6">
        <f>Call_Data!$K1156-Call_Data!$L1156/Call_Data!$K1156</f>
        <v>25.23076923076923</v>
      </c>
      <c r="AC1156" s="6" cm="1">
        <f t="array" ref="AC1156">_xlfn.SWITCH(A1156,201706,0.17,201707,0.162,201708,0.159)</f>
        <v>0.159</v>
      </c>
      <c r="AD1156" s="6">
        <f>Call_Data!$I1156/Call_Data!$G1156</f>
        <v>0.12121212121212122</v>
      </c>
    </row>
    <row r="1157" spans="1:30" x14ac:dyDescent="0.2">
      <c r="A1157">
        <v>201708</v>
      </c>
      <c r="B1157" s="1">
        <v>42957</v>
      </c>
      <c r="C1157">
        <v>12471</v>
      </c>
      <c r="D1157" t="str">
        <f>VLOOKUP(Call_Data!$C1157,Hierarchy!$A$1:$H$27,5,TRUE)</f>
        <v>Gee, Garry</v>
      </c>
      <c r="E1157" t="str">
        <f>VLOOKUP(Call_Data!$C1157,Hierarchy!$A$2:$H$27,7,TRUE)</f>
        <v>Winnerson, Aceona</v>
      </c>
      <c r="F1157" t="str">
        <f>VLOOKUP(C1157,Hierarchy!$A$2:$H$27,8,TRUE)</f>
        <v>Williamburg</v>
      </c>
      <c r="G1157">
        <v>40</v>
      </c>
      <c r="H1157">
        <v>24657</v>
      </c>
      <c r="I1157">
        <v>6</v>
      </c>
      <c r="J1157">
        <v>36</v>
      </c>
      <c r="K1157">
        <v>30</v>
      </c>
      <c r="L1157">
        <v>25</v>
      </c>
      <c r="M1157">
        <v>2</v>
      </c>
      <c r="N1157">
        <f>SUMIF(Call_Data!$D$2:$D$1526,Call_Data!$D1157,Call_Data!$G$2:$G$1526)</f>
        <v>2402</v>
      </c>
      <c r="O1157">
        <f>SUMIFS(Call_Data!$G$2:$G$1526,Call_Data!$D$2:$D$1526,Call_Data!$D1157,Call_Data!$A$2:$A$1526,Call_Data!$A1157)</f>
        <v>793</v>
      </c>
      <c r="P1157" s="3">
        <f>Call_Data!$H1157/Call_Data!$G1157</f>
        <v>616.42499999999995</v>
      </c>
      <c r="Q1157" cm="1">
        <f t="array" ref="Q1157">_xlfn.SWITCH(A1157,201706,780,201707,783,201708,775)</f>
        <v>775</v>
      </c>
      <c r="R1157" s="5" cm="1">
        <f t="array" ref="R1157">_xlfn.SWITCH(A1157,201706,0.08,201707,0.081,201708,0.075)</f>
        <v>7.4999999999999997E-2</v>
      </c>
      <c r="S1157" s="2">
        <f>Call_Data!$M1157/Call_Data!$G1157*100</f>
        <v>5</v>
      </c>
      <c r="T1157" s="2">
        <f>Call_Data!$S1157/Call_Data!$R1157</f>
        <v>66.666666666666671</v>
      </c>
      <c r="U1157" s="7">
        <f t="shared" si="36"/>
        <v>0</v>
      </c>
      <c r="V1157" s="6">
        <f t="shared" si="37"/>
        <v>0.9</v>
      </c>
      <c r="W1157" s="6">
        <f>Call_Data!$K1157/Call_Data!$J1157</f>
        <v>0.83333333333333337</v>
      </c>
      <c r="X1157" s="6">
        <f>Call_Data!$L1157/Call_Data!$K1157</f>
        <v>0.83333333333333337</v>
      </c>
      <c r="Y1157" s="6" cm="1">
        <f t="array" ref="Y1157">_xlfn.SWITCH(A1157,201706,0.51,201707,0.509,201708,0.511)</f>
        <v>0.51100000000000001</v>
      </c>
      <c r="Z1157" s="6">
        <f>Call_Data!$L1157/Call_Data!$G1157</f>
        <v>0.625</v>
      </c>
      <c r="AA1157" s="6" cm="1">
        <f t="array" ref="AA1157">_xlfn.SWITCH(A1157,201706,0.2,201707,0.199,201708,0.198)</f>
        <v>0.19800000000000001</v>
      </c>
      <c r="AB1157" s="6">
        <f>Call_Data!$K1157-Call_Data!$L1157/Call_Data!$K1157</f>
        <v>29.166666666666668</v>
      </c>
      <c r="AC1157" s="6" cm="1">
        <f t="array" ref="AC1157">_xlfn.SWITCH(A1157,201706,0.17,201707,0.162,201708,0.159)</f>
        <v>0.159</v>
      </c>
      <c r="AD1157" s="6">
        <f>Call_Data!$I1157/Call_Data!$G1157</f>
        <v>0.15</v>
      </c>
    </row>
    <row r="1158" spans="1:30" x14ac:dyDescent="0.2">
      <c r="A1158">
        <v>201708</v>
      </c>
      <c r="B1158" s="1">
        <v>42957</v>
      </c>
      <c r="C1158">
        <v>12472</v>
      </c>
      <c r="D1158" t="str">
        <f>VLOOKUP(Call_Data!$C1158,Hierarchy!$A$1:$H$27,5,TRUE)</f>
        <v>Harrison, Harold</v>
      </c>
      <c r="E1158" t="str">
        <f>VLOOKUP(Call_Data!$C1158,Hierarchy!$A$2:$H$27,7,TRUE)</f>
        <v>Winnerson, Aceona</v>
      </c>
      <c r="F1158" t="str">
        <f>VLOOKUP(C1158,Hierarchy!$A$2:$H$27,8,TRUE)</f>
        <v>Williamburg</v>
      </c>
      <c r="G1158">
        <v>33</v>
      </c>
      <c r="H1158">
        <v>25212</v>
      </c>
      <c r="I1158">
        <v>5</v>
      </c>
      <c r="J1158">
        <v>32</v>
      </c>
      <c r="K1158">
        <v>28</v>
      </c>
      <c r="L1158">
        <v>22</v>
      </c>
      <c r="M1158">
        <v>2</v>
      </c>
      <c r="N1158">
        <f>SUMIF(Call_Data!$D$2:$D$1526,Call_Data!$D1158,Call_Data!$G$2:$G$1526)</f>
        <v>2134</v>
      </c>
      <c r="O1158">
        <f>SUMIFS(Call_Data!$G$2:$G$1526,Call_Data!$D$2:$D$1526,Call_Data!$D1158,Call_Data!$A$2:$A$1526,Call_Data!$A1158)</f>
        <v>777</v>
      </c>
      <c r="P1158" s="3">
        <f>Call_Data!$H1158/Call_Data!$G1158</f>
        <v>764</v>
      </c>
      <c r="Q1158" cm="1">
        <f t="array" ref="Q1158">_xlfn.SWITCH(A1158,201706,780,201707,783,201708,775)</f>
        <v>775</v>
      </c>
      <c r="R1158" s="5" cm="1">
        <f t="array" ref="R1158">_xlfn.SWITCH(A1158,201706,0.08,201707,0.081,201708,0.075)</f>
        <v>7.4999999999999997E-2</v>
      </c>
      <c r="S1158" s="2">
        <f>Call_Data!$M1158/Call_Data!$G1158*100</f>
        <v>6.0606060606060606</v>
      </c>
      <c r="T1158" s="2">
        <f>Call_Data!$S1158/Call_Data!$R1158</f>
        <v>80.808080808080817</v>
      </c>
      <c r="U1158" s="7">
        <f t="shared" si="36"/>
        <v>0</v>
      </c>
      <c r="V1158" s="6">
        <f t="shared" si="37"/>
        <v>0.96969696969696972</v>
      </c>
      <c r="W1158" s="6">
        <f>Call_Data!$K1158/Call_Data!$J1158</f>
        <v>0.875</v>
      </c>
      <c r="X1158" s="6">
        <f>Call_Data!$L1158/Call_Data!$K1158</f>
        <v>0.7857142857142857</v>
      </c>
      <c r="Y1158" s="6" cm="1">
        <f t="array" ref="Y1158">_xlfn.SWITCH(A1158,201706,0.51,201707,0.509,201708,0.511)</f>
        <v>0.51100000000000001</v>
      </c>
      <c r="Z1158" s="6">
        <f>Call_Data!$L1158/Call_Data!$G1158</f>
        <v>0.66666666666666663</v>
      </c>
      <c r="AA1158" s="6" cm="1">
        <f t="array" ref="AA1158">_xlfn.SWITCH(A1158,201706,0.2,201707,0.199,201708,0.198)</f>
        <v>0.19800000000000001</v>
      </c>
      <c r="AB1158" s="6">
        <f>Call_Data!$K1158-Call_Data!$L1158/Call_Data!$K1158</f>
        <v>27.214285714285715</v>
      </c>
      <c r="AC1158" s="6" cm="1">
        <f t="array" ref="AC1158">_xlfn.SWITCH(A1158,201706,0.17,201707,0.162,201708,0.159)</f>
        <v>0.159</v>
      </c>
      <c r="AD1158" s="6">
        <f>Call_Data!$I1158/Call_Data!$G1158</f>
        <v>0.15151515151515152</v>
      </c>
    </row>
    <row r="1159" spans="1:30" x14ac:dyDescent="0.2">
      <c r="A1159">
        <v>201708</v>
      </c>
      <c r="B1159" s="1">
        <v>42957</v>
      </c>
      <c r="C1159">
        <v>12482</v>
      </c>
      <c r="D1159" t="str">
        <f>VLOOKUP(Call_Data!$C1159,Hierarchy!$A$1:$H$27,5,TRUE)</f>
        <v>Sanders, Sammi</v>
      </c>
      <c r="E1159" t="str">
        <f>VLOOKUP(Call_Data!$C1159,Hierarchy!$A$2:$H$27,7,TRUE)</f>
        <v>Oferten, Quinton</v>
      </c>
      <c r="F1159" t="str">
        <f>VLOOKUP(C1159,Hierarchy!$A$2:$H$27,8,TRUE)</f>
        <v>Williamburg</v>
      </c>
      <c r="G1159">
        <v>33</v>
      </c>
      <c r="H1159">
        <v>25258</v>
      </c>
      <c r="I1159">
        <v>8</v>
      </c>
      <c r="J1159">
        <v>30</v>
      </c>
      <c r="K1159">
        <v>23</v>
      </c>
      <c r="L1159">
        <v>14</v>
      </c>
      <c r="M1159">
        <v>4</v>
      </c>
      <c r="N1159">
        <f>SUMIF(Call_Data!$D$2:$D$1526,Call_Data!$D1159,Call_Data!$G$2:$G$1526)</f>
        <v>1764</v>
      </c>
      <c r="O1159">
        <f>SUMIFS(Call_Data!$G$2:$G$1526,Call_Data!$D$2:$D$1526,Call_Data!$D1159,Call_Data!$A$2:$A$1526,Call_Data!$A1159)</f>
        <v>663</v>
      </c>
      <c r="P1159" s="3">
        <f>Call_Data!$H1159/Call_Data!$G1159</f>
        <v>765.39393939393938</v>
      </c>
      <c r="Q1159" cm="1">
        <f t="array" ref="Q1159">_xlfn.SWITCH(A1159,201706,780,201707,783,201708,775)</f>
        <v>775</v>
      </c>
      <c r="R1159" s="5" cm="1">
        <f t="array" ref="R1159">_xlfn.SWITCH(A1159,201706,0.08,201707,0.081,201708,0.075)</f>
        <v>7.4999999999999997E-2</v>
      </c>
      <c r="S1159" s="2">
        <f>Call_Data!$M1159/Call_Data!$G1159*100</f>
        <v>12.121212121212121</v>
      </c>
      <c r="T1159" s="2">
        <f>Call_Data!$S1159/Call_Data!$R1159</f>
        <v>161.61616161616163</v>
      </c>
      <c r="U1159" s="7">
        <f t="shared" si="36"/>
        <v>250</v>
      </c>
      <c r="V1159" s="6">
        <f t="shared" si="37"/>
        <v>0.90909090909090906</v>
      </c>
      <c r="W1159" s="6">
        <f>Call_Data!$K1159/Call_Data!$J1159</f>
        <v>0.76666666666666672</v>
      </c>
      <c r="X1159" s="6">
        <f>Call_Data!$L1159/Call_Data!$K1159</f>
        <v>0.60869565217391308</v>
      </c>
      <c r="Y1159" s="6" cm="1">
        <f t="array" ref="Y1159">_xlfn.SWITCH(A1159,201706,0.51,201707,0.509,201708,0.511)</f>
        <v>0.51100000000000001</v>
      </c>
      <c r="Z1159" s="6">
        <f>Call_Data!$L1159/Call_Data!$G1159</f>
        <v>0.42424242424242425</v>
      </c>
      <c r="AA1159" s="6" cm="1">
        <f t="array" ref="AA1159">_xlfn.SWITCH(A1159,201706,0.2,201707,0.199,201708,0.198)</f>
        <v>0.19800000000000001</v>
      </c>
      <c r="AB1159" s="6">
        <f>Call_Data!$K1159-Call_Data!$L1159/Call_Data!$K1159</f>
        <v>22.391304347826086</v>
      </c>
      <c r="AC1159" s="6" cm="1">
        <f t="array" ref="AC1159">_xlfn.SWITCH(A1159,201706,0.17,201707,0.162,201708,0.159)</f>
        <v>0.159</v>
      </c>
      <c r="AD1159" s="6">
        <f>Call_Data!$I1159/Call_Data!$G1159</f>
        <v>0.24242424242424243</v>
      </c>
    </row>
    <row r="1160" spans="1:30" x14ac:dyDescent="0.2">
      <c r="A1160">
        <v>201708</v>
      </c>
      <c r="B1160" s="1">
        <v>42957</v>
      </c>
      <c r="C1160">
        <v>12483</v>
      </c>
      <c r="D1160" t="str">
        <f>VLOOKUP(Call_Data!$C1160,Hierarchy!$A$1:$H$27,5,TRUE)</f>
        <v>Thomas, Ted</v>
      </c>
      <c r="E1160" t="str">
        <f>VLOOKUP(Call_Data!$C1160,Hierarchy!$A$2:$H$27,7,TRUE)</f>
        <v>Oferten, Quinton</v>
      </c>
      <c r="F1160" t="str">
        <f>VLOOKUP(C1160,Hierarchy!$A$2:$H$27,8,TRUE)</f>
        <v>Williamburg</v>
      </c>
      <c r="G1160">
        <v>31</v>
      </c>
      <c r="H1160">
        <v>24415</v>
      </c>
      <c r="I1160">
        <v>9</v>
      </c>
      <c r="J1160">
        <v>29</v>
      </c>
      <c r="K1160">
        <v>19</v>
      </c>
      <c r="L1160">
        <v>10</v>
      </c>
      <c r="M1160">
        <v>3</v>
      </c>
      <c r="N1160">
        <f>SUMIF(Call_Data!$D$2:$D$1526,Call_Data!$D1160,Call_Data!$G$2:$G$1526)</f>
        <v>1918</v>
      </c>
      <c r="O1160">
        <f>SUMIFS(Call_Data!$G$2:$G$1526,Call_Data!$D$2:$D$1526,Call_Data!$D1160,Call_Data!$A$2:$A$1526,Call_Data!$A1160)</f>
        <v>660</v>
      </c>
      <c r="P1160" s="3">
        <f>Call_Data!$H1160/Call_Data!$G1160</f>
        <v>787.58064516129036</v>
      </c>
      <c r="Q1160" cm="1">
        <f t="array" ref="Q1160">_xlfn.SWITCH(A1160,201706,780,201707,783,201708,775)</f>
        <v>775</v>
      </c>
      <c r="R1160" s="5" cm="1">
        <f t="array" ref="R1160">_xlfn.SWITCH(A1160,201706,0.08,201707,0.081,201708,0.075)</f>
        <v>7.4999999999999997E-2</v>
      </c>
      <c r="S1160" s="2">
        <f>Call_Data!$M1160/Call_Data!$G1160*100</f>
        <v>9.67741935483871</v>
      </c>
      <c r="T1160" s="2">
        <f>Call_Data!$S1160/Call_Data!$R1160</f>
        <v>129.03225806451613</v>
      </c>
      <c r="U1160" s="7">
        <f t="shared" si="36"/>
        <v>250</v>
      </c>
      <c r="V1160" s="6">
        <f t="shared" si="37"/>
        <v>0.93548387096774188</v>
      </c>
      <c r="W1160" s="6">
        <f>Call_Data!$K1160/Call_Data!$J1160</f>
        <v>0.65517241379310343</v>
      </c>
      <c r="X1160" s="6">
        <f>Call_Data!$L1160/Call_Data!$K1160</f>
        <v>0.52631578947368418</v>
      </c>
      <c r="Y1160" s="6" cm="1">
        <f t="array" ref="Y1160">_xlfn.SWITCH(A1160,201706,0.51,201707,0.509,201708,0.511)</f>
        <v>0.51100000000000001</v>
      </c>
      <c r="Z1160" s="6">
        <f>Call_Data!$L1160/Call_Data!$G1160</f>
        <v>0.32258064516129031</v>
      </c>
      <c r="AA1160" s="6" cm="1">
        <f t="array" ref="AA1160">_xlfn.SWITCH(A1160,201706,0.2,201707,0.199,201708,0.198)</f>
        <v>0.19800000000000001</v>
      </c>
      <c r="AB1160" s="6">
        <f>Call_Data!$K1160-Call_Data!$L1160/Call_Data!$K1160</f>
        <v>18.473684210526315</v>
      </c>
      <c r="AC1160" s="6" cm="1">
        <f t="array" ref="AC1160">_xlfn.SWITCH(A1160,201706,0.17,201707,0.162,201708,0.159)</f>
        <v>0.159</v>
      </c>
      <c r="AD1160" s="6">
        <f>Call_Data!$I1160/Call_Data!$G1160</f>
        <v>0.29032258064516131</v>
      </c>
    </row>
    <row r="1161" spans="1:30" x14ac:dyDescent="0.2">
      <c r="A1161">
        <v>201708</v>
      </c>
      <c r="B1161" s="1">
        <v>42957</v>
      </c>
      <c r="C1161">
        <v>12484</v>
      </c>
      <c r="D1161" t="str">
        <f>VLOOKUP(Call_Data!$C1161,Hierarchy!$A$1:$H$27,5,TRUE)</f>
        <v>Uvaldon, Ursala</v>
      </c>
      <c r="E1161" t="str">
        <f>VLOOKUP(Call_Data!$C1161,Hierarchy!$A$2:$H$27,7,TRUE)</f>
        <v>Oferten, Quinton</v>
      </c>
      <c r="F1161" t="str">
        <f>VLOOKUP(C1161,Hierarchy!$A$2:$H$27,8,TRUE)</f>
        <v>Williamburg</v>
      </c>
      <c r="G1161">
        <v>30</v>
      </c>
      <c r="H1161">
        <v>24337</v>
      </c>
      <c r="I1161">
        <v>9</v>
      </c>
      <c r="J1161">
        <v>27</v>
      </c>
      <c r="K1161">
        <v>21</v>
      </c>
      <c r="L1161">
        <v>11</v>
      </c>
      <c r="M1161">
        <v>4</v>
      </c>
      <c r="N1161">
        <f>SUMIF(Call_Data!$D$2:$D$1526,Call_Data!$D1161,Call_Data!$G$2:$G$1526)</f>
        <v>1913</v>
      </c>
      <c r="O1161">
        <f>SUMIFS(Call_Data!$G$2:$G$1526,Call_Data!$D$2:$D$1526,Call_Data!$D1161,Call_Data!$A$2:$A$1526,Call_Data!$A1161)</f>
        <v>666</v>
      </c>
      <c r="P1161" s="3">
        <f>Call_Data!$H1161/Call_Data!$G1161</f>
        <v>811.23333333333335</v>
      </c>
      <c r="Q1161" cm="1">
        <f t="array" ref="Q1161">_xlfn.SWITCH(A1161,201706,780,201707,783,201708,775)</f>
        <v>775</v>
      </c>
      <c r="R1161" s="5" cm="1">
        <f t="array" ref="R1161">_xlfn.SWITCH(A1161,201706,0.08,201707,0.081,201708,0.075)</f>
        <v>7.4999999999999997E-2</v>
      </c>
      <c r="S1161" s="2">
        <f>Call_Data!$M1161/Call_Data!$G1161*100</f>
        <v>13.333333333333334</v>
      </c>
      <c r="T1161" s="2">
        <f>Call_Data!$S1161/Call_Data!$R1161</f>
        <v>177.7777777777778</v>
      </c>
      <c r="U1161" s="7">
        <f t="shared" si="36"/>
        <v>250</v>
      </c>
      <c r="V1161" s="6">
        <f t="shared" si="37"/>
        <v>0.9</v>
      </c>
      <c r="W1161" s="6">
        <f>Call_Data!$K1161/Call_Data!$J1161</f>
        <v>0.77777777777777779</v>
      </c>
      <c r="X1161" s="6">
        <f>Call_Data!$L1161/Call_Data!$K1161</f>
        <v>0.52380952380952384</v>
      </c>
      <c r="Y1161" s="6" cm="1">
        <f t="array" ref="Y1161">_xlfn.SWITCH(A1161,201706,0.51,201707,0.509,201708,0.511)</f>
        <v>0.51100000000000001</v>
      </c>
      <c r="Z1161" s="6">
        <f>Call_Data!$L1161/Call_Data!$G1161</f>
        <v>0.36666666666666664</v>
      </c>
      <c r="AA1161" s="6" cm="1">
        <f t="array" ref="AA1161">_xlfn.SWITCH(A1161,201706,0.2,201707,0.199,201708,0.198)</f>
        <v>0.19800000000000001</v>
      </c>
      <c r="AB1161" s="6">
        <f>Call_Data!$K1161-Call_Data!$L1161/Call_Data!$K1161</f>
        <v>20.476190476190474</v>
      </c>
      <c r="AC1161" s="6" cm="1">
        <f t="array" ref="AC1161">_xlfn.SWITCH(A1161,201706,0.17,201707,0.162,201708,0.159)</f>
        <v>0.159</v>
      </c>
      <c r="AD1161" s="6">
        <f>Call_Data!$I1161/Call_Data!$G1161</f>
        <v>0.3</v>
      </c>
    </row>
    <row r="1162" spans="1:30" x14ac:dyDescent="0.2">
      <c r="A1162">
        <v>201708</v>
      </c>
      <c r="B1162" s="1">
        <v>42957</v>
      </c>
      <c r="C1162">
        <v>12489</v>
      </c>
      <c r="D1162" t="str">
        <f>VLOOKUP(Call_Data!$C1162,Hierarchy!$A$1:$H$27,5,TRUE)</f>
        <v>Abacus, Aaron</v>
      </c>
      <c r="E1162" t="str">
        <f>VLOOKUP(Call_Data!$C1162,Hierarchy!$A$2:$H$27,7,TRUE)</f>
        <v>Oferten, Quinton</v>
      </c>
      <c r="F1162" t="str">
        <f>VLOOKUP(C1162,Hierarchy!$A$2:$H$27,8,TRUE)</f>
        <v>Williamburg</v>
      </c>
      <c r="G1162">
        <v>31</v>
      </c>
      <c r="H1162">
        <v>25931</v>
      </c>
      <c r="I1162">
        <v>7</v>
      </c>
      <c r="J1162">
        <v>28</v>
      </c>
      <c r="K1162">
        <v>17</v>
      </c>
      <c r="L1162">
        <v>9</v>
      </c>
      <c r="M1162">
        <v>4</v>
      </c>
      <c r="N1162">
        <f>SUMIF(Call_Data!$D$2:$D$1526,Call_Data!$D1162,Call_Data!$G$2:$G$1526)</f>
        <v>1858</v>
      </c>
      <c r="O1162">
        <f>SUMIFS(Call_Data!$G$2:$G$1526,Call_Data!$D$2:$D$1526,Call_Data!$D1162,Call_Data!$A$2:$A$1526,Call_Data!$A1162)</f>
        <v>697</v>
      </c>
      <c r="P1162" s="3">
        <f>Call_Data!$H1162/Call_Data!$G1162</f>
        <v>836.48387096774195</v>
      </c>
      <c r="Q1162" cm="1">
        <f t="array" ref="Q1162">_xlfn.SWITCH(A1162,201706,780,201707,783,201708,775)</f>
        <v>775</v>
      </c>
      <c r="R1162" s="5" cm="1">
        <f t="array" ref="R1162">_xlfn.SWITCH(A1162,201706,0.08,201707,0.081,201708,0.075)</f>
        <v>7.4999999999999997E-2</v>
      </c>
      <c r="S1162" s="2">
        <f>Call_Data!$M1162/Call_Data!$G1162*100</f>
        <v>12.903225806451612</v>
      </c>
      <c r="T1162" s="2">
        <f>Call_Data!$S1162/Call_Data!$R1162</f>
        <v>172.04301075268816</v>
      </c>
      <c r="U1162" s="7">
        <f t="shared" si="36"/>
        <v>250</v>
      </c>
      <c r="V1162" s="6">
        <f t="shared" si="37"/>
        <v>0.90322580645161288</v>
      </c>
      <c r="W1162" s="6">
        <f>Call_Data!$K1162/Call_Data!$J1162</f>
        <v>0.6071428571428571</v>
      </c>
      <c r="X1162" s="6">
        <f>Call_Data!$L1162/Call_Data!$K1162</f>
        <v>0.52941176470588236</v>
      </c>
      <c r="Y1162" s="6" cm="1">
        <f t="array" ref="Y1162">_xlfn.SWITCH(A1162,201706,0.51,201707,0.509,201708,0.511)</f>
        <v>0.51100000000000001</v>
      </c>
      <c r="Z1162" s="6">
        <f>Call_Data!$L1162/Call_Data!$G1162</f>
        <v>0.29032258064516131</v>
      </c>
      <c r="AA1162" s="6" cm="1">
        <f t="array" ref="AA1162">_xlfn.SWITCH(A1162,201706,0.2,201707,0.199,201708,0.198)</f>
        <v>0.19800000000000001</v>
      </c>
      <c r="AB1162" s="6">
        <f>Call_Data!$K1162-Call_Data!$L1162/Call_Data!$K1162</f>
        <v>16.470588235294116</v>
      </c>
      <c r="AC1162" s="6" cm="1">
        <f t="array" ref="AC1162">_xlfn.SWITCH(A1162,201706,0.17,201707,0.162,201708,0.159)</f>
        <v>0.159</v>
      </c>
      <c r="AD1162" s="6">
        <f>Call_Data!$I1162/Call_Data!$G1162</f>
        <v>0.22580645161290322</v>
      </c>
    </row>
    <row r="1163" spans="1:30" x14ac:dyDescent="0.2">
      <c r="A1163">
        <v>201708</v>
      </c>
      <c r="B1163" s="1">
        <v>42957</v>
      </c>
      <c r="C1163">
        <v>12490</v>
      </c>
      <c r="D1163" t="str">
        <f>VLOOKUP(Call_Data!$C1163,Hierarchy!$A$1:$H$27,5,TRUE)</f>
        <v>Pulaski, Peter</v>
      </c>
      <c r="E1163" t="str">
        <f>VLOOKUP(Call_Data!$C1163,Hierarchy!$A$2:$H$27,7,TRUE)</f>
        <v>Oferten, Quinton</v>
      </c>
      <c r="F1163" t="str">
        <f>VLOOKUP(C1163,Hierarchy!$A$2:$H$27,8,TRUE)</f>
        <v>Williamburg</v>
      </c>
      <c r="G1163">
        <v>31</v>
      </c>
      <c r="H1163">
        <v>24636</v>
      </c>
      <c r="I1163">
        <v>7</v>
      </c>
      <c r="J1163">
        <v>28</v>
      </c>
      <c r="K1163">
        <v>17</v>
      </c>
      <c r="L1163">
        <v>12</v>
      </c>
      <c r="M1163">
        <v>3</v>
      </c>
      <c r="N1163">
        <f>SUMIF(Call_Data!$D$2:$D$1526,Call_Data!$D1163,Call_Data!$G$2:$G$1526)</f>
        <v>1507</v>
      </c>
      <c r="O1163">
        <f>SUMIFS(Call_Data!$G$2:$G$1526,Call_Data!$D$2:$D$1526,Call_Data!$D1163,Call_Data!$A$2:$A$1526,Call_Data!$A1163)</f>
        <v>455</v>
      </c>
      <c r="P1163" s="3">
        <f>Call_Data!$H1163/Call_Data!$G1163</f>
        <v>794.70967741935488</v>
      </c>
      <c r="Q1163" cm="1">
        <f t="array" ref="Q1163">_xlfn.SWITCH(A1163,201706,780,201707,783,201708,775)</f>
        <v>775</v>
      </c>
      <c r="R1163" s="5" cm="1">
        <f t="array" ref="R1163">_xlfn.SWITCH(A1163,201706,0.08,201707,0.081,201708,0.075)</f>
        <v>7.4999999999999997E-2</v>
      </c>
      <c r="S1163" s="2">
        <f>Call_Data!$M1163/Call_Data!$G1163*100</f>
        <v>9.67741935483871</v>
      </c>
      <c r="T1163" s="2">
        <f>Call_Data!$S1163/Call_Data!$R1163</f>
        <v>129.03225806451613</v>
      </c>
      <c r="U1163" s="7">
        <f t="shared" si="36"/>
        <v>250</v>
      </c>
      <c r="V1163" s="6">
        <f t="shared" si="37"/>
        <v>0.90322580645161288</v>
      </c>
      <c r="W1163" s="6">
        <f>Call_Data!$K1163/Call_Data!$J1163</f>
        <v>0.6071428571428571</v>
      </c>
      <c r="X1163" s="6">
        <f>Call_Data!$L1163/Call_Data!$K1163</f>
        <v>0.70588235294117652</v>
      </c>
      <c r="Y1163" s="6" cm="1">
        <f t="array" ref="Y1163">_xlfn.SWITCH(A1163,201706,0.51,201707,0.509,201708,0.511)</f>
        <v>0.51100000000000001</v>
      </c>
      <c r="Z1163" s="6">
        <f>Call_Data!$L1163/Call_Data!$G1163</f>
        <v>0.38709677419354838</v>
      </c>
      <c r="AA1163" s="6" cm="1">
        <f t="array" ref="AA1163">_xlfn.SWITCH(A1163,201706,0.2,201707,0.199,201708,0.198)</f>
        <v>0.19800000000000001</v>
      </c>
      <c r="AB1163" s="6">
        <f>Call_Data!$K1163-Call_Data!$L1163/Call_Data!$K1163</f>
        <v>16.294117647058822</v>
      </c>
      <c r="AC1163" s="6" cm="1">
        <f t="array" ref="AC1163">_xlfn.SWITCH(A1163,201706,0.17,201707,0.162,201708,0.159)</f>
        <v>0.159</v>
      </c>
      <c r="AD1163" s="6">
        <f>Call_Data!$I1163/Call_Data!$G1163</f>
        <v>0.22580645161290322</v>
      </c>
    </row>
    <row r="1164" spans="1:30" x14ac:dyDescent="0.2">
      <c r="A1164">
        <v>201708</v>
      </c>
      <c r="B1164" s="1">
        <v>42958</v>
      </c>
      <c r="C1164">
        <v>12465</v>
      </c>
      <c r="D1164" t="str">
        <f>VLOOKUP(Call_Data!$C1164,Hierarchy!$A$1:$H$27,5,TRUE)</f>
        <v>Anderson, Albert</v>
      </c>
      <c r="E1164" t="str">
        <f>VLOOKUP(Call_Data!$C1164,Hierarchy!$A$2:$H$27,7,TRUE)</f>
        <v>Winnerson, Aceona</v>
      </c>
      <c r="F1164" t="str">
        <f>VLOOKUP(C1164,Hierarchy!$A$2:$H$27,8,TRUE)</f>
        <v>Williamburg</v>
      </c>
      <c r="G1164">
        <v>38</v>
      </c>
      <c r="H1164">
        <v>25178</v>
      </c>
      <c r="I1164">
        <v>7</v>
      </c>
      <c r="J1164">
        <v>36</v>
      </c>
      <c r="K1164">
        <v>26</v>
      </c>
      <c r="L1164">
        <v>23</v>
      </c>
      <c r="M1164">
        <v>2</v>
      </c>
      <c r="N1164">
        <f>SUMIF(Call_Data!$D$2:$D$1526,Call_Data!$D1164,Call_Data!$G$2:$G$1526)</f>
        <v>2149</v>
      </c>
      <c r="O1164">
        <f>SUMIFS(Call_Data!$G$2:$G$1526,Call_Data!$D$2:$D$1526,Call_Data!$D1164,Call_Data!$A$2:$A$1526,Call_Data!$A1164)</f>
        <v>751</v>
      </c>
      <c r="P1164" s="3">
        <f>Call_Data!$H1164/Call_Data!$G1164</f>
        <v>662.57894736842104</v>
      </c>
      <c r="Q1164" cm="1">
        <f t="array" ref="Q1164">_xlfn.SWITCH(A1164,201706,780,201707,783,201708,775)</f>
        <v>775</v>
      </c>
      <c r="R1164" s="5" cm="1">
        <f t="array" ref="R1164">_xlfn.SWITCH(A1164,201706,0.08,201707,0.081,201708,0.075)</f>
        <v>7.4999999999999997E-2</v>
      </c>
      <c r="S1164" s="2">
        <f>Call_Data!$M1164/Call_Data!$G1164*100</f>
        <v>5.2631578947368416</v>
      </c>
      <c r="T1164" s="2">
        <f>Call_Data!$S1164/Call_Data!$R1164</f>
        <v>70.175438596491219</v>
      </c>
      <c r="U1164" s="7">
        <f t="shared" si="36"/>
        <v>0</v>
      </c>
      <c r="V1164" s="6">
        <f t="shared" si="37"/>
        <v>0.94736842105263153</v>
      </c>
      <c r="W1164" s="6">
        <f>Call_Data!$K1164/Call_Data!$J1164</f>
        <v>0.72222222222222221</v>
      </c>
      <c r="X1164" s="6">
        <f>Call_Data!$L1164/Call_Data!$K1164</f>
        <v>0.88461538461538458</v>
      </c>
      <c r="Y1164" s="6" cm="1">
        <f t="array" ref="Y1164">_xlfn.SWITCH(A1164,201706,0.51,201707,0.509,201708,0.511)</f>
        <v>0.51100000000000001</v>
      </c>
      <c r="Z1164" s="6">
        <f>Call_Data!$L1164/Call_Data!$G1164</f>
        <v>0.60526315789473684</v>
      </c>
      <c r="AA1164" s="6" cm="1">
        <f t="array" ref="AA1164">_xlfn.SWITCH(A1164,201706,0.2,201707,0.199,201708,0.198)</f>
        <v>0.19800000000000001</v>
      </c>
      <c r="AB1164" s="6">
        <f>Call_Data!$K1164-Call_Data!$L1164/Call_Data!$K1164</f>
        <v>25.115384615384617</v>
      </c>
      <c r="AC1164" s="6" cm="1">
        <f t="array" ref="AC1164">_xlfn.SWITCH(A1164,201706,0.17,201707,0.162,201708,0.159)</f>
        <v>0.159</v>
      </c>
      <c r="AD1164" s="6">
        <f>Call_Data!$I1164/Call_Data!$G1164</f>
        <v>0.18421052631578946</v>
      </c>
    </row>
    <row r="1165" spans="1:30" x14ac:dyDescent="0.2">
      <c r="A1165">
        <v>201708</v>
      </c>
      <c r="B1165" s="1">
        <v>42958</v>
      </c>
      <c r="C1165">
        <v>12466</v>
      </c>
      <c r="D1165" t="str">
        <f>VLOOKUP(Call_Data!$C1165,Hierarchy!$A$1:$H$27,5,TRUE)</f>
        <v>Binning, Bart</v>
      </c>
      <c r="E1165" t="str">
        <f>VLOOKUP(Call_Data!$C1165,Hierarchy!$A$2:$H$27,7,TRUE)</f>
        <v>Winnerson, Aceona</v>
      </c>
      <c r="F1165" t="str">
        <f>VLOOKUP(C1165,Hierarchy!$A$2:$H$27,8,TRUE)</f>
        <v>Williamburg</v>
      </c>
      <c r="G1165">
        <v>32</v>
      </c>
      <c r="H1165">
        <v>25414</v>
      </c>
      <c r="I1165">
        <v>4</v>
      </c>
      <c r="J1165">
        <v>30</v>
      </c>
      <c r="K1165">
        <v>22</v>
      </c>
      <c r="L1165">
        <v>18</v>
      </c>
      <c r="M1165">
        <v>1</v>
      </c>
      <c r="N1165">
        <f>SUMIF(Call_Data!$D$2:$D$1526,Call_Data!$D1165,Call_Data!$G$2:$G$1526)</f>
        <v>2347</v>
      </c>
      <c r="O1165">
        <f>SUMIFS(Call_Data!$G$2:$G$1526,Call_Data!$D$2:$D$1526,Call_Data!$D1165,Call_Data!$A$2:$A$1526,Call_Data!$A1165)</f>
        <v>803</v>
      </c>
      <c r="P1165" s="3">
        <f>Call_Data!$H1165/Call_Data!$G1165</f>
        <v>794.1875</v>
      </c>
      <c r="Q1165" cm="1">
        <f t="array" ref="Q1165">_xlfn.SWITCH(A1165,201706,780,201707,783,201708,775)</f>
        <v>775</v>
      </c>
      <c r="R1165" s="5" cm="1">
        <f t="array" ref="R1165">_xlfn.SWITCH(A1165,201706,0.08,201707,0.081,201708,0.075)</f>
        <v>7.4999999999999997E-2</v>
      </c>
      <c r="S1165" s="2">
        <f>Call_Data!$M1165/Call_Data!$G1165*100</f>
        <v>3.125</v>
      </c>
      <c r="T1165" s="2">
        <f>Call_Data!$S1165/Call_Data!$R1165</f>
        <v>41.666666666666671</v>
      </c>
      <c r="U1165" s="7">
        <f t="shared" si="36"/>
        <v>0</v>
      </c>
      <c r="V1165" s="6">
        <f t="shared" si="37"/>
        <v>0.9375</v>
      </c>
      <c r="W1165" s="6">
        <f>Call_Data!$K1165/Call_Data!$J1165</f>
        <v>0.73333333333333328</v>
      </c>
      <c r="X1165" s="6">
        <f>Call_Data!$L1165/Call_Data!$K1165</f>
        <v>0.81818181818181823</v>
      </c>
      <c r="Y1165" s="6" cm="1">
        <f t="array" ref="Y1165">_xlfn.SWITCH(A1165,201706,0.51,201707,0.509,201708,0.511)</f>
        <v>0.51100000000000001</v>
      </c>
      <c r="Z1165" s="6">
        <f>Call_Data!$L1165/Call_Data!$G1165</f>
        <v>0.5625</v>
      </c>
      <c r="AA1165" s="6" cm="1">
        <f t="array" ref="AA1165">_xlfn.SWITCH(A1165,201706,0.2,201707,0.199,201708,0.198)</f>
        <v>0.19800000000000001</v>
      </c>
      <c r="AB1165" s="6">
        <f>Call_Data!$K1165-Call_Data!$L1165/Call_Data!$K1165</f>
        <v>21.181818181818183</v>
      </c>
      <c r="AC1165" s="6" cm="1">
        <f t="array" ref="AC1165">_xlfn.SWITCH(A1165,201706,0.17,201707,0.162,201708,0.159)</f>
        <v>0.159</v>
      </c>
      <c r="AD1165" s="6">
        <f>Call_Data!$I1165/Call_Data!$G1165</f>
        <v>0.125</v>
      </c>
    </row>
    <row r="1166" spans="1:30" x14ac:dyDescent="0.2">
      <c r="A1166">
        <v>201708</v>
      </c>
      <c r="B1166" s="1">
        <v>42958</v>
      </c>
      <c r="C1166">
        <v>12467</v>
      </c>
      <c r="D1166" t="str">
        <f>VLOOKUP(Call_Data!$C1166,Hierarchy!$A$1:$H$27,5,TRUE)</f>
        <v>Centerville, Cece</v>
      </c>
      <c r="E1166" t="str">
        <f>VLOOKUP(Call_Data!$C1166,Hierarchy!$A$2:$H$27,7,TRUE)</f>
        <v>Winnerson, Aceona</v>
      </c>
      <c r="F1166" t="str">
        <f>VLOOKUP(C1166,Hierarchy!$A$2:$H$27,8,TRUE)</f>
        <v>Williamburg</v>
      </c>
      <c r="G1166">
        <v>35</v>
      </c>
      <c r="H1166">
        <v>25770</v>
      </c>
      <c r="I1166">
        <v>7</v>
      </c>
      <c r="J1166">
        <v>34</v>
      </c>
      <c r="K1166">
        <v>27</v>
      </c>
      <c r="L1166">
        <v>20</v>
      </c>
      <c r="M1166">
        <v>1</v>
      </c>
      <c r="N1166">
        <f>SUMIF(Call_Data!$D$2:$D$1526,Call_Data!$D1166,Call_Data!$G$2:$G$1526)</f>
        <v>2319</v>
      </c>
      <c r="O1166">
        <f>SUMIFS(Call_Data!$G$2:$G$1526,Call_Data!$D$2:$D$1526,Call_Data!$D1166,Call_Data!$A$2:$A$1526,Call_Data!$A1166)</f>
        <v>800</v>
      </c>
      <c r="P1166" s="3">
        <f>Call_Data!$H1166/Call_Data!$G1166</f>
        <v>736.28571428571433</v>
      </c>
      <c r="Q1166" cm="1">
        <f t="array" ref="Q1166">_xlfn.SWITCH(A1166,201706,780,201707,783,201708,775)</f>
        <v>775</v>
      </c>
      <c r="R1166" s="5" cm="1">
        <f t="array" ref="R1166">_xlfn.SWITCH(A1166,201706,0.08,201707,0.081,201708,0.075)</f>
        <v>7.4999999999999997E-2</v>
      </c>
      <c r="S1166" s="2">
        <f>Call_Data!$M1166/Call_Data!$G1166*100</f>
        <v>2.8571428571428572</v>
      </c>
      <c r="T1166" s="2">
        <f>Call_Data!$S1166/Call_Data!$R1166</f>
        <v>38.095238095238095</v>
      </c>
      <c r="U1166" s="7">
        <f t="shared" si="36"/>
        <v>0</v>
      </c>
      <c r="V1166" s="6">
        <f t="shared" si="37"/>
        <v>0.97142857142857142</v>
      </c>
      <c r="W1166" s="6">
        <f>Call_Data!$K1166/Call_Data!$J1166</f>
        <v>0.79411764705882348</v>
      </c>
      <c r="X1166" s="6">
        <f>Call_Data!$L1166/Call_Data!$K1166</f>
        <v>0.7407407407407407</v>
      </c>
      <c r="Y1166" s="6" cm="1">
        <f t="array" ref="Y1166">_xlfn.SWITCH(A1166,201706,0.51,201707,0.509,201708,0.511)</f>
        <v>0.51100000000000001</v>
      </c>
      <c r="Z1166" s="6">
        <f>Call_Data!$L1166/Call_Data!$G1166</f>
        <v>0.5714285714285714</v>
      </c>
      <c r="AA1166" s="6" cm="1">
        <f t="array" ref="AA1166">_xlfn.SWITCH(A1166,201706,0.2,201707,0.199,201708,0.198)</f>
        <v>0.19800000000000001</v>
      </c>
      <c r="AB1166" s="6">
        <f>Call_Data!$K1166-Call_Data!$L1166/Call_Data!$K1166</f>
        <v>26.25925925925926</v>
      </c>
      <c r="AC1166" s="6" cm="1">
        <f t="array" ref="AC1166">_xlfn.SWITCH(A1166,201706,0.17,201707,0.162,201708,0.159)</f>
        <v>0.159</v>
      </c>
      <c r="AD1166" s="6">
        <f>Call_Data!$I1166/Call_Data!$G1166</f>
        <v>0.2</v>
      </c>
    </row>
    <row r="1167" spans="1:30" x14ac:dyDescent="0.2">
      <c r="A1167">
        <v>201708</v>
      </c>
      <c r="B1167" s="1">
        <v>42958</v>
      </c>
      <c r="C1167">
        <v>12468</v>
      </c>
      <c r="D1167" t="str">
        <f>VLOOKUP(Call_Data!$C1167,Hierarchy!$A$1:$H$27,5,TRUE)</f>
        <v>Davenport, Davina</v>
      </c>
      <c r="E1167" t="str">
        <f>VLOOKUP(Call_Data!$C1167,Hierarchy!$A$2:$H$27,7,TRUE)</f>
        <v>Winnerson, Aceona</v>
      </c>
      <c r="F1167" t="str">
        <f>VLOOKUP(C1167,Hierarchy!$A$2:$H$27,8,TRUE)</f>
        <v>Williamburg</v>
      </c>
      <c r="G1167">
        <v>35</v>
      </c>
      <c r="H1167">
        <v>24673</v>
      </c>
      <c r="I1167">
        <v>4</v>
      </c>
      <c r="J1167">
        <v>32</v>
      </c>
      <c r="K1167">
        <v>28</v>
      </c>
      <c r="L1167">
        <v>21</v>
      </c>
      <c r="M1167">
        <v>1</v>
      </c>
      <c r="N1167">
        <f>SUMIF(Call_Data!$D$2:$D$1526,Call_Data!$D1167,Call_Data!$G$2:$G$1526)</f>
        <v>2282</v>
      </c>
      <c r="O1167">
        <f>SUMIFS(Call_Data!$G$2:$G$1526,Call_Data!$D$2:$D$1526,Call_Data!$D1167,Call_Data!$A$2:$A$1526,Call_Data!$A1167)</f>
        <v>790</v>
      </c>
      <c r="P1167" s="3">
        <f>Call_Data!$H1167/Call_Data!$G1167</f>
        <v>704.94285714285718</v>
      </c>
      <c r="Q1167" cm="1">
        <f t="array" ref="Q1167">_xlfn.SWITCH(A1167,201706,780,201707,783,201708,775)</f>
        <v>775</v>
      </c>
      <c r="R1167" s="5" cm="1">
        <f t="array" ref="R1167">_xlfn.SWITCH(A1167,201706,0.08,201707,0.081,201708,0.075)</f>
        <v>7.4999999999999997E-2</v>
      </c>
      <c r="S1167" s="2">
        <f>Call_Data!$M1167/Call_Data!$G1167*100</f>
        <v>2.8571428571428572</v>
      </c>
      <c r="T1167" s="2">
        <f>Call_Data!$S1167/Call_Data!$R1167</f>
        <v>38.095238095238095</v>
      </c>
      <c r="U1167" s="7">
        <f t="shared" si="36"/>
        <v>0</v>
      </c>
      <c r="V1167" s="6">
        <f t="shared" si="37"/>
        <v>0.91428571428571426</v>
      </c>
      <c r="W1167" s="6">
        <f>Call_Data!$K1167/Call_Data!$J1167</f>
        <v>0.875</v>
      </c>
      <c r="X1167" s="6">
        <f>Call_Data!$L1167/Call_Data!$K1167</f>
        <v>0.75</v>
      </c>
      <c r="Y1167" s="6" cm="1">
        <f t="array" ref="Y1167">_xlfn.SWITCH(A1167,201706,0.51,201707,0.509,201708,0.511)</f>
        <v>0.51100000000000001</v>
      </c>
      <c r="Z1167" s="6">
        <f>Call_Data!$L1167/Call_Data!$G1167</f>
        <v>0.6</v>
      </c>
      <c r="AA1167" s="6" cm="1">
        <f t="array" ref="AA1167">_xlfn.SWITCH(A1167,201706,0.2,201707,0.199,201708,0.198)</f>
        <v>0.19800000000000001</v>
      </c>
      <c r="AB1167" s="6">
        <f>Call_Data!$K1167-Call_Data!$L1167/Call_Data!$K1167</f>
        <v>27.25</v>
      </c>
      <c r="AC1167" s="6" cm="1">
        <f t="array" ref="AC1167">_xlfn.SWITCH(A1167,201706,0.17,201707,0.162,201708,0.159)</f>
        <v>0.159</v>
      </c>
      <c r="AD1167" s="6">
        <f>Call_Data!$I1167/Call_Data!$G1167</f>
        <v>0.11428571428571428</v>
      </c>
    </row>
    <row r="1168" spans="1:30" x14ac:dyDescent="0.2">
      <c r="A1168">
        <v>201708</v>
      </c>
      <c r="B1168" s="1">
        <v>42958</v>
      </c>
      <c r="C1168">
        <v>12469</v>
      </c>
      <c r="D1168" t="str">
        <f>VLOOKUP(Call_Data!$C1168,Hierarchy!$A$1:$H$27,5,TRUE)</f>
        <v>Edgerton, Ethan</v>
      </c>
      <c r="E1168" t="str">
        <f>VLOOKUP(Call_Data!$C1168,Hierarchy!$A$2:$H$27,7,TRUE)</f>
        <v>Winnerson, Aceona</v>
      </c>
      <c r="F1168" t="str">
        <f>VLOOKUP(C1168,Hierarchy!$A$2:$H$27,8,TRUE)</f>
        <v>Williamburg</v>
      </c>
      <c r="G1168">
        <v>38</v>
      </c>
      <c r="H1168">
        <v>24614</v>
      </c>
      <c r="I1168">
        <v>5</v>
      </c>
      <c r="J1168">
        <v>38</v>
      </c>
      <c r="K1168">
        <v>27</v>
      </c>
      <c r="L1168">
        <v>23</v>
      </c>
      <c r="M1168">
        <v>2</v>
      </c>
      <c r="N1168">
        <f>SUMIF(Call_Data!$D$2:$D$1526,Call_Data!$D1168,Call_Data!$G$2:$G$1526)</f>
        <v>2288</v>
      </c>
      <c r="O1168">
        <f>SUMIFS(Call_Data!$G$2:$G$1526,Call_Data!$D$2:$D$1526,Call_Data!$D1168,Call_Data!$A$2:$A$1526,Call_Data!$A1168)</f>
        <v>715</v>
      </c>
      <c r="P1168" s="3">
        <f>Call_Data!$H1168/Call_Data!$G1168</f>
        <v>647.73684210526312</v>
      </c>
      <c r="Q1168" cm="1">
        <f t="array" ref="Q1168">_xlfn.SWITCH(A1168,201706,780,201707,783,201708,775)</f>
        <v>775</v>
      </c>
      <c r="R1168" s="5" cm="1">
        <f t="array" ref="R1168">_xlfn.SWITCH(A1168,201706,0.08,201707,0.081,201708,0.075)</f>
        <v>7.4999999999999997E-2</v>
      </c>
      <c r="S1168" s="2">
        <f>Call_Data!$M1168/Call_Data!$G1168*100</f>
        <v>5.2631578947368416</v>
      </c>
      <c r="T1168" s="2">
        <f>Call_Data!$S1168/Call_Data!$R1168</f>
        <v>70.175438596491219</v>
      </c>
      <c r="U1168" s="7">
        <f t="shared" si="36"/>
        <v>0</v>
      </c>
      <c r="V1168" s="6">
        <f t="shared" si="37"/>
        <v>1</v>
      </c>
      <c r="W1168" s="6">
        <f>Call_Data!$K1168/Call_Data!$J1168</f>
        <v>0.71052631578947367</v>
      </c>
      <c r="X1168" s="6">
        <f>Call_Data!$L1168/Call_Data!$K1168</f>
        <v>0.85185185185185186</v>
      </c>
      <c r="Y1168" s="6" cm="1">
        <f t="array" ref="Y1168">_xlfn.SWITCH(A1168,201706,0.51,201707,0.509,201708,0.511)</f>
        <v>0.51100000000000001</v>
      </c>
      <c r="Z1168" s="6">
        <f>Call_Data!$L1168/Call_Data!$G1168</f>
        <v>0.60526315789473684</v>
      </c>
      <c r="AA1168" s="6" cm="1">
        <f t="array" ref="AA1168">_xlfn.SWITCH(A1168,201706,0.2,201707,0.199,201708,0.198)</f>
        <v>0.19800000000000001</v>
      </c>
      <c r="AB1168" s="6">
        <f>Call_Data!$K1168-Call_Data!$L1168/Call_Data!$K1168</f>
        <v>26.148148148148149</v>
      </c>
      <c r="AC1168" s="6" cm="1">
        <f t="array" ref="AC1168">_xlfn.SWITCH(A1168,201706,0.17,201707,0.162,201708,0.159)</f>
        <v>0.159</v>
      </c>
      <c r="AD1168" s="6">
        <f>Call_Data!$I1168/Call_Data!$G1168</f>
        <v>0.13157894736842105</v>
      </c>
    </row>
    <row r="1169" spans="1:30" x14ac:dyDescent="0.2">
      <c r="A1169">
        <v>201708</v>
      </c>
      <c r="B1169" s="1">
        <v>42958</v>
      </c>
      <c r="C1169">
        <v>12470</v>
      </c>
      <c r="D1169" t="str">
        <f>VLOOKUP(Call_Data!$C1169,Hierarchy!$A$1:$H$27,5,TRUE)</f>
        <v>Filipsano, Fiona</v>
      </c>
      <c r="E1169" t="str">
        <f>VLOOKUP(Call_Data!$C1169,Hierarchy!$A$2:$H$27,7,TRUE)</f>
        <v>Winnerson, Aceona</v>
      </c>
      <c r="F1169" t="str">
        <f>VLOOKUP(C1169,Hierarchy!$A$2:$H$27,8,TRUE)</f>
        <v>Williamburg</v>
      </c>
      <c r="G1169">
        <v>33</v>
      </c>
      <c r="H1169">
        <v>24210</v>
      </c>
      <c r="I1169">
        <v>5</v>
      </c>
      <c r="J1169">
        <v>30</v>
      </c>
      <c r="K1169">
        <v>25</v>
      </c>
      <c r="L1169">
        <v>19</v>
      </c>
      <c r="M1169">
        <v>1</v>
      </c>
      <c r="N1169">
        <f>SUMIF(Call_Data!$D$2:$D$1526,Call_Data!$D1169,Call_Data!$G$2:$G$1526)</f>
        <v>2312</v>
      </c>
      <c r="O1169">
        <f>SUMIFS(Call_Data!$G$2:$G$1526,Call_Data!$D$2:$D$1526,Call_Data!$D1169,Call_Data!$A$2:$A$1526,Call_Data!$A1169)</f>
        <v>796</v>
      </c>
      <c r="P1169" s="3">
        <f>Call_Data!$H1169/Call_Data!$G1169</f>
        <v>733.63636363636363</v>
      </c>
      <c r="Q1169" cm="1">
        <f t="array" ref="Q1169">_xlfn.SWITCH(A1169,201706,780,201707,783,201708,775)</f>
        <v>775</v>
      </c>
      <c r="R1169" s="5" cm="1">
        <f t="array" ref="R1169">_xlfn.SWITCH(A1169,201706,0.08,201707,0.081,201708,0.075)</f>
        <v>7.4999999999999997E-2</v>
      </c>
      <c r="S1169" s="2">
        <f>Call_Data!$M1169/Call_Data!$G1169*100</f>
        <v>3.0303030303030303</v>
      </c>
      <c r="T1169" s="2">
        <f>Call_Data!$S1169/Call_Data!$R1169</f>
        <v>40.404040404040408</v>
      </c>
      <c r="U1169" s="7">
        <f t="shared" si="36"/>
        <v>0</v>
      </c>
      <c r="V1169" s="6">
        <f t="shared" si="37"/>
        <v>0.90909090909090906</v>
      </c>
      <c r="W1169" s="6">
        <f>Call_Data!$K1169/Call_Data!$J1169</f>
        <v>0.83333333333333337</v>
      </c>
      <c r="X1169" s="6">
        <f>Call_Data!$L1169/Call_Data!$K1169</f>
        <v>0.76</v>
      </c>
      <c r="Y1169" s="6" cm="1">
        <f t="array" ref="Y1169">_xlfn.SWITCH(A1169,201706,0.51,201707,0.509,201708,0.511)</f>
        <v>0.51100000000000001</v>
      </c>
      <c r="Z1169" s="6">
        <f>Call_Data!$L1169/Call_Data!$G1169</f>
        <v>0.5757575757575758</v>
      </c>
      <c r="AA1169" s="6" cm="1">
        <f t="array" ref="AA1169">_xlfn.SWITCH(A1169,201706,0.2,201707,0.199,201708,0.198)</f>
        <v>0.19800000000000001</v>
      </c>
      <c r="AB1169" s="6">
        <f>Call_Data!$K1169-Call_Data!$L1169/Call_Data!$K1169</f>
        <v>24.24</v>
      </c>
      <c r="AC1169" s="6" cm="1">
        <f t="array" ref="AC1169">_xlfn.SWITCH(A1169,201706,0.17,201707,0.162,201708,0.159)</f>
        <v>0.159</v>
      </c>
      <c r="AD1169" s="6">
        <f>Call_Data!$I1169/Call_Data!$G1169</f>
        <v>0.15151515151515152</v>
      </c>
    </row>
    <row r="1170" spans="1:30" x14ac:dyDescent="0.2">
      <c r="A1170">
        <v>201708</v>
      </c>
      <c r="B1170" s="1">
        <v>42958</v>
      </c>
      <c r="C1170">
        <v>12471</v>
      </c>
      <c r="D1170" t="str">
        <f>VLOOKUP(Call_Data!$C1170,Hierarchy!$A$1:$H$27,5,TRUE)</f>
        <v>Gee, Garry</v>
      </c>
      <c r="E1170" t="str">
        <f>VLOOKUP(Call_Data!$C1170,Hierarchy!$A$2:$H$27,7,TRUE)</f>
        <v>Winnerson, Aceona</v>
      </c>
      <c r="F1170" t="str">
        <f>VLOOKUP(C1170,Hierarchy!$A$2:$H$27,8,TRUE)</f>
        <v>Williamburg</v>
      </c>
      <c r="G1170">
        <v>39</v>
      </c>
      <c r="H1170">
        <v>25796</v>
      </c>
      <c r="I1170">
        <v>6</v>
      </c>
      <c r="J1170">
        <v>38</v>
      </c>
      <c r="K1170">
        <v>28</v>
      </c>
      <c r="L1170">
        <v>22</v>
      </c>
      <c r="M1170">
        <v>1</v>
      </c>
      <c r="N1170">
        <f>SUMIF(Call_Data!$D$2:$D$1526,Call_Data!$D1170,Call_Data!$G$2:$G$1526)</f>
        <v>2402</v>
      </c>
      <c r="O1170">
        <f>SUMIFS(Call_Data!$G$2:$G$1526,Call_Data!$D$2:$D$1526,Call_Data!$D1170,Call_Data!$A$2:$A$1526,Call_Data!$A1170)</f>
        <v>793</v>
      </c>
      <c r="P1170" s="3">
        <f>Call_Data!$H1170/Call_Data!$G1170</f>
        <v>661.43589743589746</v>
      </c>
      <c r="Q1170" cm="1">
        <f t="array" ref="Q1170">_xlfn.SWITCH(A1170,201706,780,201707,783,201708,775)</f>
        <v>775</v>
      </c>
      <c r="R1170" s="5" cm="1">
        <f t="array" ref="R1170">_xlfn.SWITCH(A1170,201706,0.08,201707,0.081,201708,0.075)</f>
        <v>7.4999999999999997E-2</v>
      </c>
      <c r="S1170" s="2">
        <f>Call_Data!$M1170/Call_Data!$G1170*100</f>
        <v>2.5641025641025639</v>
      </c>
      <c r="T1170" s="2">
        <f>Call_Data!$S1170/Call_Data!$R1170</f>
        <v>34.188034188034187</v>
      </c>
      <c r="U1170" s="7">
        <f t="shared" si="36"/>
        <v>0</v>
      </c>
      <c r="V1170" s="6">
        <f t="shared" si="37"/>
        <v>0.97435897435897434</v>
      </c>
      <c r="W1170" s="6">
        <f>Call_Data!$K1170/Call_Data!$J1170</f>
        <v>0.73684210526315785</v>
      </c>
      <c r="X1170" s="6">
        <f>Call_Data!$L1170/Call_Data!$K1170</f>
        <v>0.7857142857142857</v>
      </c>
      <c r="Y1170" s="6" cm="1">
        <f t="array" ref="Y1170">_xlfn.SWITCH(A1170,201706,0.51,201707,0.509,201708,0.511)</f>
        <v>0.51100000000000001</v>
      </c>
      <c r="Z1170" s="6">
        <f>Call_Data!$L1170/Call_Data!$G1170</f>
        <v>0.5641025641025641</v>
      </c>
      <c r="AA1170" s="6" cm="1">
        <f t="array" ref="AA1170">_xlfn.SWITCH(A1170,201706,0.2,201707,0.199,201708,0.198)</f>
        <v>0.19800000000000001</v>
      </c>
      <c r="AB1170" s="6">
        <f>Call_Data!$K1170-Call_Data!$L1170/Call_Data!$K1170</f>
        <v>27.214285714285715</v>
      </c>
      <c r="AC1170" s="6" cm="1">
        <f t="array" ref="AC1170">_xlfn.SWITCH(A1170,201706,0.17,201707,0.162,201708,0.159)</f>
        <v>0.159</v>
      </c>
      <c r="AD1170" s="6">
        <f>Call_Data!$I1170/Call_Data!$G1170</f>
        <v>0.15384615384615385</v>
      </c>
    </row>
    <row r="1171" spans="1:30" x14ac:dyDescent="0.2">
      <c r="A1171">
        <v>201708</v>
      </c>
      <c r="B1171" s="1">
        <v>42958</v>
      </c>
      <c r="C1171">
        <v>12472</v>
      </c>
      <c r="D1171" t="str">
        <f>VLOOKUP(Call_Data!$C1171,Hierarchy!$A$1:$H$27,5,TRUE)</f>
        <v>Harrison, Harold</v>
      </c>
      <c r="E1171" t="str">
        <f>VLOOKUP(Call_Data!$C1171,Hierarchy!$A$2:$H$27,7,TRUE)</f>
        <v>Winnerson, Aceona</v>
      </c>
      <c r="F1171" t="str">
        <f>VLOOKUP(C1171,Hierarchy!$A$2:$H$27,8,TRUE)</f>
        <v>Williamburg</v>
      </c>
      <c r="G1171">
        <v>40</v>
      </c>
      <c r="H1171">
        <v>24545</v>
      </c>
      <c r="I1171">
        <v>6</v>
      </c>
      <c r="J1171">
        <v>40</v>
      </c>
      <c r="K1171">
        <v>32</v>
      </c>
      <c r="L1171">
        <v>22</v>
      </c>
      <c r="M1171">
        <v>1</v>
      </c>
      <c r="N1171">
        <f>SUMIF(Call_Data!$D$2:$D$1526,Call_Data!$D1171,Call_Data!$G$2:$G$1526)</f>
        <v>2134</v>
      </c>
      <c r="O1171">
        <f>SUMIFS(Call_Data!$G$2:$G$1526,Call_Data!$D$2:$D$1526,Call_Data!$D1171,Call_Data!$A$2:$A$1526,Call_Data!$A1171)</f>
        <v>777</v>
      </c>
      <c r="P1171" s="3">
        <f>Call_Data!$H1171/Call_Data!$G1171</f>
        <v>613.625</v>
      </c>
      <c r="Q1171" cm="1">
        <f t="array" ref="Q1171">_xlfn.SWITCH(A1171,201706,780,201707,783,201708,775)</f>
        <v>775</v>
      </c>
      <c r="R1171" s="5" cm="1">
        <f t="array" ref="R1171">_xlfn.SWITCH(A1171,201706,0.08,201707,0.081,201708,0.075)</f>
        <v>7.4999999999999997E-2</v>
      </c>
      <c r="S1171" s="2">
        <f>Call_Data!$M1171/Call_Data!$G1171*100</f>
        <v>2.5</v>
      </c>
      <c r="T1171" s="2">
        <f>Call_Data!$S1171/Call_Data!$R1171</f>
        <v>33.333333333333336</v>
      </c>
      <c r="U1171" s="7">
        <f t="shared" si="36"/>
        <v>0</v>
      </c>
      <c r="V1171" s="6">
        <f t="shared" si="37"/>
        <v>1</v>
      </c>
      <c r="W1171" s="6">
        <f>Call_Data!$K1171/Call_Data!$J1171</f>
        <v>0.8</v>
      </c>
      <c r="X1171" s="6">
        <f>Call_Data!$L1171/Call_Data!$K1171</f>
        <v>0.6875</v>
      </c>
      <c r="Y1171" s="6" cm="1">
        <f t="array" ref="Y1171">_xlfn.SWITCH(A1171,201706,0.51,201707,0.509,201708,0.511)</f>
        <v>0.51100000000000001</v>
      </c>
      <c r="Z1171" s="6">
        <f>Call_Data!$L1171/Call_Data!$G1171</f>
        <v>0.55000000000000004</v>
      </c>
      <c r="AA1171" s="6" cm="1">
        <f t="array" ref="AA1171">_xlfn.SWITCH(A1171,201706,0.2,201707,0.199,201708,0.198)</f>
        <v>0.19800000000000001</v>
      </c>
      <c r="AB1171" s="6">
        <f>Call_Data!$K1171-Call_Data!$L1171/Call_Data!$K1171</f>
        <v>31.3125</v>
      </c>
      <c r="AC1171" s="6" cm="1">
        <f t="array" ref="AC1171">_xlfn.SWITCH(A1171,201706,0.17,201707,0.162,201708,0.159)</f>
        <v>0.159</v>
      </c>
      <c r="AD1171" s="6">
        <f>Call_Data!$I1171/Call_Data!$G1171</f>
        <v>0.15</v>
      </c>
    </row>
    <row r="1172" spans="1:30" x14ac:dyDescent="0.2">
      <c r="A1172">
        <v>201708</v>
      </c>
      <c r="B1172" s="1">
        <v>42958</v>
      </c>
      <c r="C1172">
        <v>12473</v>
      </c>
      <c r="D1172" t="str">
        <f>VLOOKUP(Call_Data!$C1172,Hierarchy!$A$1:$H$27,5,TRUE)</f>
        <v>Ivanski, Igor</v>
      </c>
      <c r="E1172" t="str">
        <f>VLOOKUP(Call_Data!$C1172,Hierarchy!$A$2:$H$27,7,TRUE)</f>
        <v>Jimson, Bill</v>
      </c>
      <c r="F1172" t="str">
        <f>VLOOKUP(C1172,Hierarchy!$A$2:$H$27,8,TRUE)</f>
        <v>Williamburg</v>
      </c>
      <c r="G1172">
        <v>33</v>
      </c>
      <c r="H1172">
        <v>24071</v>
      </c>
      <c r="I1172">
        <v>6</v>
      </c>
      <c r="J1172">
        <v>31</v>
      </c>
      <c r="K1172">
        <v>24</v>
      </c>
      <c r="L1172">
        <v>17</v>
      </c>
      <c r="M1172">
        <v>2</v>
      </c>
      <c r="N1172">
        <f>SUMIF(Call_Data!$D$2:$D$1526,Call_Data!$D1172,Call_Data!$G$2:$G$1526)</f>
        <v>2093</v>
      </c>
      <c r="O1172">
        <f>SUMIFS(Call_Data!$G$2:$G$1526,Call_Data!$D$2:$D$1526,Call_Data!$D1172,Call_Data!$A$2:$A$1526,Call_Data!$A1172)</f>
        <v>730</v>
      </c>
      <c r="P1172" s="3">
        <f>Call_Data!$H1172/Call_Data!$G1172</f>
        <v>729.42424242424238</v>
      </c>
      <c r="Q1172" cm="1">
        <f t="array" ref="Q1172">_xlfn.SWITCH(A1172,201706,780,201707,783,201708,775)</f>
        <v>775</v>
      </c>
      <c r="R1172" s="5" cm="1">
        <f t="array" ref="R1172">_xlfn.SWITCH(A1172,201706,0.08,201707,0.081,201708,0.075)</f>
        <v>7.4999999999999997E-2</v>
      </c>
      <c r="S1172" s="2">
        <f>Call_Data!$M1172/Call_Data!$G1172*100</f>
        <v>6.0606060606060606</v>
      </c>
      <c r="T1172" s="2">
        <f>Call_Data!$S1172/Call_Data!$R1172</f>
        <v>80.808080808080817</v>
      </c>
      <c r="U1172" s="7">
        <f t="shared" si="36"/>
        <v>0</v>
      </c>
      <c r="V1172" s="6">
        <f t="shared" si="37"/>
        <v>0.93939393939393945</v>
      </c>
      <c r="W1172" s="6">
        <f>Call_Data!$K1172/Call_Data!$J1172</f>
        <v>0.77419354838709675</v>
      </c>
      <c r="X1172" s="6">
        <f>Call_Data!$L1172/Call_Data!$K1172</f>
        <v>0.70833333333333337</v>
      </c>
      <c r="Y1172" s="6" cm="1">
        <f t="array" ref="Y1172">_xlfn.SWITCH(A1172,201706,0.51,201707,0.509,201708,0.511)</f>
        <v>0.51100000000000001</v>
      </c>
      <c r="Z1172" s="6">
        <f>Call_Data!$L1172/Call_Data!$G1172</f>
        <v>0.51515151515151514</v>
      </c>
      <c r="AA1172" s="6" cm="1">
        <f t="array" ref="AA1172">_xlfn.SWITCH(A1172,201706,0.2,201707,0.199,201708,0.198)</f>
        <v>0.19800000000000001</v>
      </c>
      <c r="AB1172" s="6">
        <f>Call_Data!$K1172-Call_Data!$L1172/Call_Data!$K1172</f>
        <v>23.291666666666668</v>
      </c>
      <c r="AC1172" s="6" cm="1">
        <f t="array" ref="AC1172">_xlfn.SWITCH(A1172,201706,0.17,201707,0.162,201708,0.159)</f>
        <v>0.159</v>
      </c>
      <c r="AD1172" s="6">
        <f>Call_Data!$I1172/Call_Data!$G1172</f>
        <v>0.18181818181818182</v>
      </c>
    </row>
    <row r="1173" spans="1:30" x14ac:dyDescent="0.2">
      <c r="A1173">
        <v>201708</v>
      </c>
      <c r="B1173" s="1">
        <v>42958</v>
      </c>
      <c r="C1173">
        <v>12474</v>
      </c>
      <c r="D1173" t="str">
        <f>VLOOKUP(Call_Data!$C1173,Hierarchy!$A$1:$H$27,5,TRUE)</f>
        <v>Jeffries, Johnna</v>
      </c>
      <c r="E1173" t="str">
        <f>VLOOKUP(Call_Data!$C1173,Hierarchy!$A$2:$H$27,7,TRUE)</f>
        <v>Jimson, Bill</v>
      </c>
      <c r="F1173" t="str">
        <f>VLOOKUP(C1173,Hierarchy!$A$2:$H$27,8,TRUE)</f>
        <v>Williamburg</v>
      </c>
      <c r="G1173">
        <v>31</v>
      </c>
      <c r="H1173">
        <v>25585</v>
      </c>
      <c r="I1173">
        <v>5</v>
      </c>
      <c r="J1173">
        <v>26</v>
      </c>
      <c r="K1173">
        <v>19</v>
      </c>
      <c r="L1173">
        <v>13</v>
      </c>
      <c r="M1173">
        <v>2</v>
      </c>
      <c r="N1173">
        <f>SUMIF(Call_Data!$D$2:$D$1526,Call_Data!$D1173,Call_Data!$G$2:$G$1526)</f>
        <v>2135</v>
      </c>
      <c r="O1173">
        <f>SUMIFS(Call_Data!$G$2:$G$1526,Call_Data!$D$2:$D$1526,Call_Data!$D1173,Call_Data!$A$2:$A$1526,Call_Data!$A1173)</f>
        <v>730</v>
      </c>
      <c r="P1173" s="3">
        <f>Call_Data!$H1173/Call_Data!$G1173</f>
        <v>825.32258064516134</v>
      </c>
      <c r="Q1173" cm="1">
        <f t="array" ref="Q1173">_xlfn.SWITCH(A1173,201706,780,201707,783,201708,775)</f>
        <v>775</v>
      </c>
      <c r="R1173" s="5" cm="1">
        <f t="array" ref="R1173">_xlfn.SWITCH(A1173,201706,0.08,201707,0.081,201708,0.075)</f>
        <v>7.4999999999999997E-2</v>
      </c>
      <c r="S1173" s="2">
        <f>Call_Data!$M1173/Call_Data!$G1173*100</f>
        <v>6.4516129032258061</v>
      </c>
      <c r="T1173" s="2">
        <f>Call_Data!$S1173/Call_Data!$R1173</f>
        <v>86.021505376344081</v>
      </c>
      <c r="U1173" s="7">
        <f t="shared" si="36"/>
        <v>0</v>
      </c>
      <c r="V1173" s="6">
        <f t="shared" si="37"/>
        <v>0.83870967741935487</v>
      </c>
      <c r="W1173" s="6">
        <f>Call_Data!$K1173/Call_Data!$J1173</f>
        <v>0.73076923076923073</v>
      </c>
      <c r="X1173" s="6">
        <f>Call_Data!$L1173/Call_Data!$K1173</f>
        <v>0.68421052631578949</v>
      </c>
      <c r="Y1173" s="6" cm="1">
        <f t="array" ref="Y1173">_xlfn.SWITCH(A1173,201706,0.51,201707,0.509,201708,0.511)</f>
        <v>0.51100000000000001</v>
      </c>
      <c r="Z1173" s="6">
        <f>Call_Data!$L1173/Call_Data!$G1173</f>
        <v>0.41935483870967744</v>
      </c>
      <c r="AA1173" s="6" cm="1">
        <f t="array" ref="AA1173">_xlfn.SWITCH(A1173,201706,0.2,201707,0.199,201708,0.198)</f>
        <v>0.19800000000000001</v>
      </c>
      <c r="AB1173" s="6">
        <f>Call_Data!$K1173-Call_Data!$L1173/Call_Data!$K1173</f>
        <v>18.315789473684209</v>
      </c>
      <c r="AC1173" s="6" cm="1">
        <f t="array" ref="AC1173">_xlfn.SWITCH(A1173,201706,0.17,201707,0.162,201708,0.159)</f>
        <v>0.159</v>
      </c>
      <c r="AD1173" s="6">
        <f>Call_Data!$I1173/Call_Data!$G1173</f>
        <v>0.16129032258064516</v>
      </c>
    </row>
    <row r="1174" spans="1:30" x14ac:dyDescent="0.2">
      <c r="A1174">
        <v>201708</v>
      </c>
      <c r="B1174" s="1">
        <v>42958</v>
      </c>
      <c r="C1174">
        <v>12475</v>
      </c>
      <c r="D1174" t="str">
        <f>VLOOKUP(Call_Data!$C1174,Hierarchy!$A$1:$H$27,5,TRUE)</f>
        <v>Kippers, Kat</v>
      </c>
      <c r="E1174" t="str">
        <f>VLOOKUP(Call_Data!$C1174,Hierarchy!$A$2:$H$27,7,TRUE)</f>
        <v>Jimson, Bill</v>
      </c>
      <c r="F1174" t="str">
        <f>VLOOKUP(C1174,Hierarchy!$A$2:$H$27,8,TRUE)</f>
        <v>Williamburg</v>
      </c>
      <c r="G1174">
        <v>35</v>
      </c>
      <c r="H1174">
        <v>24887</v>
      </c>
      <c r="I1174">
        <v>8</v>
      </c>
      <c r="J1174">
        <v>35</v>
      </c>
      <c r="K1174">
        <v>25</v>
      </c>
      <c r="L1174">
        <v>20</v>
      </c>
      <c r="M1174">
        <v>2</v>
      </c>
      <c r="N1174">
        <f>SUMIF(Call_Data!$D$2:$D$1526,Call_Data!$D1174,Call_Data!$G$2:$G$1526)</f>
        <v>2135</v>
      </c>
      <c r="O1174">
        <f>SUMIFS(Call_Data!$G$2:$G$1526,Call_Data!$D$2:$D$1526,Call_Data!$D1174,Call_Data!$A$2:$A$1526,Call_Data!$A1174)</f>
        <v>723</v>
      </c>
      <c r="P1174" s="3">
        <f>Call_Data!$H1174/Call_Data!$G1174</f>
        <v>711.05714285714282</v>
      </c>
      <c r="Q1174" cm="1">
        <f t="array" ref="Q1174">_xlfn.SWITCH(A1174,201706,780,201707,783,201708,775)</f>
        <v>775</v>
      </c>
      <c r="R1174" s="5" cm="1">
        <f t="array" ref="R1174">_xlfn.SWITCH(A1174,201706,0.08,201707,0.081,201708,0.075)</f>
        <v>7.4999999999999997E-2</v>
      </c>
      <c r="S1174" s="2">
        <f>Call_Data!$M1174/Call_Data!$G1174*100</f>
        <v>5.7142857142857144</v>
      </c>
      <c r="T1174" s="2">
        <f>Call_Data!$S1174/Call_Data!$R1174</f>
        <v>76.19047619047619</v>
      </c>
      <c r="U1174" s="7">
        <f t="shared" si="36"/>
        <v>0</v>
      </c>
      <c r="V1174" s="6">
        <f t="shared" si="37"/>
        <v>1</v>
      </c>
      <c r="W1174" s="6">
        <f>Call_Data!$K1174/Call_Data!$J1174</f>
        <v>0.7142857142857143</v>
      </c>
      <c r="X1174" s="6">
        <f>Call_Data!$L1174/Call_Data!$K1174</f>
        <v>0.8</v>
      </c>
      <c r="Y1174" s="6" cm="1">
        <f t="array" ref="Y1174">_xlfn.SWITCH(A1174,201706,0.51,201707,0.509,201708,0.511)</f>
        <v>0.51100000000000001</v>
      </c>
      <c r="Z1174" s="6">
        <f>Call_Data!$L1174/Call_Data!$G1174</f>
        <v>0.5714285714285714</v>
      </c>
      <c r="AA1174" s="6" cm="1">
        <f t="array" ref="AA1174">_xlfn.SWITCH(A1174,201706,0.2,201707,0.199,201708,0.198)</f>
        <v>0.19800000000000001</v>
      </c>
      <c r="AB1174" s="6">
        <f>Call_Data!$K1174-Call_Data!$L1174/Call_Data!$K1174</f>
        <v>24.2</v>
      </c>
      <c r="AC1174" s="6" cm="1">
        <f t="array" ref="AC1174">_xlfn.SWITCH(A1174,201706,0.17,201707,0.162,201708,0.159)</f>
        <v>0.159</v>
      </c>
      <c r="AD1174" s="6">
        <f>Call_Data!$I1174/Call_Data!$G1174</f>
        <v>0.22857142857142856</v>
      </c>
    </row>
    <row r="1175" spans="1:30" x14ac:dyDescent="0.2">
      <c r="A1175">
        <v>201708</v>
      </c>
      <c r="B1175" s="1">
        <v>42958</v>
      </c>
      <c r="C1175">
        <v>12476</v>
      </c>
      <c r="D1175" t="str">
        <f>VLOOKUP(Call_Data!$C1175,Hierarchy!$A$1:$H$27,5,TRUE)</f>
        <v>Lipp, Larry</v>
      </c>
      <c r="E1175" t="str">
        <f>VLOOKUP(Call_Data!$C1175,Hierarchy!$A$2:$H$27,7,TRUE)</f>
        <v>Jimson, Bill</v>
      </c>
      <c r="F1175" t="str">
        <f>VLOOKUP(C1175,Hierarchy!$A$2:$H$27,8,TRUE)</f>
        <v>Williamburg</v>
      </c>
      <c r="G1175">
        <v>36</v>
      </c>
      <c r="H1175">
        <v>24957</v>
      </c>
      <c r="I1175">
        <v>7</v>
      </c>
      <c r="J1175">
        <v>35</v>
      </c>
      <c r="K1175">
        <v>29</v>
      </c>
      <c r="L1175">
        <v>20</v>
      </c>
      <c r="M1175">
        <v>3</v>
      </c>
      <c r="N1175">
        <f>SUMIF(Call_Data!$D$2:$D$1526,Call_Data!$D1175,Call_Data!$G$2:$G$1526)</f>
        <v>2065</v>
      </c>
      <c r="O1175">
        <f>SUMIFS(Call_Data!$G$2:$G$1526,Call_Data!$D$2:$D$1526,Call_Data!$D1175,Call_Data!$A$2:$A$1526,Call_Data!$A1175)</f>
        <v>717</v>
      </c>
      <c r="P1175" s="3">
        <f>Call_Data!$H1175/Call_Data!$G1175</f>
        <v>693.25</v>
      </c>
      <c r="Q1175" cm="1">
        <f t="array" ref="Q1175">_xlfn.SWITCH(A1175,201706,780,201707,783,201708,775)</f>
        <v>775</v>
      </c>
      <c r="R1175" s="5" cm="1">
        <f t="array" ref="R1175">_xlfn.SWITCH(A1175,201706,0.08,201707,0.081,201708,0.075)</f>
        <v>7.4999999999999997E-2</v>
      </c>
      <c r="S1175" s="2">
        <f>Call_Data!$M1175/Call_Data!$G1175*100</f>
        <v>8.3333333333333321</v>
      </c>
      <c r="T1175" s="2">
        <f>Call_Data!$S1175/Call_Data!$R1175</f>
        <v>111.1111111111111</v>
      </c>
      <c r="U1175" s="7">
        <f t="shared" si="36"/>
        <v>150</v>
      </c>
      <c r="V1175" s="6">
        <f t="shared" si="37"/>
        <v>0.97222222222222221</v>
      </c>
      <c r="W1175" s="6">
        <f>Call_Data!$K1175/Call_Data!$J1175</f>
        <v>0.82857142857142863</v>
      </c>
      <c r="X1175" s="6">
        <f>Call_Data!$L1175/Call_Data!$K1175</f>
        <v>0.68965517241379315</v>
      </c>
      <c r="Y1175" s="6" cm="1">
        <f t="array" ref="Y1175">_xlfn.SWITCH(A1175,201706,0.51,201707,0.509,201708,0.511)</f>
        <v>0.51100000000000001</v>
      </c>
      <c r="Z1175" s="6">
        <f>Call_Data!$L1175/Call_Data!$G1175</f>
        <v>0.55555555555555558</v>
      </c>
      <c r="AA1175" s="6" cm="1">
        <f t="array" ref="AA1175">_xlfn.SWITCH(A1175,201706,0.2,201707,0.199,201708,0.198)</f>
        <v>0.19800000000000001</v>
      </c>
      <c r="AB1175" s="6">
        <f>Call_Data!$K1175-Call_Data!$L1175/Call_Data!$K1175</f>
        <v>28.310344827586206</v>
      </c>
      <c r="AC1175" s="6" cm="1">
        <f t="array" ref="AC1175">_xlfn.SWITCH(A1175,201706,0.17,201707,0.162,201708,0.159)</f>
        <v>0.159</v>
      </c>
      <c r="AD1175" s="6">
        <f>Call_Data!$I1175/Call_Data!$G1175</f>
        <v>0.19444444444444445</v>
      </c>
    </row>
    <row r="1176" spans="1:30" x14ac:dyDescent="0.2">
      <c r="A1176">
        <v>201708</v>
      </c>
      <c r="B1176" s="1">
        <v>42958</v>
      </c>
      <c r="C1176">
        <v>12477</v>
      </c>
      <c r="D1176" t="str">
        <f>VLOOKUP(Call_Data!$C1176,Hierarchy!$A$1:$H$27,5,TRUE)</f>
        <v>Myers, Matt</v>
      </c>
      <c r="E1176" t="str">
        <f>VLOOKUP(Call_Data!$C1176,Hierarchy!$A$2:$H$27,7,TRUE)</f>
        <v>Jimson, Bill</v>
      </c>
      <c r="F1176" t="str">
        <f>VLOOKUP(C1176,Hierarchy!$A$2:$H$27,8,TRUE)</f>
        <v>Williamburg</v>
      </c>
      <c r="G1176">
        <v>31</v>
      </c>
      <c r="H1176">
        <v>24109</v>
      </c>
      <c r="I1176">
        <v>7</v>
      </c>
      <c r="J1176">
        <v>31</v>
      </c>
      <c r="K1176">
        <v>23</v>
      </c>
      <c r="L1176">
        <v>16</v>
      </c>
      <c r="M1176">
        <v>2</v>
      </c>
      <c r="N1176">
        <f>SUMIF(Call_Data!$D$2:$D$1526,Call_Data!$D1176,Call_Data!$G$2:$G$1526)</f>
        <v>1978</v>
      </c>
      <c r="O1176">
        <f>SUMIFS(Call_Data!$G$2:$G$1526,Call_Data!$D$2:$D$1526,Call_Data!$D1176,Call_Data!$A$2:$A$1526,Call_Data!$A1176)</f>
        <v>621</v>
      </c>
      <c r="P1176" s="3">
        <f>Call_Data!$H1176/Call_Data!$G1176</f>
        <v>777.70967741935488</v>
      </c>
      <c r="Q1176" cm="1">
        <f t="array" ref="Q1176">_xlfn.SWITCH(A1176,201706,780,201707,783,201708,775)</f>
        <v>775</v>
      </c>
      <c r="R1176" s="5" cm="1">
        <f t="array" ref="R1176">_xlfn.SWITCH(A1176,201706,0.08,201707,0.081,201708,0.075)</f>
        <v>7.4999999999999997E-2</v>
      </c>
      <c r="S1176" s="2">
        <f>Call_Data!$M1176/Call_Data!$G1176*100</f>
        <v>6.4516129032258061</v>
      </c>
      <c r="T1176" s="2">
        <f>Call_Data!$S1176/Call_Data!$R1176</f>
        <v>86.021505376344081</v>
      </c>
      <c r="U1176" s="7">
        <f t="shared" si="36"/>
        <v>0</v>
      </c>
      <c r="V1176" s="6">
        <f t="shared" si="37"/>
        <v>1</v>
      </c>
      <c r="W1176" s="6">
        <f>Call_Data!$K1176/Call_Data!$J1176</f>
        <v>0.74193548387096775</v>
      </c>
      <c r="X1176" s="6">
        <f>Call_Data!$L1176/Call_Data!$K1176</f>
        <v>0.69565217391304346</v>
      </c>
      <c r="Y1176" s="6" cm="1">
        <f t="array" ref="Y1176">_xlfn.SWITCH(A1176,201706,0.51,201707,0.509,201708,0.511)</f>
        <v>0.51100000000000001</v>
      </c>
      <c r="Z1176" s="6">
        <f>Call_Data!$L1176/Call_Data!$G1176</f>
        <v>0.5161290322580645</v>
      </c>
      <c r="AA1176" s="6" cm="1">
        <f t="array" ref="AA1176">_xlfn.SWITCH(A1176,201706,0.2,201707,0.199,201708,0.198)</f>
        <v>0.19800000000000001</v>
      </c>
      <c r="AB1176" s="6">
        <f>Call_Data!$K1176-Call_Data!$L1176/Call_Data!$K1176</f>
        <v>22.304347826086957</v>
      </c>
      <c r="AC1176" s="6" cm="1">
        <f t="array" ref="AC1176">_xlfn.SWITCH(A1176,201706,0.17,201707,0.162,201708,0.159)</f>
        <v>0.159</v>
      </c>
      <c r="AD1176" s="6">
        <f>Call_Data!$I1176/Call_Data!$G1176</f>
        <v>0.22580645161290322</v>
      </c>
    </row>
    <row r="1177" spans="1:30" x14ac:dyDescent="0.2">
      <c r="A1177">
        <v>201708</v>
      </c>
      <c r="B1177" s="1">
        <v>42958</v>
      </c>
      <c r="C1177">
        <v>12478</v>
      </c>
      <c r="D1177" t="str">
        <f>VLOOKUP(Call_Data!$C1177,Hierarchy!$A$1:$H$27,5,TRUE)</f>
        <v>Nichols, Nana</v>
      </c>
      <c r="E1177" t="str">
        <f>VLOOKUP(Call_Data!$C1177,Hierarchy!$A$2:$H$27,7,TRUE)</f>
        <v>Jimson, Bill</v>
      </c>
      <c r="F1177" t="str">
        <f>VLOOKUP(C1177,Hierarchy!$A$2:$H$27,8,TRUE)</f>
        <v>Williamburg</v>
      </c>
      <c r="G1177">
        <v>30</v>
      </c>
      <c r="H1177">
        <v>24435</v>
      </c>
      <c r="I1177">
        <v>5</v>
      </c>
      <c r="J1177">
        <v>26</v>
      </c>
      <c r="K1177">
        <v>22</v>
      </c>
      <c r="L1177">
        <v>17</v>
      </c>
      <c r="M1177">
        <v>2</v>
      </c>
      <c r="N1177">
        <f>SUMIF(Call_Data!$D$2:$D$1526,Call_Data!$D1177,Call_Data!$G$2:$G$1526)</f>
        <v>1999</v>
      </c>
      <c r="O1177">
        <f>SUMIFS(Call_Data!$G$2:$G$1526,Call_Data!$D$2:$D$1526,Call_Data!$D1177,Call_Data!$A$2:$A$1526,Call_Data!$A1177)</f>
        <v>626</v>
      </c>
      <c r="P1177" s="3">
        <f>Call_Data!$H1177/Call_Data!$G1177</f>
        <v>814.5</v>
      </c>
      <c r="Q1177" cm="1">
        <f t="array" ref="Q1177">_xlfn.SWITCH(A1177,201706,780,201707,783,201708,775)</f>
        <v>775</v>
      </c>
      <c r="R1177" s="5" cm="1">
        <f t="array" ref="R1177">_xlfn.SWITCH(A1177,201706,0.08,201707,0.081,201708,0.075)</f>
        <v>7.4999999999999997E-2</v>
      </c>
      <c r="S1177" s="2">
        <f>Call_Data!$M1177/Call_Data!$G1177*100</f>
        <v>6.666666666666667</v>
      </c>
      <c r="T1177" s="2">
        <f>Call_Data!$S1177/Call_Data!$R1177</f>
        <v>88.8888888888889</v>
      </c>
      <c r="U1177" s="7">
        <f t="shared" si="36"/>
        <v>0</v>
      </c>
      <c r="V1177" s="6">
        <f t="shared" si="37"/>
        <v>0.8666666666666667</v>
      </c>
      <c r="W1177" s="6">
        <f>Call_Data!$K1177/Call_Data!$J1177</f>
        <v>0.84615384615384615</v>
      </c>
      <c r="X1177" s="6">
        <f>Call_Data!$L1177/Call_Data!$K1177</f>
        <v>0.77272727272727271</v>
      </c>
      <c r="Y1177" s="6" cm="1">
        <f t="array" ref="Y1177">_xlfn.SWITCH(A1177,201706,0.51,201707,0.509,201708,0.511)</f>
        <v>0.51100000000000001</v>
      </c>
      <c r="Z1177" s="6">
        <f>Call_Data!$L1177/Call_Data!$G1177</f>
        <v>0.56666666666666665</v>
      </c>
      <c r="AA1177" s="6" cm="1">
        <f t="array" ref="AA1177">_xlfn.SWITCH(A1177,201706,0.2,201707,0.199,201708,0.198)</f>
        <v>0.19800000000000001</v>
      </c>
      <c r="AB1177" s="6">
        <f>Call_Data!$K1177-Call_Data!$L1177/Call_Data!$K1177</f>
        <v>21.227272727272727</v>
      </c>
      <c r="AC1177" s="6" cm="1">
        <f t="array" ref="AC1177">_xlfn.SWITCH(A1177,201706,0.17,201707,0.162,201708,0.159)</f>
        <v>0.159</v>
      </c>
      <c r="AD1177" s="6">
        <f>Call_Data!$I1177/Call_Data!$G1177</f>
        <v>0.16666666666666666</v>
      </c>
    </row>
    <row r="1178" spans="1:30" x14ac:dyDescent="0.2">
      <c r="A1178">
        <v>201708</v>
      </c>
      <c r="B1178" s="1">
        <v>42958</v>
      </c>
      <c r="C1178">
        <v>12479</v>
      </c>
      <c r="D1178" t="str">
        <f>VLOOKUP(Call_Data!$C1178,Hierarchy!$A$1:$H$27,5,TRUE)</f>
        <v>Ohlson, Octavius</v>
      </c>
      <c r="E1178" t="str">
        <f>VLOOKUP(Call_Data!$C1178,Hierarchy!$A$2:$H$27,7,TRUE)</f>
        <v>Jimson, Bill</v>
      </c>
      <c r="F1178" t="str">
        <f>VLOOKUP(C1178,Hierarchy!$A$2:$H$27,8,TRUE)</f>
        <v>Williamburg</v>
      </c>
      <c r="G1178">
        <v>36</v>
      </c>
      <c r="H1178">
        <v>24659</v>
      </c>
      <c r="I1178">
        <v>9</v>
      </c>
      <c r="J1178">
        <v>33</v>
      </c>
      <c r="K1178">
        <v>22</v>
      </c>
      <c r="L1178">
        <v>15</v>
      </c>
      <c r="M1178">
        <v>2</v>
      </c>
      <c r="N1178">
        <f>SUMIF(Call_Data!$D$2:$D$1526,Call_Data!$D1178,Call_Data!$G$2:$G$1526)</f>
        <v>1969</v>
      </c>
      <c r="O1178">
        <f>SUMIFS(Call_Data!$G$2:$G$1526,Call_Data!$D$2:$D$1526,Call_Data!$D1178,Call_Data!$A$2:$A$1526,Call_Data!$A1178)</f>
        <v>727</v>
      </c>
      <c r="P1178" s="3">
        <f>Call_Data!$H1178/Call_Data!$G1178</f>
        <v>684.97222222222217</v>
      </c>
      <c r="Q1178" cm="1">
        <f t="array" ref="Q1178">_xlfn.SWITCH(A1178,201706,780,201707,783,201708,775)</f>
        <v>775</v>
      </c>
      <c r="R1178" s="5" cm="1">
        <f t="array" ref="R1178">_xlfn.SWITCH(A1178,201706,0.08,201707,0.081,201708,0.075)</f>
        <v>7.4999999999999997E-2</v>
      </c>
      <c r="S1178" s="2">
        <f>Call_Data!$M1178/Call_Data!$G1178*100</f>
        <v>5.5555555555555554</v>
      </c>
      <c r="T1178" s="2">
        <f>Call_Data!$S1178/Call_Data!$R1178</f>
        <v>74.074074074074076</v>
      </c>
      <c r="U1178" s="7">
        <f t="shared" si="36"/>
        <v>0</v>
      </c>
      <c r="V1178" s="6">
        <f t="shared" si="37"/>
        <v>0.91666666666666663</v>
      </c>
      <c r="W1178" s="6">
        <f>Call_Data!$K1178/Call_Data!$J1178</f>
        <v>0.66666666666666663</v>
      </c>
      <c r="X1178" s="6">
        <f>Call_Data!$L1178/Call_Data!$K1178</f>
        <v>0.68181818181818177</v>
      </c>
      <c r="Y1178" s="6" cm="1">
        <f t="array" ref="Y1178">_xlfn.SWITCH(A1178,201706,0.51,201707,0.509,201708,0.511)</f>
        <v>0.51100000000000001</v>
      </c>
      <c r="Z1178" s="6">
        <f>Call_Data!$L1178/Call_Data!$G1178</f>
        <v>0.41666666666666669</v>
      </c>
      <c r="AA1178" s="6" cm="1">
        <f t="array" ref="AA1178">_xlfn.SWITCH(A1178,201706,0.2,201707,0.199,201708,0.198)</f>
        <v>0.19800000000000001</v>
      </c>
      <c r="AB1178" s="6">
        <f>Call_Data!$K1178-Call_Data!$L1178/Call_Data!$K1178</f>
        <v>21.318181818181817</v>
      </c>
      <c r="AC1178" s="6" cm="1">
        <f t="array" ref="AC1178">_xlfn.SWITCH(A1178,201706,0.17,201707,0.162,201708,0.159)</f>
        <v>0.159</v>
      </c>
      <c r="AD1178" s="6">
        <f>Call_Data!$I1178/Call_Data!$G1178</f>
        <v>0.25</v>
      </c>
    </row>
    <row r="1179" spans="1:30" x14ac:dyDescent="0.2">
      <c r="A1179">
        <v>201708</v>
      </c>
      <c r="B1179" s="1">
        <v>42958</v>
      </c>
      <c r="C1179">
        <v>12481</v>
      </c>
      <c r="D1179" t="str">
        <f>VLOOKUP(Call_Data!$C1179,Hierarchy!$A$1:$H$27,5,TRUE)</f>
        <v>Rank, Richelle</v>
      </c>
      <c r="E1179" t="str">
        <f>VLOOKUP(Call_Data!$C1179,Hierarchy!$A$2:$H$27,7,TRUE)</f>
        <v>Jimson, Bill</v>
      </c>
      <c r="F1179" t="str">
        <f>VLOOKUP(C1179,Hierarchy!$A$2:$H$27,8,TRUE)</f>
        <v>Williamburg</v>
      </c>
      <c r="G1179">
        <v>36</v>
      </c>
      <c r="H1179">
        <v>24768</v>
      </c>
      <c r="I1179">
        <v>6</v>
      </c>
      <c r="J1179">
        <v>31</v>
      </c>
      <c r="K1179">
        <v>20</v>
      </c>
      <c r="L1179">
        <v>16</v>
      </c>
      <c r="M1179">
        <v>2</v>
      </c>
      <c r="N1179">
        <f>SUMIF(Call_Data!$D$2:$D$1526,Call_Data!$D1179,Call_Data!$G$2:$G$1526)</f>
        <v>1090</v>
      </c>
      <c r="O1179">
        <f>SUMIFS(Call_Data!$G$2:$G$1526,Call_Data!$D$2:$D$1526,Call_Data!$D1179,Call_Data!$A$2:$A$1526,Call_Data!$A1179)</f>
        <v>697</v>
      </c>
      <c r="P1179" s="3">
        <f>Call_Data!$H1179/Call_Data!$G1179</f>
        <v>688</v>
      </c>
      <c r="Q1179" cm="1">
        <f t="array" ref="Q1179">_xlfn.SWITCH(A1179,201706,780,201707,783,201708,775)</f>
        <v>775</v>
      </c>
      <c r="R1179" s="5" cm="1">
        <f t="array" ref="R1179">_xlfn.SWITCH(A1179,201706,0.08,201707,0.081,201708,0.075)</f>
        <v>7.4999999999999997E-2</v>
      </c>
      <c r="S1179" s="2">
        <f>Call_Data!$M1179/Call_Data!$G1179*100</f>
        <v>5.5555555555555554</v>
      </c>
      <c r="T1179" s="2">
        <f>Call_Data!$S1179/Call_Data!$R1179</f>
        <v>74.074074074074076</v>
      </c>
      <c r="U1179" s="7">
        <f t="shared" si="36"/>
        <v>0</v>
      </c>
      <c r="V1179" s="6">
        <f t="shared" si="37"/>
        <v>0.86111111111111116</v>
      </c>
      <c r="W1179" s="6">
        <f>Call_Data!$K1179/Call_Data!$J1179</f>
        <v>0.64516129032258063</v>
      </c>
      <c r="X1179" s="6">
        <f>Call_Data!$L1179/Call_Data!$K1179</f>
        <v>0.8</v>
      </c>
      <c r="Y1179" s="6" cm="1">
        <f t="array" ref="Y1179">_xlfn.SWITCH(A1179,201706,0.51,201707,0.509,201708,0.511)</f>
        <v>0.51100000000000001</v>
      </c>
      <c r="Z1179" s="6">
        <f>Call_Data!$L1179/Call_Data!$G1179</f>
        <v>0.44444444444444442</v>
      </c>
      <c r="AA1179" s="6" cm="1">
        <f t="array" ref="AA1179">_xlfn.SWITCH(A1179,201706,0.2,201707,0.199,201708,0.198)</f>
        <v>0.19800000000000001</v>
      </c>
      <c r="AB1179" s="6">
        <f>Call_Data!$K1179-Call_Data!$L1179/Call_Data!$K1179</f>
        <v>19.2</v>
      </c>
      <c r="AC1179" s="6" cm="1">
        <f t="array" ref="AC1179">_xlfn.SWITCH(A1179,201706,0.17,201707,0.162,201708,0.159)</f>
        <v>0.159</v>
      </c>
      <c r="AD1179" s="6">
        <f>Call_Data!$I1179/Call_Data!$G1179</f>
        <v>0.16666666666666666</v>
      </c>
    </row>
    <row r="1180" spans="1:30" x14ac:dyDescent="0.2">
      <c r="A1180">
        <v>201708</v>
      </c>
      <c r="B1180" s="1">
        <v>42959</v>
      </c>
      <c r="C1180">
        <v>12473</v>
      </c>
      <c r="D1180" t="str">
        <f>VLOOKUP(Call_Data!$C1180,Hierarchy!$A$1:$H$27,5,TRUE)</f>
        <v>Ivanski, Igor</v>
      </c>
      <c r="E1180" t="str">
        <f>VLOOKUP(Call_Data!$C1180,Hierarchy!$A$2:$H$27,7,TRUE)</f>
        <v>Jimson, Bill</v>
      </c>
      <c r="F1180" t="str">
        <f>VLOOKUP(C1180,Hierarchy!$A$2:$H$27,8,TRUE)</f>
        <v>Williamburg</v>
      </c>
      <c r="G1180">
        <v>36</v>
      </c>
      <c r="H1180">
        <v>24968</v>
      </c>
      <c r="I1180">
        <v>7</v>
      </c>
      <c r="J1180">
        <v>33</v>
      </c>
      <c r="K1180">
        <v>26</v>
      </c>
      <c r="L1180">
        <v>18</v>
      </c>
      <c r="M1180">
        <v>2</v>
      </c>
      <c r="N1180">
        <f>SUMIF(Call_Data!$D$2:$D$1526,Call_Data!$D1180,Call_Data!$G$2:$G$1526)</f>
        <v>2093</v>
      </c>
      <c r="O1180">
        <f>SUMIFS(Call_Data!$G$2:$G$1526,Call_Data!$D$2:$D$1526,Call_Data!$D1180,Call_Data!$A$2:$A$1526,Call_Data!$A1180)</f>
        <v>730</v>
      </c>
      <c r="P1180" s="3">
        <f>Call_Data!$H1180/Call_Data!$G1180</f>
        <v>693.55555555555554</v>
      </c>
      <c r="Q1180" cm="1">
        <f t="array" ref="Q1180">_xlfn.SWITCH(A1180,201706,780,201707,783,201708,775)</f>
        <v>775</v>
      </c>
      <c r="R1180" s="5" cm="1">
        <f t="array" ref="R1180">_xlfn.SWITCH(A1180,201706,0.08,201707,0.081,201708,0.075)</f>
        <v>7.4999999999999997E-2</v>
      </c>
      <c r="S1180" s="2">
        <f>Call_Data!$M1180/Call_Data!$G1180*100</f>
        <v>5.5555555555555554</v>
      </c>
      <c r="T1180" s="2">
        <f>Call_Data!$S1180/Call_Data!$R1180</f>
        <v>74.074074074074076</v>
      </c>
      <c r="U1180" s="7">
        <f t="shared" si="36"/>
        <v>0</v>
      </c>
      <c r="V1180" s="6">
        <f t="shared" si="37"/>
        <v>0.91666666666666663</v>
      </c>
      <c r="W1180" s="6">
        <f>Call_Data!$K1180/Call_Data!$J1180</f>
        <v>0.78787878787878785</v>
      </c>
      <c r="X1180" s="6">
        <f>Call_Data!$L1180/Call_Data!$K1180</f>
        <v>0.69230769230769229</v>
      </c>
      <c r="Y1180" s="6" cm="1">
        <f t="array" ref="Y1180">_xlfn.SWITCH(A1180,201706,0.51,201707,0.509,201708,0.511)</f>
        <v>0.51100000000000001</v>
      </c>
      <c r="Z1180" s="6">
        <f>Call_Data!$L1180/Call_Data!$G1180</f>
        <v>0.5</v>
      </c>
      <c r="AA1180" s="6" cm="1">
        <f t="array" ref="AA1180">_xlfn.SWITCH(A1180,201706,0.2,201707,0.199,201708,0.198)</f>
        <v>0.19800000000000001</v>
      </c>
      <c r="AB1180" s="6">
        <f>Call_Data!$K1180-Call_Data!$L1180/Call_Data!$K1180</f>
        <v>25.307692307692307</v>
      </c>
      <c r="AC1180" s="6" cm="1">
        <f t="array" ref="AC1180">_xlfn.SWITCH(A1180,201706,0.17,201707,0.162,201708,0.159)</f>
        <v>0.159</v>
      </c>
      <c r="AD1180" s="6">
        <f>Call_Data!$I1180/Call_Data!$G1180</f>
        <v>0.19444444444444445</v>
      </c>
    </row>
    <row r="1181" spans="1:30" x14ac:dyDescent="0.2">
      <c r="A1181">
        <v>201708</v>
      </c>
      <c r="B1181" s="1">
        <v>42959</v>
      </c>
      <c r="C1181">
        <v>12474</v>
      </c>
      <c r="D1181" t="str">
        <f>VLOOKUP(Call_Data!$C1181,Hierarchy!$A$1:$H$27,5,TRUE)</f>
        <v>Jeffries, Johnna</v>
      </c>
      <c r="E1181" t="str">
        <f>VLOOKUP(Call_Data!$C1181,Hierarchy!$A$2:$H$27,7,TRUE)</f>
        <v>Jimson, Bill</v>
      </c>
      <c r="F1181" t="str">
        <f>VLOOKUP(C1181,Hierarchy!$A$2:$H$27,8,TRUE)</f>
        <v>Williamburg</v>
      </c>
      <c r="G1181">
        <v>35</v>
      </c>
      <c r="H1181">
        <v>24041</v>
      </c>
      <c r="I1181">
        <v>7</v>
      </c>
      <c r="J1181">
        <v>35</v>
      </c>
      <c r="K1181">
        <v>29</v>
      </c>
      <c r="L1181">
        <v>22</v>
      </c>
      <c r="M1181">
        <v>2</v>
      </c>
      <c r="N1181">
        <f>SUMIF(Call_Data!$D$2:$D$1526,Call_Data!$D1181,Call_Data!$G$2:$G$1526)</f>
        <v>2135</v>
      </c>
      <c r="O1181">
        <f>SUMIFS(Call_Data!$G$2:$G$1526,Call_Data!$D$2:$D$1526,Call_Data!$D1181,Call_Data!$A$2:$A$1526,Call_Data!$A1181)</f>
        <v>730</v>
      </c>
      <c r="P1181" s="3">
        <f>Call_Data!$H1181/Call_Data!$G1181</f>
        <v>686.88571428571424</v>
      </c>
      <c r="Q1181" cm="1">
        <f t="array" ref="Q1181">_xlfn.SWITCH(A1181,201706,780,201707,783,201708,775)</f>
        <v>775</v>
      </c>
      <c r="R1181" s="5" cm="1">
        <f t="array" ref="R1181">_xlfn.SWITCH(A1181,201706,0.08,201707,0.081,201708,0.075)</f>
        <v>7.4999999999999997E-2</v>
      </c>
      <c r="S1181" s="2">
        <f>Call_Data!$M1181/Call_Data!$G1181*100</f>
        <v>5.7142857142857144</v>
      </c>
      <c r="T1181" s="2">
        <f>Call_Data!$S1181/Call_Data!$R1181</f>
        <v>76.19047619047619</v>
      </c>
      <c r="U1181" s="7">
        <f t="shared" si="36"/>
        <v>0</v>
      </c>
      <c r="V1181" s="6">
        <f t="shared" si="37"/>
        <v>1</v>
      </c>
      <c r="W1181" s="6">
        <f>Call_Data!$K1181/Call_Data!$J1181</f>
        <v>0.82857142857142863</v>
      </c>
      <c r="X1181" s="6">
        <f>Call_Data!$L1181/Call_Data!$K1181</f>
        <v>0.75862068965517238</v>
      </c>
      <c r="Y1181" s="6" cm="1">
        <f t="array" ref="Y1181">_xlfn.SWITCH(A1181,201706,0.51,201707,0.509,201708,0.511)</f>
        <v>0.51100000000000001</v>
      </c>
      <c r="Z1181" s="6">
        <f>Call_Data!$L1181/Call_Data!$G1181</f>
        <v>0.62857142857142856</v>
      </c>
      <c r="AA1181" s="6" cm="1">
        <f t="array" ref="AA1181">_xlfn.SWITCH(A1181,201706,0.2,201707,0.199,201708,0.198)</f>
        <v>0.19800000000000001</v>
      </c>
      <c r="AB1181" s="6">
        <f>Call_Data!$K1181-Call_Data!$L1181/Call_Data!$K1181</f>
        <v>28.241379310344829</v>
      </c>
      <c r="AC1181" s="6" cm="1">
        <f t="array" ref="AC1181">_xlfn.SWITCH(A1181,201706,0.17,201707,0.162,201708,0.159)</f>
        <v>0.159</v>
      </c>
      <c r="AD1181" s="6">
        <f>Call_Data!$I1181/Call_Data!$G1181</f>
        <v>0.2</v>
      </c>
    </row>
    <row r="1182" spans="1:30" x14ac:dyDescent="0.2">
      <c r="A1182">
        <v>201708</v>
      </c>
      <c r="B1182" s="1">
        <v>42959</v>
      </c>
      <c r="C1182">
        <v>12475</v>
      </c>
      <c r="D1182" t="str">
        <f>VLOOKUP(Call_Data!$C1182,Hierarchy!$A$1:$H$27,5,TRUE)</f>
        <v>Kippers, Kat</v>
      </c>
      <c r="E1182" t="str">
        <f>VLOOKUP(Call_Data!$C1182,Hierarchy!$A$2:$H$27,7,TRUE)</f>
        <v>Jimson, Bill</v>
      </c>
      <c r="F1182" t="str">
        <f>VLOOKUP(C1182,Hierarchy!$A$2:$H$27,8,TRUE)</f>
        <v>Williamburg</v>
      </c>
      <c r="G1182">
        <v>32</v>
      </c>
      <c r="H1182">
        <v>25283</v>
      </c>
      <c r="I1182">
        <v>6</v>
      </c>
      <c r="J1182">
        <v>28</v>
      </c>
      <c r="K1182">
        <v>24</v>
      </c>
      <c r="L1182">
        <v>15</v>
      </c>
      <c r="M1182">
        <v>2</v>
      </c>
      <c r="N1182">
        <f>SUMIF(Call_Data!$D$2:$D$1526,Call_Data!$D1182,Call_Data!$G$2:$G$1526)</f>
        <v>2135</v>
      </c>
      <c r="O1182">
        <f>SUMIFS(Call_Data!$G$2:$G$1526,Call_Data!$D$2:$D$1526,Call_Data!$D1182,Call_Data!$A$2:$A$1526,Call_Data!$A1182)</f>
        <v>723</v>
      </c>
      <c r="P1182" s="3">
        <f>Call_Data!$H1182/Call_Data!$G1182</f>
        <v>790.09375</v>
      </c>
      <c r="Q1182" cm="1">
        <f t="array" ref="Q1182">_xlfn.SWITCH(A1182,201706,780,201707,783,201708,775)</f>
        <v>775</v>
      </c>
      <c r="R1182" s="5" cm="1">
        <f t="array" ref="R1182">_xlfn.SWITCH(A1182,201706,0.08,201707,0.081,201708,0.075)</f>
        <v>7.4999999999999997E-2</v>
      </c>
      <c r="S1182" s="2">
        <f>Call_Data!$M1182/Call_Data!$G1182*100</f>
        <v>6.25</v>
      </c>
      <c r="T1182" s="2">
        <f>Call_Data!$S1182/Call_Data!$R1182</f>
        <v>83.333333333333343</v>
      </c>
      <c r="U1182" s="7">
        <f t="shared" si="36"/>
        <v>0</v>
      </c>
      <c r="V1182" s="6">
        <f t="shared" si="37"/>
        <v>0.875</v>
      </c>
      <c r="W1182" s="6">
        <f>Call_Data!$K1182/Call_Data!$J1182</f>
        <v>0.8571428571428571</v>
      </c>
      <c r="X1182" s="6">
        <f>Call_Data!$L1182/Call_Data!$K1182</f>
        <v>0.625</v>
      </c>
      <c r="Y1182" s="6" cm="1">
        <f t="array" ref="Y1182">_xlfn.SWITCH(A1182,201706,0.51,201707,0.509,201708,0.511)</f>
        <v>0.51100000000000001</v>
      </c>
      <c r="Z1182" s="6">
        <f>Call_Data!$L1182/Call_Data!$G1182</f>
        <v>0.46875</v>
      </c>
      <c r="AA1182" s="6" cm="1">
        <f t="array" ref="AA1182">_xlfn.SWITCH(A1182,201706,0.2,201707,0.199,201708,0.198)</f>
        <v>0.19800000000000001</v>
      </c>
      <c r="AB1182" s="6">
        <f>Call_Data!$K1182-Call_Data!$L1182/Call_Data!$K1182</f>
        <v>23.375</v>
      </c>
      <c r="AC1182" s="6" cm="1">
        <f t="array" ref="AC1182">_xlfn.SWITCH(A1182,201706,0.17,201707,0.162,201708,0.159)</f>
        <v>0.159</v>
      </c>
      <c r="AD1182" s="6">
        <f>Call_Data!$I1182/Call_Data!$G1182</f>
        <v>0.1875</v>
      </c>
    </row>
    <row r="1183" spans="1:30" x14ac:dyDescent="0.2">
      <c r="A1183">
        <v>201708</v>
      </c>
      <c r="B1183" s="1">
        <v>42959</v>
      </c>
      <c r="C1183">
        <v>12476</v>
      </c>
      <c r="D1183" t="str">
        <f>VLOOKUP(Call_Data!$C1183,Hierarchy!$A$1:$H$27,5,TRUE)</f>
        <v>Lipp, Larry</v>
      </c>
      <c r="E1183" t="str">
        <f>VLOOKUP(Call_Data!$C1183,Hierarchy!$A$2:$H$27,7,TRUE)</f>
        <v>Jimson, Bill</v>
      </c>
      <c r="F1183" t="str">
        <f>VLOOKUP(C1183,Hierarchy!$A$2:$H$27,8,TRUE)</f>
        <v>Williamburg</v>
      </c>
      <c r="G1183">
        <v>34</v>
      </c>
      <c r="H1183">
        <v>25393</v>
      </c>
      <c r="I1183">
        <v>8</v>
      </c>
      <c r="J1183">
        <v>33</v>
      </c>
      <c r="K1183">
        <v>22</v>
      </c>
      <c r="L1183">
        <v>17</v>
      </c>
      <c r="M1183">
        <v>2</v>
      </c>
      <c r="N1183">
        <f>SUMIF(Call_Data!$D$2:$D$1526,Call_Data!$D1183,Call_Data!$G$2:$G$1526)</f>
        <v>2065</v>
      </c>
      <c r="O1183">
        <f>SUMIFS(Call_Data!$G$2:$G$1526,Call_Data!$D$2:$D$1526,Call_Data!$D1183,Call_Data!$A$2:$A$1526,Call_Data!$A1183)</f>
        <v>717</v>
      </c>
      <c r="P1183" s="3">
        <f>Call_Data!$H1183/Call_Data!$G1183</f>
        <v>746.85294117647061</v>
      </c>
      <c r="Q1183" cm="1">
        <f t="array" ref="Q1183">_xlfn.SWITCH(A1183,201706,780,201707,783,201708,775)</f>
        <v>775</v>
      </c>
      <c r="R1183" s="5" cm="1">
        <f t="array" ref="R1183">_xlfn.SWITCH(A1183,201706,0.08,201707,0.081,201708,0.075)</f>
        <v>7.4999999999999997E-2</v>
      </c>
      <c r="S1183" s="2">
        <f>Call_Data!$M1183/Call_Data!$G1183*100</f>
        <v>5.8823529411764701</v>
      </c>
      <c r="T1183" s="2">
        <f>Call_Data!$S1183/Call_Data!$R1183</f>
        <v>78.431372549019599</v>
      </c>
      <c r="U1183" s="7">
        <f t="shared" si="36"/>
        <v>0</v>
      </c>
      <c r="V1183" s="6">
        <f t="shared" si="37"/>
        <v>0.97058823529411764</v>
      </c>
      <c r="W1183" s="6">
        <f>Call_Data!$K1183/Call_Data!$J1183</f>
        <v>0.66666666666666663</v>
      </c>
      <c r="X1183" s="6">
        <f>Call_Data!$L1183/Call_Data!$K1183</f>
        <v>0.77272727272727271</v>
      </c>
      <c r="Y1183" s="6" cm="1">
        <f t="array" ref="Y1183">_xlfn.SWITCH(A1183,201706,0.51,201707,0.509,201708,0.511)</f>
        <v>0.51100000000000001</v>
      </c>
      <c r="Z1183" s="6">
        <f>Call_Data!$L1183/Call_Data!$G1183</f>
        <v>0.5</v>
      </c>
      <c r="AA1183" s="6" cm="1">
        <f t="array" ref="AA1183">_xlfn.SWITCH(A1183,201706,0.2,201707,0.199,201708,0.198)</f>
        <v>0.19800000000000001</v>
      </c>
      <c r="AB1183" s="6">
        <f>Call_Data!$K1183-Call_Data!$L1183/Call_Data!$K1183</f>
        <v>21.227272727272727</v>
      </c>
      <c r="AC1183" s="6" cm="1">
        <f t="array" ref="AC1183">_xlfn.SWITCH(A1183,201706,0.17,201707,0.162,201708,0.159)</f>
        <v>0.159</v>
      </c>
      <c r="AD1183" s="6">
        <f>Call_Data!$I1183/Call_Data!$G1183</f>
        <v>0.23529411764705882</v>
      </c>
    </row>
    <row r="1184" spans="1:30" x14ac:dyDescent="0.2">
      <c r="A1184">
        <v>201708</v>
      </c>
      <c r="B1184" s="1">
        <v>42959</v>
      </c>
      <c r="C1184">
        <v>12477</v>
      </c>
      <c r="D1184" t="str">
        <f>VLOOKUP(Call_Data!$C1184,Hierarchy!$A$1:$H$27,5,TRUE)</f>
        <v>Myers, Matt</v>
      </c>
      <c r="E1184" t="str">
        <f>VLOOKUP(Call_Data!$C1184,Hierarchy!$A$2:$H$27,7,TRUE)</f>
        <v>Jimson, Bill</v>
      </c>
      <c r="F1184" t="str">
        <f>VLOOKUP(C1184,Hierarchy!$A$2:$H$27,8,TRUE)</f>
        <v>Williamburg</v>
      </c>
      <c r="G1184">
        <v>31</v>
      </c>
      <c r="H1184">
        <v>25241</v>
      </c>
      <c r="I1184">
        <v>8</v>
      </c>
      <c r="J1184">
        <v>30</v>
      </c>
      <c r="K1184">
        <v>24</v>
      </c>
      <c r="L1184">
        <v>18</v>
      </c>
      <c r="M1184">
        <v>2</v>
      </c>
      <c r="N1184">
        <f>SUMIF(Call_Data!$D$2:$D$1526,Call_Data!$D1184,Call_Data!$G$2:$G$1526)</f>
        <v>1978</v>
      </c>
      <c r="O1184">
        <f>SUMIFS(Call_Data!$G$2:$G$1526,Call_Data!$D$2:$D$1526,Call_Data!$D1184,Call_Data!$A$2:$A$1526,Call_Data!$A1184)</f>
        <v>621</v>
      </c>
      <c r="P1184" s="3">
        <f>Call_Data!$H1184/Call_Data!$G1184</f>
        <v>814.22580645161293</v>
      </c>
      <c r="Q1184" cm="1">
        <f t="array" ref="Q1184">_xlfn.SWITCH(A1184,201706,780,201707,783,201708,775)</f>
        <v>775</v>
      </c>
      <c r="R1184" s="5" cm="1">
        <f t="array" ref="R1184">_xlfn.SWITCH(A1184,201706,0.08,201707,0.081,201708,0.075)</f>
        <v>7.4999999999999997E-2</v>
      </c>
      <c r="S1184" s="2">
        <f>Call_Data!$M1184/Call_Data!$G1184*100</f>
        <v>6.4516129032258061</v>
      </c>
      <c r="T1184" s="2">
        <f>Call_Data!$S1184/Call_Data!$R1184</f>
        <v>86.021505376344081</v>
      </c>
      <c r="U1184" s="7">
        <f t="shared" si="36"/>
        <v>0</v>
      </c>
      <c r="V1184" s="6">
        <f t="shared" si="37"/>
        <v>0.967741935483871</v>
      </c>
      <c r="W1184" s="6">
        <f>Call_Data!$K1184/Call_Data!$J1184</f>
        <v>0.8</v>
      </c>
      <c r="X1184" s="6">
        <f>Call_Data!$L1184/Call_Data!$K1184</f>
        <v>0.75</v>
      </c>
      <c r="Y1184" s="6" cm="1">
        <f t="array" ref="Y1184">_xlfn.SWITCH(A1184,201706,0.51,201707,0.509,201708,0.511)</f>
        <v>0.51100000000000001</v>
      </c>
      <c r="Z1184" s="6">
        <f>Call_Data!$L1184/Call_Data!$G1184</f>
        <v>0.58064516129032262</v>
      </c>
      <c r="AA1184" s="6" cm="1">
        <f t="array" ref="AA1184">_xlfn.SWITCH(A1184,201706,0.2,201707,0.199,201708,0.198)</f>
        <v>0.19800000000000001</v>
      </c>
      <c r="AB1184" s="6">
        <f>Call_Data!$K1184-Call_Data!$L1184/Call_Data!$K1184</f>
        <v>23.25</v>
      </c>
      <c r="AC1184" s="6" cm="1">
        <f t="array" ref="AC1184">_xlfn.SWITCH(A1184,201706,0.17,201707,0.162,201708,0.159)</f>
        <v>0.159</v>
      </c>
      <c r="AD1184" s="6">
        <f>Call_Data!$I1184/Call_Data!$G1184</f>
        <v>0.25806451612903225</v>
      </c>
    </row>
    <row r="1185" spans="1:30" x14ac:dyDescent="0.2">
      <c r="A1185">
        <v>201708</v>
      </c>
      <c r="B1185" s="1">
        <v>42959</v>
      </c>
      <c r="C1185">
        <v>12478</v>
      </c>
      <c r="D1185" t="str">
        <f>VLOOKUP(Call_Data!$C1185,Hierarchy!$A$1:$H$27,5,TRUE)</f>
        <v>Nichols, Nana</v>
      </c>
      <c r="E1185" t="str">
        <f>VLOOKUP(Call_Data!$C1185,Hierarchy!$A$2:$H$27,7,TRUE)</f>
        <v>Jimson, Bill</v>
      </c>
      <c r="F1185" t="str">
        <f>VLOOKUP(C1185,Hierarchy!$A$2:$H$27,8,TRUE)</f>
        <v>Williamburg</v>
      </c>
      <c r="G1185">
        <v>33</v>
      </c>
      <c r="H1185">
        <v>25456</v>
      </c>
      <c r="I1185">
        <v>6</v>
      </c>
      <c r="J1185">
        <v>30</v>
      </c>
      <c r="K1185">
        <v>23</v>
      </c>
      <c r="L1185">
        <v>17</v>
      </c>
      <c r="M1185">
        <v>2</v>
      </c>
      <c r="N1185">
        <f>SUMIF(Call_Data!$D$2:$D$1526,Call_Data!$D1185,Call_Data!$G$2:$G$1526)</f>
        <v>1999</v>
      </c>
      <c r="O1185">
        <f>SUMIFS(Call_Data!$G$2:$G$1526,Call_Data!$D$2:$D$1526,Call_Data!$D1185,Call_Data!$A$2:$A$1526,Call_Data!$A1185)</f>
        <v>626</v>
      </c>
      <c r="P1185" s="3">
        <f>Call_Data!$H1185/Call_Data!$G1185</f>
        <v>771.39393939393938</v>
      </c>
      <c r="Q1185" cm="1">
        <f t="array" ref="Q1185">_xlfn.SWITCH(A1185,201706,780,201707,783,201708,775)</f>
        <v>775</v>
      </c>
      <c r="R1185" s="5" cm="1">
        <f t="array" ref="R1185">_xlfn.SWITCH(A1185,201706,0.08,201707,0.081,201708,0.075)</f>
        <v>7.4999999999999997E-2</v>
      </c>
      <c r="S1185" s="2">
        <f>Call_Data!$M1185/Call_Data!$G1185*100</f>
        <v>6.0606060606060606</v>
      </c>
      <c r="T1185" s="2">
        <f>Call_Data!$S1185/Call_Data!$R1185</f>
        <v>80.808080808080817</v>
      </c>
      <c r="U1185" s="7">
        <f t="shared" si="36"/>
        <v>0</v>
      </c>
      <c r="V1185" s="6">
        <f t="shared" si="37"/>
        <v>0.90909090909090906</v>
      </c>
      <c r="W1185" s="6">
        <f>Call_Data!$K1185/Call_Data!$J1185</f>
        <v>0.76666666666666672</v>
      </c>
      <c r="X1185" s="6">
        <f>Call_Data!$L1185/Call_Data!$K1185</f>
        <v>0.73913043478260865</v>
      </c>
      <c r="Y1185" s="6" cm="1">
        <f t="array" ref="Y1185">_xlfn.SWITCH(A1185,201706,0.51,201707,0.509,201708,0.511)</f>
        <v>0.51100000000000001</v>
      </c>
      <c r="Z1185" s="6">
        <f>Call_Data!$L1185/Call_Data!$G1185</f>
        <v>0.51515151515151514</v>
      </c>
      <c r="AA1185" s="6" cm="1">
        <f t="array" ref="AA1185">_xlfn.SWITCH(A1185,201706,0.2,201707,0.199,201708,0.198)</f>
        <v>0.19800000000000001</v>
      </c>
      <c r="AB1185" s="6">
        <f>Call_Data!$K1185-Call_Data!$L1185/Call_Data!$K1185</f>
        <v>22.260869565217391</v>
      </c>
      <c r="AC1185" s="6" cm="1">
        <f t="array" ref="AC1185">_xlfn.SWITCH(A1185,201706,0.17,201707,0.162,201708,0.159)</f>
        <v>0.159</v>
      </c>
      <c r="AD1185" s="6">
        <f>Call_Data!$I1185/Call_Data!$G1185</f>
        <v>0.18181818181818182</v>
      </c>
    </row>
    <row r="1186" spans="1:30" x14ac:dyDescent="0.2">
      <c r="A1186">
        <v>201708</v>
      </c>
      <c r="B1186" s="1">
        <v>42959</v>
      </c>
      <c r="C1186">
        <v>12479</v>
      </c>
      <c r="D1186" t="str">
        <f>VLOOKUP(Call_Data!$C1186,Hierarchy!$A$1:$H$27,5,TRUE)</f>
        <v>Ohlson, Octavius</v>
      </c>
      <c r="E1186" t="str">
        <f>VLOOKUP(Call_Data!$C1186,Hierarchy!$A$2:$H$27,7,TRUE)</f>
        <v>Jimson, Bill</v>
      </c>
      <c r="F1186" t="str">
        <f>VLOOKUP(C1186,Hierarchy!$A$2:$H$27,8,TRUE)</f>
        <v>Williamburg</v>
      </c>
      <c r="G1186">
        <v>36</v>
      </c>
      <c r="H1186">
        <v>24592</v>
      </c>
      <c r="I1186">
        <v>8</v>
      </c>
      <c r="J1186">
        <v>33</v>
      </c>
      <c r="K1186">
        <v>28</v>
      </c>
      <c r="L1186">
        <v>18</v>
      </c>
      <c r="M1186">
        <v>2</v>
      </c>
      <c r="N1186">
        <f>SUMIF(Call_Data!$D$2:$D$1526,Call_Data!$D1186,Call_Data!$G$2:$G$1526)</f>
        <v>1969</v>
      </c>
      <c r="O1186">
        <f>SUMIFS(Call_Data!$G$2:$G$1526,Call_Data!$D$2:$D$1526,Call_Data!$D1186,Call_Data!$A$2:$A$1526,Call_Data!$A1186)</f>
        <v>727</v>
      </c>
      <c r="P1186" s="3">
        <f>Call_Data!$H1186/Call_Data!$G1186</f>
        <v>683.11111111111109</v>
      </c>
      <c r="Q1186" cm="1">
        <f t="array" ref="Q1186">_xlfn.SWITCH(A1186,201706,780,201707,783,201708,775)</f>
        <v>775</v>
      </c>
      <c r="R1186" s="5" cm="1">
        <f t="array" ref="R1186">_xlfn.SWITCH(A1186,201706,0.08,201707,0.081,201708,0.075)</f>
        <v>7.4999999999999997E-2</v>
      </c>
      <c r="S1186" s="2">
        <f>Call_Data!$M1186/Call_Data!$G1186*100</f>
        <v>5.5555555555555554</v>
      </c>
      <c r="T1186" s="2">
        <f>Call_Data!$S1186/Call_Data!$R1186</f>
        <v>74.074074074074076</v>
      </c>
      <c r="U1186" s="7">
        <f t="shared" si="36"/>
        <v>0</v>
      </c>
      <c r="V1186" s="6">
        <f t="shared" si="37"/>
        <v>0.91666666666666663</v>
      </c>
      <c r="W1186" s="6">
        <f>Call_Data!$K1186/Call_Data!$J1186</f>
        <v>0.84848484848484851</v>
      </c>
      <c r="X1186" s="6">
        <f>Call_Data!$L1186/Call_Data!$K1186</f>
        <v>0.6428571428571429</v>
      </c>
      <c r="Y1186" s="6" cm="1">
        <f t="array" ref="Y1186">_xlfn.SWITCH(A1186,201706,0.51,201707,0.509,201708,0.511)</f>
        <v>0.51100000000000001</v>
      </c>
      <c r="Z1186" s="6">
        <f>Call_Data!$L1186/Call_Data!$G1186</f>
        <v>0.5</v>
      </c>
      <c r="AA1186" s="6" cm="1">
        <f t="array" ref="AA1186">_xlfn.SWITCH(A1186,201706,0.2,201707,0.199,201708,0.198)</f>
        <v>0.19800000000000001</v>
      </c>
      <c r="AB1186" s="6">
        <f>Call_Data!$K1186-Call_Data!$L1186/Call_Data!$K1186</f>
        <v>27.357142857142858</v>
      </c>
      <c r="AC1186" s="6" cm="1">
        <f t="array" ref="AC1186">_xlfn.SWITCH(A1186,201706,0.17,201707,0.162,201708,0.159)</f>
        <v>0.159</v>
      </c>
      <c r="AD1186" s="6">
        <f>Call_Data!$I1186/Call_Data!$G1186</f>
        <v>0.22222222222222221</v>
      </c>
    </row>
    <row r="1187" spans="1:30" x14ac:dyDescent="0.2">
      <c r="A1187">
        <v>201708</v>
      </c>
      <c r="B1187" s="1">
        <v>42959</v>
      </c>
      <c r="C1187">
        <v>12481</v>
      </c>
      <c r="D1187" t="str">
        <f>VLOOKUP(Call_Data!$C1187,Hierarchy!$A$1:$H$27,5,TRUE)</f>
        <v>Rank, Richelle</v>
      </c>
      <c r="E1187" t="str">
        <f>VLOOKUP(Call_Data!$C1187,Hierarchy!$A$2:$H$27,7,TRUE)</f>
        <v>Jimson, Bill</v>
      </c>
      <c r="F1187" t="str">
        <f>VLOOKUP(C1187,Hierarchy!$A$2:$H$27,8,TRUE)</f>
        <v>Williamburg</v>
      </c>
      <c r="G1187">
        <v>31</v>
      </c>
      <c r="H1187">
        <v>24097</v>
      </c>
      <c r="I1187">
        <v>5</v>
      </c>
      <c r="J1187">
        <v>30</v>
      </c>
      <c r="K1187">
        <v>25</v>
      </c>
      <c r="L1187">
        <v>20</v>
      </c>
      <c r="M1187">
        <v>2</v>
      </c>
      <c r="N1187">
        <f>SUMIF(Call_Data!$D$2:$D$1526,Call_Data!$D1187,Call_Data!$G$2:$G$1526)</f>
        <v>1090</v>
      </c>
      <c r="O1187">
        <f>SUMIFS(Call_Data!$G$2:$G$1526,Call_Data!$D$2:$D$1526,Call_Data!$D1187,Call_Data!$A$2:$A$1526,Call_Data!$A1187)</f>
        <v>697</v>
      </c>
      <c r="P1187" s="3">
        <f>Call_Data!$H1187/Call_Data!$G1187</f>
        <v>777.32258064516134</v>
      </c>
      <c r="Q1187" cm="1">
        <f t="array" ref="Q1187">_xlfn.SWITCH(A1187,201706,780,201707,783,201708,775)</f>
        <v>775</v>
      </c>
      <c r="R1187" s="5" cm="1">
        <f t="array" ref="R1187">_xlfn.SWITCH(A1187,201706,0.08,201707,0.081,201708,0.075)</f>
        <v>7.4999999999999997E-2</v>
      </c>
      <c r="S1187" s="2">
        <f>Call_Data!$M1187/Call_Data!$G1187*100</f>
        <v>6.4516129032258061</v>
      </c>
      <c r="T1187" s="2">
        <f>Call_Data!$S1187/Call_Data!$R1187</f>
        <v>86.021505376344081</v>
      </c>
      <c r="U1187" s="7">
        <f t="shared" si="36"/>
        <v>0</v>
      </c>
      <c r="V1187" s="6">
        <f t="shared" si="37"/>
        <v>0.967741935483871</v>
      </c>
      <c r="W1187" s="6">
        <f>Call_Data!$K1187/Call_Data!$J1187</f>
        <v>0.83333333333333337</v>
      </c>
      <c r="X1187" s="6">
        <f>Call_Data!$L1187/Call_Data!$K1187</f>
        <v>0.8</v>
      </c>
      <c r="Y1187" s="6" cm="1">
        <f t="array" ref="Y1187">_xlfn.SWITCH(A1187,201706,0.51,201707,0.509,201708,0.511)</f>
        <v>0.51100000000000001</v>
      </c>
      <c r="Z1187" s="6">
        <f>Call_Data!$L1187/Call_Data!$G1187</f>
        <v>0.64516129032258063</v>
      </c>
      <c r="AA1187" s="6" cm="1">
        <f t="array" ref="AA1187">_xlfn.SWITCH(A1187,201706,0.2,201707,0.199,201708,0.198)</f>
        <v>0.19800000000000001</v>
      </c>
      <c r="AB1187" s="6">
        <f>Call_Data!$K1187-Call_Data!$L1187/Call_Data!$K1187</f>
        <v>24.2</v>
      </c>
      <c r="AC1187" s="6" cm="1">
        <f t="array" ref="AC1187">_xlfn.SWITCH(A1187,201706,0.17,201707,0.162,201708,0.159)</f>
        <v>0.159</v>
      </c>
      <c r="AD1187" s="6">
        <f>Call_Data!$I1187/Call_Data!$G1187</f>
        <v>0.16129032258064516</v>
      </c>
    </row>
    <row r="1188" spans="1:30" x14ac:dyDescent="0.2">
      <c r="A1188">
        <v>201708</v>
      </c>
      <c r="B1188" s="1">
        <v>42959</v>
      </c>
      <c r="C1188">
        <v>12482</v>
      </c>
      <c r="D1188" t="str">
        <f>VLOOKUP(Call_Data!$C1188,Hierarchy!$A$1:$H$27,5,TRUE)</f>
        <v>Sanders, Sammi</v>
      </c>
      <c r="E1188" t="str">
        <f>VLOOKUP(Call_Data!$C1188,Hierarchy!$A$2:$H$27,7,TRUE)</f>
        <v>Oferten, Quinton</v>
      </c>
      <c r="F1188" t="str">
        <f>VLOOKUP(C1188,Hierarchy!$A$2:$H$27,8,TRUE)</f>
        <v>Williamburg</v>
      </c>
      <c r="G1188">
        <v>30</v>
      </c>
      <c r="H1188">
        <v>25949</v>
      </c>
      <c r="I1188">
        <v>8</v>
      </c>
      <c r="J1188">
        <v>26</v>
      </c>
      <c r="K1188">
        <v>19</v>
      </c>
      <c r="L1188">
        <v>13</v>
      </c>
      <c r="M1188">
        <v>3</v>
      </c>
      <c r="N1188">
        <f>SUMIF(Call_Data!$D$2:$D$1526,Call_Data!$D1188,Call_Data!$G$2:$G$1526)</f>
        <v>1764</v>
      </c>
      <c r="O1188">
        <f>SUMIFS(Call_Data!$G$2:$G$1526,Call_Data!$D$2:$D$1526,Call_Data!$D1188,Call_Data!$A$2:$A$1526,Call_Data!$A1188)</f>
        <v>663</v>
      </c>
      <c r="P1188" s="3">
        <f>Call_Data!$H1188/Call_Data!$G1188</f>
        <v>864.9666666666667</v>
      </c>
      <c r="Q1188" cm="1">
        <f t="array" ref="Q1188">_xlfn.SWITCH(A1188,201706,780,201707,783,201708,775)</f>
        <v>775</v>
      </c>
      <c r="R1188" s="5" cm="1">
        <f t="array" ref="R1188">_xlfn.SWITCH(A1188,201706,0.08,201707,0.081,201708,0.075)</f>
        <v>7.4999999999999997E-2</v>
      </c>
      <c r="S1188" s="2">
        <f>Call_Data!$M1188/Call_Data!$G1188*100</f>
        <v>10</v>
      </c>
      <c r="T1188" s="2">
        <f>Call_Data!$S1188/Call_Data!$R1188</f>
        <v>133.33333333333334</v>
      </c>
      <c r="U1188" s="7">
        <f t="shared" si="36"/>
        <v>250</v>
      </c>
      <c r="V1188" s="6">
        <f t="shared" si="37"/>
        <v>0.8666666666666667</v>
      </c>
      <c r="W1188" s="6">
        <f>Call_Data!$K1188/Call_Data!$J1188</f>
        <v>0.73076923076923073</v>
      </c>
      <c r="X1188" s="6">
        <f>Call_Data!$L1188/Call_Data!$K1188</f>
        <v>0.68421052631578949</v>
      </c>
      <c r="Y1188" s="6" cm="1">
        <f t="array" ref="Y1188">_xlfn.SWITCH(A1188,201706,0.51,201707,0.509,201708,0.511)</f>
        <v>0.51100000000000001</v>
      </c>
      <c r="Z1188" s="6">
        <f>Call_Data!$L1188/Call_Data!$G1188</f>
        <v>0.43333333333333335</v>
      </c>
      <c r="AA1188" s="6" cm="1">
        <f t="array" ref="AA1188">_xlfn.SWITCH(A1188,201706,0.2,201707,0.199,201708,0.198)</f>
        <v>0.19800000000000001</v>
      </c>
      <c r="AB1188" s="6">
        <f>Call_Data!$K1188-Call_Data!$L1188/Call_Data!$K1188</f>
        <v>18.315789473684209</v>
      </c>
      <c r="AC1188" s="6" cm="1">
        <f t="array" ref="AC1188">_xlfn.SWITCH(A1188,201706,0.17,201707,0.162,201708,0.159)</f>
        <v>0.159</v>
      </c>
      <c r="AD1188" s="6">
        <f>Call_Data!$I1188/Call_Data!$G1188</f>
        <v>0.26666666666666666</v>
      </c>
    </row>
    <row r="1189" spans="1:30" x14ac:dyDescent="0.2">
      <c r="A1189">
        <v>201708</v>
      </c>
      <c r="B1189" s="1">
        <v>42959</v>
      </c>
      <c r="C1189">
        <v>12483</v>
      </c>
      <c r="D1189" t="str">
        <f>VLOOKUP(Call_Data!$C1189,Hierarchy!$A$1:$H$27,5,TRUE)</f>
        <v>Thomas, Ted</v>
      </c>
      <c r="E1189" t="str">
        <f>VLOOKUP(Call_Data!$C1189,Hierarchy!$A$2:$H$27,7,TRUE)</f>
        <v>Oferten, Quinton</v>
      </c>
      <c r="F1189" t="str">
        <f>VLOOKUP(C1189,Hierarchy!$A$2:$H$27,8,TRUE)</f>
        <v>Williamburg</v>
      </c>
      <c r="G1189">
        <v>28</v>
      </c>
      <c r="H1189">
        <v>25848</v>
      </c>
      <c r="I1189">
        <v>8</v>
      </c>
      <c r="J1189">
        <v>25</v>
      </c>
      <c r="K1189">
        <v>19</v>
      </c>
      <c r="L1189">
        <v>13</v>
      </c>
      <c r="M1189">
        <v>3</v>
      </c>
      <c r="N1189">
        <f>SUMIF(Call_Data!$D$2:$D$1526,Call_Data!$D1189,Call_Data!$G$2:$G$1526)</f>
        <v>1918</v>
      </c>
      <c r="O1189">
        <f>SUMIFS(Call_Data!$G$2:$G$1526,Call_Data!$D$2:$D$1526,Call_Data!$D1189,Call_Data!$A$2:$A$1526,Call_Data!$A1189)</f>
        <v>660</v>
      </c>
      <c r="P1189" s="3">
        <f>Call_Data!$H1189/Call_Data!$G1189</f>
        <v>923.14285714285711</v>
      </c>
      <c r="Q1189" cm="1">
        <f t="array" ref="Q1189">_xlfn.SWITCH(A1189,201706,780,201707,783,201708,775)</f>
        <v>775</v>
      </c>
      <c r="R1189" s="5" cm="1">
        <f t="array" ref="R1189">_xlfn.SWITCH(A1189,201706,0.08,201707,0.081,201708,0.075)</f>
        <v>7.4999999999999997E-2</v>
      </c>
      <c r="S1189" s="2">
        <f>Call_Data!$M1189/Call_Data!$G1189*100</f>
        <v>10.714285714285714</v>
      </c>
      <c r="T1189" s="2">
        <f>Call_Data!$S1189/Call_Data!$R1189</f>
        <v>142.85714285714286</v>
      </c>
      <c r="U1189" s="7">
        <f t="shared" si="36"/>
        <v>250</v>
      </c>
      <c r="V1189" s="6">
        <f t="shared" si="37"/>
        <v>0.8928571428571429</v>
      </c>
      <c r="W1189" s="6">
        <f>Call_Data!$K1189/Call_Data!$J1189</f>
        <v>0.76</v>
      </c>
      <c r="X1189" s="6">
        <f>Call_Data!$L1189/Call_Data!$K1189</f>
        <v>0.68421052631578949</v>
      </c>
      <c r="Y1189" s="6" cm="1">
        <f t="array" ref="Y1189">_xlfn.SWITCH(A1189,201706,0.51,201707,0.509,201708,0.511)</f>
        <v>0.51100000000000001</v>
      </c>
      <c r="Z1189" s="6">
        <f>Call_Data!$L1189/Call_Data!$G1189</f>
        <v>0.4642857142857143</v>
      </c>
      <c r="AA1189" s="6" cm="1">
        <f t="array" ref="AA1189">_xlfn.SWITCH(A1189,201706,0.2,201707,0.199,201708,0.198)</f>
        <v>0.19800000000000001</v>
      </c>
      <c r="AB1189" s="6">
        <f>Call_Data!$K1189-Call_Data!$L1189/Call_Data!$K1189</f>
        <v>18.315789473684209</v>
      </c>
      <c r="AC1189" s="6" cm="1">
        <f t="array" ref="AC1189">_xlfn.SWITCH(A1189,201706,0.17,201707,0.162,201708,0.159)</f>
        <v>0.159</v>
      </c>
      <c r="AD1189" s="6">
        <f>Call_Data!$I1189/Call_Data!$G1189</f>
        <v>0.2857142857142857</v>
      </c>
    </row>
    <row r="1190" spans="1:30" x14ac:dyDescent="0.2">
      <c r="A1190">
        <v>201708</v>
      </c>
      <c r="B1190" s="1">
        <v>42959</v>
      </c>
      <c r="C1190">
        <v>12484</v>
      </c>
      <c r="D1190" t="str">
        <f>VLOOKUP(Call_Data!$C1190,Hierarchy!$A$1:$H$27,5,TRUE)</f>
        <v>Uvaldon, Ursala</v>
      </c>
      <c r="E1190" t="str">
        <f>VLOOKUP(Call_Data!$C1190,Hierarchy!$A$2:$H$27,7,TRUE)</f>
        <v>Oferten, Quinton</v>
      </c>
      <c r="F1190" t="str">
        <f>VLOOKUP(C1190,Hierarchy!$A$2:$H$27,8,TRUE)</f>
        <v>Williamburg</v>
      </c>
      <c r="G1190">
        <v>30</v>
      </c>
      <c r="H1190">
        <v>24117</v>
      </c>
      <c r="I1190">
        <v>8</v>
      </c>
      <c r="J1190">
        <v>26</v>
      </c>
      <c r="K1190">
        <v>20</v>
      </c>
      <c r="L1190">
        <v>12</v>
      </c>
      <c r="M1190">
        <v>3</v>
      </c>
      <c r="N1190">
        <f>SUMIF(Call_Data!$D$2:$D$1526,Call_Data!$D1190,Call_Data!$G$2:$G$1526)</f>
        <v>1913</v>
      </c>
      <c r="O1190">
        <f>SUMIFS(Call_Data!$G$2:$G$1526,Call_Data!$D$2:$D$1526,Call_Data!$D1190,Call_Data!$A$2:$A$1526,Call_Data!$A1190)</f>
        <v>666</v>
      </c>
      <c r="P1190" s="3">
        <f>Call_Data!$H1190/Call_Data!$G1190</f>
        <v>803.9</v>
      </c>
      <c r="Q1190" cm="1">
        <f t="array" ref="Q1190">_xlfn.SWITCH(A1190,201706,780,201707,783,201708,775)</f>
        <v>775</v>
      </c>
      <c r="R1190" s="5" cm="1">
        <f t="array" ref="R1190">_xlfn.SWITCH(A1190,201706,0.08,201707,0.081,201708,0.075)</f>
        <v>7.4999999999999997E-2</v>
      </c>
      <c r="S1190" s="2">
        <f>Call_Data!$M1190/Call_Data!$G1190*100</f>
        <v>10</v>
      </c>
      <c r="T1190" s="2">
        <f>Call_Data!$S1190/Call_Data!$R1190</f>
        <v>133.33333333333334</v>
      </c>
      <c r="U1190" s="7">
        <f t="shared" si="36"/>
        <v>250</v>
      </c>
      <c r="V1190" s="6">
        <f t="shared" si="37"/>
        <v>0.8666666666666667</v>
      </c>
      <c r="W1190" s="6">
        <f>Call_Data!$K1190/Call_Data!$J1190</f>
        <v>0.76923076923076927</v>
      </c>
      <c r="X1190" s="6">
        <f>Call_Data!$L1190/Call_Data!$K1190</f>
        <v>0.6</v>
      </c>
      <c r="Y1190" s="6" cm="1">
        <f t="array" ref="Y1190">_xlfn.SWITCH(A1190,201706,0.51,201707,0.509,201708,0.511)</f>
        <v>0.51100000000000001</v>
      </c>
      <c r="Z1190" s="6">
        <f>Call_Data!$L1190/Call_Data!$G1190</f>
        <v>0.4</v>
      </c>
      <c r="AA1190" s="6" cm="1">
        <f t="array" ref="AA1190">_xlfn.SWITCH(A1190,201706,0.2,201707,0.199,201708,0.198)</f>
        <v>0.19800000000000001</v>
      </c>
      <c r="AB1190" s="6">
        <f>Call_Data!$K1190-Call_Data!$L1190/Call_Data!$K1190</f>
        <v>19.399999999999999</v>
      </c>
      <c r="AC1190" s="6" cm="1">
        <f t="array" ref="AC1190">_xlfn.SWITCH(A1190,201706,0.17,201707,0.162,201708,0.159)</f>
        <v>0.159</v>
      </c>
      <c r="AD1190" s="6">
        <f>Call_Data!$I1190/Call_Data!$G1190</f>
        <v>0.26666666666666666</v>
      </c>
    </row>
    <row r="1191" spans="1:30" x14ac:dyDescent="0.2">
      <c r="A1191">
        <v>201708</v>
      </c>
      <c r="B1191" s="1">
        <v>42959</v>
      </c>
      <c r="C1191">
        <v>12485</v>
      </c>
      <c r="D1191" t="str">
        <f>VLOOKUP(Call_Data!$C1191,Hierarchy!$A$1:$H$27,5,TRUE)</f>
        <v>Vindictive, Vinny</v>
      </c>
      <c r="E1191" t="str">
        <f>VLOOKUP(Call_Data!$C1191,Hierarchy!$A$2:$H$27,7,TRUE)</f>
        <v>Oferten, Quinton</v>
      </c>
      <c r="F1191" t="str">
        <f>VLOOKUP(C1191,Hierarchy!$A$2:$H$27,8,TRUE)</f>
        <v>Williamburg</v>
      </c>
      <c r="G1191">
        <v>33</v>
      </c>
      <c r="H1191">
        <v>25053</v>
      </c>
      <c r="I1191">
        <v>8</v>
      </c>
      <c r="J1191">
        <v>29</v>
      </c>
      <c r="K1191">
        <v>18</v>
      </c>
      <c r="L1191">
        <v>11</v>
      </c>
      <c r="M1191">
        <v>4</v>
      </c>
      <c r="N1191">
        <f>SUMIF(Call_Data!$D$2:$D$1526,Call_Data!$D1191,Call_Data!$G$2:$G$1526)</f>
        <v>1894</v>
      </c>
      <c r="O1191">
        <f>SUMIFS(Call_Data!$G$2:$G$1526,Call_Data!$D$2:$D$1526,Call_Data!$D1191,Call_Data!$A$2:$A$1526,Call_Data!$A1191)</f>
        <v>640</v>
      </c>
      <c r="P1191" s="3">
        <f>Call_Data!$H1191/Call_Data!$G1191</f>
        <v>759.18181818181813</v>
      </c>
      <c r="Q1191" cm="1">
        <f t="array" ref="Q1191">_xlfn.SWITCH(A1191,201706,780,201707,783,201708,775)</f>
        <v>775</v>
      </c>
      <c r="R1191" s="5" cm="1">
        <f t="array" ref="R1191">_xlfn.SWITCH(A1191,201706,0.08,201707,0.081,201708,0.075)</f>
        <v>7.4999999999999997E-2</v>
      </c>
      <c r="S1191" s="2">
        <f>Call_Data!$M1191/Call_Data!$G1191*100</f>
        <v>12.121212121212121</v>
      </c>
      <c r="T1191" s="2">
        <f>Call_Data!$S1191/Call_Data!$R1191</f>
        <v>161.61616161616163</v>
      </c>
      <c r="U1191" s="7">
        <f t="shared" si="36"/>
        <v>250</v>
      </c>
      <c r="V1191" s="6">
        <f t="shared" si="37"/>
        <v>0.87878787878787878</v>
      </c>
      <c r="W1191" s="6">
        <f>Call_Data!$K1191/Call_Data!$J1191</f>
        <v>0.62068965517241381</v>
      </c>
      <c r="X1191" s="6">
        <f>Call_Data!$L1191/Call_Data!$K1191</f>
        <v>0.61111111111111116</v>
      </c>
      <c r="Y1191" s="6" cm="1">
        <f t="array" ref="Y1191">_xlfn.SWITCH(A1191,201706,0.51,201707,0.509,201708,0.511)</f>
        <v>0.51100000000000001</v>
      </c>
      <c r="Z1191" s="6">
        <f>Call_Data!$L1191/Call_Data!$G1191</f>
        <v>0.33333333333333331</v>
      </c>
      <c r="AA1191" s="6" cm="1">
        <f t="array" ref="AA1191">_xlfn.SWITCH(A1191,201706,0.2,201707,0.199,201708,0.198)</f>
        <v>0.19800000000000001</v>
      </c>
      <c r="AB1191" s="6">
        <f>Call_Data!$K1191-Call_Data!$L1191/Call_Data!$K1191</f>
        <v>17.388888888888889</v>
      </c>
      <c r="AC1191" s="6" cm="1">
        <f t="array" ref="AC1191">_xlfn.SWITCH(A1191,201706,0.17,201707,0.162,201708,0.159)</f>
        <v>0.159</v>
      </c>
      <c r="AD1191" s="6">
        <f>Call_Data!$I1191/Call_Data!$G1191</f>
        <v>0.24242424242424243</v>
      </c>
    </row>
    <row r="1192" spans="1:30" x14ac:dyDescent="0.2">
      <c r="A1192">
        <v>201708</v>
      </c>
      <c r="B1192" s="1">
        <v>42959</v>
      </c>
      <c r="C1192">
        <v>12486</v>
      </c>
      <c r="D1192" t="str">
        <f>VLOOKUP(Call_Data!$C1192,Hierarchy!$A$1:$H$27,5,TRUE)</f>
        <v>Williamson, Wilma</v>
      </c>
      <c r="E1192" t="str">
        <f>VLOOKUP(Call_Data!$C1192,Hierarchy!$A$2:$H$27,7,TRUE)</f>
        <v>Oferten, Quinton</v>
      </c>
      <c r="F1192" t="str">
        <f>VLOOKUP(C1192,Hierarchy!$A$2:$H$27,8,TRUE)</f>
        <v>Williamburg</v>
      </c>
      <c r="G1192">
        <v>32</v>
      </c>
      <c r="H1192">
        <v>24061</v>
      </c>
      <c r="I1192">
        <v>7</v>
      </c>
      <c r="J1192">
        <v>28</v>
      </c>
      <c r="K1192">
        <v>20</v>
      </c>
      <c r="L1192">
        <v>11</v>
      </c>
      <c r="M1192">
        <v>3</v>
      </c>
      <c r="N1192">
        <f>SUMIF(Call_Data!$D$2:$D$1526,Call_Data!$D1192,Call_Data!$G$2:$G$1526)</f>
        <v>1992</v>
      </c>
      <c r="O1192">
        <f>SUMIFS(Call_Data!$G$2:$G$1526,Call_Data!$D$2:$D$1526,Call_Data!$D1192,Call_Data!$A$2:$A$1526,Call_Data!$A1192)</f>
        <v>665</v>
      </c>
      <c r="P1192" s="3">
        <f>Call_Data!$H1192/Call_Data!$G1192</f>
        <v>751.90625</v>
      </c>
      <c r="Q1192" cm="1">
        <f t="array" ref="Q1192">_xlfn.SWITCH(A1192,201706,780,201707,783,201708,775)</f>
        <v>775</v>
      </c>
      <c r="R1192" s="5" cm="1">
        <f t="array" ref="R1192">_xlfn.SWITCH(A1192,201706,0.08,201707,0.081,201708,0.075)</f>
        <v>7.4999999999999997E-2</v>
      </c>
      <c r="S1192" s="2">
        <f>Call_Data!$M1192/Call_Data!$G1192*100</f>
        <v>9.375</v>
      </c>
      <c r="T1192" s="2">
        <f>Call_Data!$S1192/Call_Data!$R1192</f>
        <v>125</v>
      </c>
      <c r="U1192" s="7">
        <f t="shared" si="36"/>
        <v>250</v>
      </c>
      <c r="V1192" s="6">
        <f t="shared" si="37"/>
        <v>0.875</v>
      </c>
      <c r="W1192" s="6">
        <f>Call_Data!$K1192/Call_Data!$J1192</f>
        <v>0.7142857142857143</v>
      </c>
      <c r="X1192" s="6">
        <f>Call_Data!$L1192/Call_Data!$K1192</f>
        <v>0.55000000000000004</v>
      </c>
      <c r="Y1192" s="6" cm="1">
        <f t="array" ref="Y1192">_xlfn.SWITCH(A1192,201706,0.51,201707,0.509,201708,0.511)</f>
        <v>0.51100000000000001</v>
      </c>
      <c r="Z1192" s="6">
        <f>Call_Data!$L1192/Call_Data!$G1192</f>
        <v>0.34375</v>
      </c>
      <c r="AA1192" s="6" cm="1">
        <f t="array" ref="AA1192">_xlfn.SWITCH(A1192,201706,0.2,201707,0.199,201708,0.198)</f>
        <v>0.19800000000000001</v>
      </c>
      <c r="AB1192" s="6">
        <f>Call_Data!$K1192-Call_Data!$L1192/Call_Data!$K1192</f>
        <v>19.45</v>
      </c>
      <c r="AC1192" s="6" cm="1">
        <f t="array" ref="AC1192">_xlfn.SWITCH(A1192,201706,0.17,201707,0.162,201708,0.159)</f>
        <v>0.159</v>
      </c>
      <c r="AD1192" s="6">
        <f>Call_Data!$I1192/Call_Data!$G1192</f>
        <v>0.21875</v>
      </c>
    </row>
    <row r="1193" spans="1:30" x14ac:dyDescent="0.2">
      <c r="A1193">
        <v>201708</v>
      </c>
      <c r="B1193" s="1">
        <v>42959</v>
      </c>
      <c r="C1193">
        <v>12487</v>
      </c>
      <c r="D1193" t="str">
        <f>VLOOKUP(Call_Data!$C1193,Hierarchy!$A$1:$H$27,5,TRUE)</f>
        <v>Younger, Yeti</v>
      </c>
      <c r="E1193" t="str">
        <f>VLOOKUP(Call_Data!$C1193,Hierarchy!$A$2:$H$27,7,TRUE)</f>
        <v>Oferten, Quinton</v>
      </c>
      <c r="F1193" t="str">
        <f>VLOOKUP(C1193,Hierarchy!$A$2:$H$27,8,TRUE)</f>
        <v>Williamburg</v>
      </c>
      <c r="G1193">
        <v>28</v>
      </c>
      <c r="H1193">
        <v>25070</v>
      </c>
      <c r="I1193">
        <v>6</v>
      </c>
      <c r="J1193">
        <v>25</v>
      </c>
      <c r="K1193">
        <v>18</v>
      </c>
      <c r="L1193">
        <v>13</v>
      </c>
      <c r="M1193">
        <v>3</v>
      </c>
      <c r="N1193">
        <f>SUMIF(Call_Data!$D$2:$D$1526,Call_Data!$D1193,Call_Data!$G$2:$G$1526)</f>
        <v>1939</v>
      </c>
      <c r="O1193">
        <f>SUMIFS(Call_Data!$G$2:$G$1526,Call_Data!$D$2:$D$1526,Call_Data!$D1193,Call_Data!$A$2:$A$1526,Call_Data!$A1193)</f>
        <v>666</v>
      </c>
      <c r="P1193" s="3">
        <f>Call_Data!$H1193/Call_Data!$G1193</f>
        <v>895.35714285714289</v>
      </c>
      <c r="Q1193" cm="1">
        <f t="array" ref="Q1193">_xlfn.SWITCH(A1193,201706,780,201707,783,201708,775)</f>
        <v>775</v>
      </c>
      <c r="R1193" s="5" cm="1">
        <f t="array" ref="R1193">_xlfn.SWITCH(A1193,201706,0.08,201707,0.081,201708,0.075)</f>
        <v>7.4999999999999997E-2</v>
      </c>
      <c r="S1193" s="2">
        <f>Call_Data!$M1193/Call_Data!$G1193*100</f>
        <v>10.714285714285714</v>
      </c>
      <c r="T1193" s="2">
        <f>Call_Data!$S1193/Call_Data!$R1193</f>
        <v>142.85714285714286</v>
      </c>
      <c r="U1193" s="7">
        <f t="shared" si="36"/>
        <v>250</v>
      </c>
      <c r="V1193" s="6">
        <f t="shared" si="37"/>
        <v>0.8928571428571429</v>
      </c>
      <c r="W1193" s="6">
        <f>Call_Data!$K1193/Call_Data!$J1193</f>
        <v>0.72</v>
      </c>
      <c r="X1193" s="6">
        <f>Call_Data!$L1193/Call_Data!$K1193</f>
        <v>0.72222222222222221</v>
      </c>
      <c r="Y1193" s="6" cm="1">
        <f t="array" ref="Y1193">_xlfn.SWITCH(A1193,201706,0.51,201707,0.509,201708,0.511)</f>
        <v>0.51100000000000001</v>
      </c>
      <c r="Z1193" s="6">
        <f>Call_Data!$L1193/Call_Data!$G1193</f>
        <v>0.4642857142857143</v>
      </c>
      <c r="AA1193" s="6" cm="1">
        <f t="array" ref="AA1193">_xlfn.SWITCH(A1193,201706,0.2,201707,0.199,201708,0.198)</f>
        <v>0.19800000000000001</v>
      </c>
      <c r="AB1193" s="6">
        <f>Call_Data!$K1193-Call_Data!$L1193/Call_Data!$K1193</f>
        <v>17.277777777777779</v>
      </c>
      <c r="AC1193" s="6" cm="1">
        <f t="array" ref="AC1193">_xlfn.SWITCH(A1193,201706,0.17,201707,0.162,201708,0.159)</f>
        <v>0.159</v>
      </c>
      <c r="AD1193" s="6">
        <f>Call_Data!$I1193/Call_Data!$G1193</f>
        <v>0.21428571428571427</v>
      </c>
    </row>
    <row r="1194" spans="1:30" x14ac:dyDescent="0.2">
      <c r="A1194">
        <v>201708</v>
      </c>
      <c r="B1194" s="1">
        <v>42959</v>
      </c>
      <c r="C1194">
        <v>12488</v>
      </c>
      <c r="D1194" t="str">
        <f>VLOOKUP(Call_Data!$C1194,Hierarchy!$A$1:$H$27,5,TRUE)</f>
        <v>Zwilowski, Zane</v>
      </c>
      <c r="E1194" t="str">
        <f>VLOOKUP(Call_Data!$C1194,Hierarchy!$A$2:$H$27,7,TRUE)</f>
        <v>Oferten, Quinton</v>
      </c>
      <c r="F1194" t="str">
        <f>VLOOKUP(C1194,Hierarchy!$A$2:$H$27,8,TRUE)</f>
        <v>Williamburg</v>
      </c>
      <c r="G1194">
        <v>28</v>
      </c>
      <c r="H1194">
        <v>24233</v>
      </c>
      <c r="I1194">
        <v>8</v>
      </c>
      <c r="J1194">
        <v>26</v>
      </c>
      <c r="K1194">
        <v>18</v>
      </c>
      <c r="L1194">
        <v>12</v>
      </c>
      <c r="M1194">
        <v>3</v>
      </c>
      <c r="N1194">
        <f>SUMIF(Call_Data!$D$2:$D$1526,Call_Data!$D1194,Call_Data!$G$2:$G$1526)</f>
        <v>2000</v>
      </c>
      <c r="O1194">
        <f>SUMIFS(Call_Data!$G$2:$G$1526,Call_Data!$D$2:$D$1526,Call_Data!$D1194,Call_Data!$A$2:$A$1526,Call_Data!$A1194)</f>
        <v>665</v>
      </c>
      <c r="P1194" s="3">
        <f>Call_Data!$H1194/Call_Data!$G1194</f>
        <v>865.46428571428567</v>
      </c>
      <c r="Q1194" cm="1">
        <f t="array" ref="Q1194">_xlfn.SWITCH(A1194,201706,780,201707,783,201708,775)</f>
        <v>775</v>
      </c>
      <c r="R1194" s="5" cm="1">
        <f t="array" ref="R1194">_xlfn.SWITCH(A1194,201706,0.08,201707,0.081,201708,0.075)</f>
        <v>7.4999999999999997E-2</v>
      </c>
      <c r="S1194" s="2">
        <f>Call_Data!$M1194/Call_Data!$G1194*100</f>
        <v>10.714285714285714</v>
      </c>
      <c r="T1194" s="2">
        <f>Call_Data!$S1194/Call_Data!$R1194</f>
        <v>142.85714285714286</v>
      </c>
      <c r="U1194" s="7">
        <f t="shared" si="36"/>
        <v>250</v>
      </c>
      <c r="V1194" s="6">
        <f t="shared" si="37"/>
        <v>0.9285714285714286</v>
      </c>
      <c r="W1194" s="6">
        <f>Call_Data!$K1194/Call_Data!$J1194</f>
        <v>0.69230769230769229</v>
      </c>
      <c r="X1194" s="6">
        <f>Call_Data!$L1194/Call_Data!$K1194</f>
        <v>0.66666666666666663</v>
      </c>
      <c r="Y1194" s="6" cm="1">
        <f t="array" ref="Y1194">_xlfn.SWITCH(A1194,201706,0.51,201707,0.509,201708,0.511)</f>
        <v>0.51100000000000001</v>
      </c>
      <c r="Z1194" s="6">
        <f>Call_Data!$L1194/Call_Data!$G1194</f>
        <v>0.42857142857142855</v>
      </c>
      <c r="AA1194" s="6" cm="1">
        <f t="array" ref="AA1194">_xlfn.SWITCH(A1194,201706,0.2,201707,0.199,201708,0.198)</f>
        <v>0.19800000000000001</v>
      </c>
      <c r="AB1194" s="6">
        <f>Call_Data!$K1194-Call_Data!$L1194/Call_Data!$K1194</f>
        <v>17.333333333333332</v>
      </c>
      <c r="AC1194" s="6" cm="1">
        <f t="array" ref="AC1194">_xlfn.SWITCH(A1194,201706,0.17,201707,0.162,201708,0.159)</f>
        <v>0.159</v>
      </c>
      <c r="AD1194" s="6">
        <f>Call_Data!$I1194/Call_Data!$G1194</f>
        <v>0.2857142857142857</v>
      </c>
    </row>
    <row r="1195" spans="1:30" x14ac:dyDescent="0.2">
      <c r="A1195">
        <v>201708</v>
      </c>
      <c r="B1195" s="1">
        <v>42959</v>
      </c>
      <c r="C1195">
        <v>12489</v>
      </c>
      <c r="D1195" t="str">
        <f>VLOOKUP(Call_Data!$C1195,Hierarchy!$A$1:$H$27,5,TRUE)</f>
        <v>Abacus, Aaron</v>
      </c>
      <c r="E1195" t="str">
        <f>VLOOKUP(Call_Data!$C1195,Hierarchy!$A$2:$H$27,7,TRUE)</f>
        <v>Oferten, Quinton</v>
      </c>
      <c r="F1195" t="str">
        <f>VLOOKUP(C1195,Hierarchy!$A$2:$H$27,8,TRUE)</f>
        <v>Williamburg</v>
      </c>
      <c r="G1195">
        <v>32</v>
      </c>
      <c r="H1195">
        <v>25681</v>
      </c>
      <c r="I1195">
        <v>10</v>
      </c>
      <c r="J1195">
        <v>30</v>
      </c>
      <c r="K1195">
        <v>23</v>
      </c>
      <c r="L1195">
        <v>17</v>
      </c>
      <c r="M1195">
        <v>3</v>
      </c>
      <c r="N1195">
        <f>SUMIF(Call_Data!$D$2:$D$1526,Call_Data!$D1195,Call_Data!$G$2:$G$1526)</f>
        <v>1858</v>
      </c>
      <c r="O1195">
        <f>SUMIFS(Call_Data!$G$2:$G$1526,Call_Data!$D$2:$D$1526,Call_Data!$D1195,Call_Data!$A$2:$A$1526,Call_Data!$A1195)</f>
        <v>697</v>
      </c>
      <c r="P1195" s="3">
        <f>Call_Data!$H1195/Call_Data!$G1195</f>
        <v>802.53125</v>
      </c>
      <c r="Q1195" cm="1">
        <f t="array" ref="Q1195">_xlfn.SWITCH(A1195,201706,780,201707,783,201708,775)</f>
        <v>775</v>
      </c>
      <c r="R1195" s="5" cm="1">
        <f t="array" ref="R1195">_xlfn.SWITCH(A1195,201706,0.08,201707,0.081,201708,0.075)</f>
        <v>7.4999999999999997E-2</v>
      </c>
      <c r="S1195" s="2">
        <f>Call_Data!$M1195/Call_Data!$G1195*100</f>
        <v>9.375</v>
      </c>
      <c r="T1195" s="2">
        <f>Call_Data!$S1195/Call_Data!$R1195</f>
        <v>125</v>
      </c>
      <c r="U1195" s="7">
        <f t="shared" si="36"/>
        <v>250</v>
      </c>
      <c r="V1195" s="6">
        <f t="shared" si="37"/>
        <v>0.9375</v>
      </c>
      <c r="W1195" s="6">
        <f>Call_Data!$K1195/Call_Data!$J1195</f>
        <v>0.76666666666666672</v>
      </c>
      <c r="X1195" s="6">
        <f>Call_Data!$L1195/Call_Data!$K1195</f>
        <v>0.73913043478260865</v>
      </c>
      <c r="Y1195" s="6" cm="1">
        <f t="array" ref="Y1195">_xlfn.SWITCH(A1195,201706,0.51,201707,0.509,201708,0.511)</f>
        <v>0.51100000000000001</v>
      </c>
      <c r="Z1195" s="6">
        <f>Call_Data!$L1195/Call_Data!$G1195</f>
        <v>0.53125</v>
      </c>
      <c r="AA1195" s="6" cm="1">
        <f t="array" ref="AA1195">_xlfn.SWITCH(A1195,201706,0.2,201707,0.199,201708,0.198)</f>
        <v>0.19800000000000001</v>
      </c>
      <c r="AB1195" s="6">
        <f>Call_Data!$K1195-Call_Data!$L1195/Call_Data!$K1195</f>
        <v>22.260869565217391</v>
      </c>
      <c r="AC1195" s="6" cm="1">
        <f t="array" ref="AC1195">_xlfn.SWITCH(A1195,201706,0.17,201707,0.162,201708,0.159)</f>
        <v>0.159</v>
      </c>
      <c r="AD1195" s="6">
        <f>Call_Data!$I1195/Call_Data!$G1195</f>
        <v>0.3125</v>
      </c>
    </row>
    <row r="1196" spans="1:30" x14ac:dyDescent="0.2">
      <c r="A1196">
        <v>201708</v>
      </c>
      <c r="B1196" s="1">
        <v>42959</v>
      </c>
      <c r="C1196">
        <v>12490</v>
      </c>
      <c r="D1196" t="str">
        <f>VLOOKUP(Call_Data!$C1196,Hierarchy!$A$1:$H$27,5,TRUE)</f>
        <v>Pulaski, Peter</v>
      </c>
      <c r="E1196" t="str">
        <f>VLOOKUP(Call_Data!$C1196,Hierarchy!$A$2:$H$27,7,TRUE)</f>
        <v>Oferten, Quinton</v>
      </c>
      <c r="F1196" t="str">
        <f>VLOOKUP(C1196,Hierarchy!$A$2:$H$27,8,TRUE)</f>
        <v>Williamburg</v>
      </c>
      <c r="G1196">
        <v>33</v>
      </c>
      <c r="H1196">
        <v>24181</v>
      </c>
      <c r="I1196">
        <v>9</v>
      </c>
      <c r="J1196">
        <v>31</v>
      </c>
      <c r="K1196">
        <v>24</v>
      </c>
      <c r="L1196">
        <v>14</v>
      </c>
      <c r="M1196">
        <v>4</v>
      </c>
      <c r="N1196">
        <f>SUMIF(Call_Data!$D$2:$D$1526,Call_Data!$D1196,Call_Data!$G$2:$G$1526)</f>
        <v>1507</v>
      </c>
      <c r="O1196">
        <f>SUMIFS(Call_Data!$G$2:$G$1526,Call_Data!$D$2:$D$1526,Call_Data!$D1196,Call_Data!$A$2:$A$1526,Call_Data!$A1196)</f>
        <v>455</v>
      </c>
      <c r="P1196" s="3">
        <f>Call_Data!$H1196/Call_Data!$G1196</f>
        <v>732.75757575757575</v>
      </c>
      <c r="Q1196" cm="1">
        <f t="array" ref="Q1196">_xlfn.SWITCH(A1196,201706,780,201707,783,201708,775)</f>
        <v>775</v>
      </c>
      <c r="R1196" s="5" cm="1">
        <f t="array" ref="R1196">_xlfn.SWITCH(A1196,201706,0.08,201707,0.081,201708,0.075)</f>
        <v>7.4999999999999997E-2</v>
      </c>
      <c r="S1196" s="2">
        <f>Call_Data!$M1196/Call_Data!$G1196*100</f>
        <v>12.121212121212121</v>
      </c>
      <c r="T1196" s="2">
        <f>Call_Data!$S1196/Call_Data!$R1196</f>
        <v>161.61616161616163</v>
      </c>
      <c r="U1196" s="7">
        <f t="shared" si="36"/>
        <v>250</v>
      </c>
      <c r="V1196" s="6">
        <f t="shared" si="37"/>
        <v>0.93939393939393945</v>
      </c>
      <c r="W1196" s="6">
        <f>Call_Data!$K1196/Call_Data!$J1196</f>
        <v>0.77419354838709675</v>
      </c>
      <c r="X1196" s="6">
        <f>Call_Data!$L1196/Call_Data!$K1196</f>
        <v>0.58333333333333337</v>
      </c>
      <c r="Y1196" s="6" cm="1">
        <f t="array" ref="Y1196">_xlfn.SWITCH(A1196,201706,0.51,201707,0.509,201708,0.511)</f>
        <v>0.51100000000000001</v>
      </c>
      <c r="Z1196" s="6">
        <f>Call_Data!$L1196/Call_Data!$G1196</f>
        <v>0.42424242424242425</v>
      </c>
      <c r="AA1196" s="6" cm="1">
        <f t="array" ref="AA1196">_xlfn.SWITCH(A1196,201706,0.2,201707,0.199,201708,0.198)</f>
        <v>0.19800000000000001</v>
      </c>
      <c r="AB1196" s="6">
        <f>Call_Data!$K1196-Call_Data!$L1196/Call_Data!$K1196</f>
        <v>23.416666666666668</v>
      </c>
      <c r="AC1196" s="6" cm="1">
        <f t="array" ref="AC1196">_xlfn.SWITCH(A1196,201706,0.17,201707,0.162,201708,0.159)</f>
        <v>0.159</v>
      </c>
      <c r="AD1196" s="6">
        <f>Call_Data!$I1196/Call_Data!$G1196</f>
        <v>0.27272727272727271</v>
      </c>
    </row>
    <row r="1197" spans="1:30" x14ac:dyDescent="0.2">
      <c r="A1197">
        <v>201708</v>
      </c>
      <c r="B1197" s="1">
        <v>42960</v>
      </c>
      <c r="C1197">
        <v>12465</v>
      </c>
      <c r="D1197" t="str">
        <f>VLOOKUP(Call_Data!$C1197,Hierarchy!$A$1:$H$27,5,TRUE)</f>
        <v>Anderson, Albert</v>
      </c>
      <c r="E1197" t="str">
        <f>VLOOKUP(Call_Data!$C1197,Hierarchy!$A$2:$H$27,7,TRUE)</f>
        <v>Winnerson, Aceona</v>
      </c>
      <c r="F1197" t="str">
        <f>VLOOKUP(C1197,Hierarchy!$A$2:$H$27,8,TRUE)</f>
        <v>Williamburg</v>
      </c>
      <c r="G1197">
        <v>38</v>
      </c>
      <c r="H1197">
        <v>24414</v>
      </c>
      <c r="I1197">
        <v>4</v>
      </c>
      <c r="J1197">
        <v>38</v>
      </c>
      <c r="K1197">
        <v>32</v>
      </c>
      <c r="L1197">
        <v>27</v>
      </c>
      <c r="M1197">
        <v>2</v>
      </c>
      <c r="N1197">
        <f>SUMIF(Call_Data!$D$2:$D$1526,Call_Data!$D1197,Call_Data!$G$2:$G$1526)</f>
        <v>2149</v>
      </c>
      <c r="O1197">
        <f>SUMIFS(Call_Data!$G$2:$G$1526,Call_Data!$D$2:$D$1526,Call_Data!$D1197,Call_Data!$A$2:$A$1526,Call_Data!$A1197)</f>
        <v>751</v>
      </c>
      <c r="P1197" s="3">
        <f>Call_Data!$H1197/Call_Data!$G1197</f>
        <v>642.47368421052636</v>
      </c>
      <c r="Q1197" cm="1">
        <f t="array" ref="Q1197">_xlfn.SWITCH(A1197,201706,780,201707,783,201708,775)</f>
        <v>775</v>
      </c>
      <c r="R1197" s="5" cm="1">
        <f t="array" ref="R1197">_xlfn.SWITCH(A1197,201706,0.08,201707,0.081,201708,0.075)</f>
        <v>7.4999999999999997E-2</v>
      </c>
      <c r="S1197" s="2">
        <f>Call_Data!$M1197/Call_Data!$G1197*100</f>
        <v>5.2631578947368416</v>
      </c>
      <c r="T1197" s="2">
        <f>Call_Data!$S1197/Call_Data!$R1197</f>
        <v>70.175438596491219</v>
      </c>
      <c r="U1197" s="7">
        <f t="shared" si="36"/>
        <v>0</v>
      </c>
      <c r="V1197" s="6">
        <f t="shared" si="37"/>
        <v>1</v>
      </c>
      <c r="W1197" s="6">
        <f>Call_Data!$K1197/Call_Data!$J1197</f>
        <v>0.84210526315789469</v>
      </c>
      <c r="X1197" s="6">
        <f>Call_Data!$L1197/Call_Data!$K1197</f>
        <v>0.84375</v>
      </c>
      <c r="Y1197" s="6" cm="1">
        <f t="array" ref="Y1197">_xlfn.SWITCH(A1197,201706,0.51,201707,0.509,201708,0.511)</f>
        <v>0.51100000000000001</v>
      </c>
      <c r="Z1197" s="6">
        <f>Call_Data!$L1197/Call_Data!$G1197</f>
        <v>0.71052631578947367</v>
      </c>
      <c r="AA1197" s="6" cm="1">
        <f t="array" ref="AA1197">_xlfn.SWITCH(A1197,201706,0.2,201707,0.199,201708,0.198)</f>
        <v>0.19800000000000001</v>
      </c>
      <c r="AB1197" s="6">
        <f>Call_Data!$K1197-Call_Data!$L1197/Call_Data!$K1197</f>
        <v>31.15625</v>
      </c>
      <c r="AC1197" s="6" cm="1">
        <f t="array" ref="AC1197">_xlfn.SWITCH(A1197,201706,0.17,201707,0.162,201708,0.159)</f>
        <v>0.159</v>
      </c>
      <c r="AD1197" s="6">
        <f>Call_Data!$I1197/Call_Data!$G1197</f>
        <v>0.10526315789473684</v>
      </c>
    </row>
    <row r="1198" spans="1:30" x14ac:dyDescent="0.2">
      <c r="A1198">
        <v>201708</v>
      </c>
      <c r="B1198" s="1">
        <v>42960</v>
      </c>
      <c r="C1198">
        <v>12466</v>
      </c>
      <c r="D1198" t="str">
        <f>VLOOKUP(Call_Data!$C1198,Hierarchy!$A$1:$H$27,5,TRUE)</f>
        <v>Binning, Bart</v>
      </c>
      <c r="E1198" t="str">
        <f>VLOOKUP(Call_Data!$C1198,Hierarchy!$A$2:$H$27,7,TRUE)</f>
        <v>Winnerson, Aceona</v>
      </c>
      <c r="F1198" t="str">
        <f>VLOOKUP(C1198,Hierarchy!$A$2:$H$27,8,TRUE)</f>
        <v>Williamburg</v>
      </c>
      <c r="G1198">
        <v>36</v>
      </c>
      <c r="H1198">
        <v>25221</v>
      </c>
      <c r="I1198">
        <v>5</v>
      </c>
      <c r="J1198">
        <v>32</v>
      </c>
      <c r="K1198">
        <v>29</v>
      </c>
      <c r="L1198">
        <v>22</v>
      </c>
      <c r="M1198">
        <v>1</v>
      </c>
      <c r="N1198">
        <f>SUMIF(Call_Data!$D$2:$D$1526,Call_Data!$D1198,Call_Data!$G$2:$G$1526)</f>
        <v>2347</v>
      </c>
      <c r="O1198">
        <f>SUMIFS(Call_Data!$G$2:$G$1526,Call_Data!$D$2:$D$1526,Call_Data!$D1198,Call_Data!$A$2:$A$1526,Call_Data!$A1198)</f>
        <v>803</v>
      </c>
      <c r="P1198" s="3">
        <f>Call_Data!$H1198/Call_Data!$G1198</f>
        <v>700.58333333333337</v>
      </c>
      <c r="Q1198" cm="1">
        <f t="array" ref="Q1198">_xlfn.SWITCH(A1198,201706,780,201707,783,201708,775)</f>
        <v>775</v>
      </c>
      <c r="R1198" s="5" cm="1">
        <f t="array" ref="R1198">_xlfn.SWITCH(A1198,201706,0.08,201707,0.081,201708,0.075)</f>
        <v>7.4999999999999997E-2</v>
      </c>
      <c r="S1198" s="2">
        <f>Call_Data!$M1198/Call_Data!$G1198*100</f>
        <v>2.7777777777777777</v>
      </c>
      <c r="T1198" s="2">
        <f>Call_Data!$S1198/Call_Data!$R1198</f>
        <v>37.037037037037038</v>
      </c>
      <c r="U1198" s="7">
        <f t="shared" si="36"/>
        <v>0</v>
      </c>
      <c r="V1198" s="6">
        <f t="shared" si="37"/>
        <v>0.88888888888888884</v>
      </c>
      <c r="W1198" s="6">
        <f>Call_Data!$K1198/Call_Data!$J1198</f>
        <v>0.90625</v>
      </c>
      <c r="X1198" s="6">
        <f>Call_Data!$L1198/Call_Data!$K1198</f>
        <v>0.75862068965517238</v>
      </c>
      <c r="Y1198" s="6" cm="1">
        <f t="array" ref="Y1198">_xlfn.SWITCH(A1198,201706,0.51,201707,0.509,201708,0.511)</f>
        <v>0.51100000000000001</v>
      </c>
      <c r="Z1198" s="6">
        <f>Call_Data!$L1198/Call_Data!$G1198</f>
        <v>0.61111111111111116</v>
      </c>
      <c r="AA1198" s="6" cm="1">
        <f t="array" ref="AA1198">_xlfn.SWITCH(A1198,201706,0.2,201707,0.199,201708,0.198)</f>
        <v>0.19800000000000001</v>
      </c>
      <c r="AB1198" s="6">
        <f>Call_Data!$K1198-Call_Data!$L1198/Call_Data!$K1198</f>
        <v>28.241379310344829</v>
      </c>
      <c r="AC1198" s="6" cm="1">
        <f t="array" ref="AC1198">_xlfn.SWITCH(A1198,201706,0.17,201707,0.162,201708,0.159)</f>
        <v>0.159</v>
      </c>
      <c r="AD1198" s="6">
        <f>Call_Data!$I1198/Call_Data!$G1198</f>
        <v>0.1388888888888889</v>
      </c>
    </row>
    <row r="1199" spans="1:30" x14ac:dyDescent="0.2">
      <c r="A1199">
        <v>201708</v>
      </c>
      <c r="B1199" s="1">
        <v>42960</v>
      </c>
      <c r="C1199">
        <v>12467</v>
      </c>
      <c r="D1199" t="str">
        <f>VLOOKUP(Call_Data!$C1199,Hierarchy!$A$1:$H$27,5,TRUE)</f>
        <v>Centerville, Cece</v>
      </c>
      <c r="E1199" t="str">
        <f>VLOOKUP(Call_Data!$C1199,Hierarchy!$A$2:$H$27,7,TRUE)</f>
        <v>Winnerson, Aceona</v>
      </c>
      <c r="F1199" t="str">
        <f>VLOOKUP(C1199,Hierarchy!$A$2:$H$27,8,TRUE)</f>
        <v>Williamburg</v>
      </c>
      <c r="G1199">
        <v>37</v>
      </c>
      <c r="H1199">
        <v>25553</v>
      </c>
      <c r="I1199">
        <v>4</v>
      </c>
      <c r="J1199">
        <v>35</v>
      </c>
      <c r="K1199">
        <v>31</v>
      </c>
      <c r="L1199">
        <v>22</v>
      </c>
      <c r="M1199">
        <v>1</v>
      </c>
      <c r="N1199">
        <f>SUMIF(Call_Data!$D$2:$D$1526,Call_Data!$D1199,Call_Data!$G$2:$G$1526)</f>
        <v>2319</v>
      </c>
      <c r="O1199">
        <f>SUMIFS(Call_Data!$G$2:$G$1526,Call_Data!$D$2:$D$1526,Call_Data!$D1199,Call_Data!$A$2:$A$1526,Call_Data!$A1199)</f>
        <v>800</v>
      </c>
      <c r="P1199" s="3">
        <f>Call_Data!$H1199/Call_Data!$G1199</f>
        <v>690.62162162162167</v>
      </c>
      <c r="Q1199" cm="1">
        <f t="array" ref="Q1199">_xlfn.SWITCH(A1199,201706,780,201707,783,201708,775)</f>
        <v>775</v>
      </c>
      <c r="R1199" s="5" cm="1">
        <f t="array" ref="R1199">_xlfn.SWITCH(A1199,201706,0.08,201707,0.081,201708,0.075)</f>
        <v>7.4999999999999997E-2</v>
      </c>
      <c r="S1199" s="2">
        <f>Call_Data!$M1199/Call_Data!$G1199*100</f>
        <v>2.7027027027027026</v>
      </c>
      <c r="T1199" s="2">
        <f>Call_Data!$S1199/Call_Data!$R1199</f>
        <v>36.036036036036037</v>
      </c>
      <c r="U1199" s="7">
        <f t="shared" si="36"/>
        <v>0</v>
      </c>
      <c r="V1199" s="6">
        <f t="shared" si="37"/>
        <v>0.94594594594594594</v>
      </c>
      <c r="W1199" s="6">
        <f>Call_Data!$K1199/Call_Data!$J1199</f>
        <v>0.88571428571428568</v>
      </c>
      <c r="X1199" s="6">
        <f>Call_Data!$L1199/Call_Data!$K1199</f>
        <v>0.70967741935483875</v>
      </c>
      <c r="Y1199" s="6" cm="1">
        <f t="array" ref="Y1199">_xlfn.SWITCH(A1199,201706,0.51,201707,0.509,201708,0.511)</f>
        <v>0.51100000000000001</v>
      </c>
      <c r="Z1199" s="6">
        <f>Call_Data!$L1199/Call_Data!$G1199</f>
        <v>0.59459459459459463</v>
      </c>
      <c r="AA1199" s="6" cm="1">
        <f t="array" ref="AA1199">_xlfn.SWITCH(A1199,201706,0.2,201707,0.199,201708,0.198)</f>
        <v>0.19800000000000001</v>
      </c>
      <c r="AB1199" s="6">
        <f>Call_Data!$K1199-Call_Data!$L1199/Call_Data!$K1199</f>
        <v>30.29032258064516</v>
      </c>
      <c r="AC1199" s="6" cm="1">
        <f t="array" ref="AC1199">_xlfn.SWITCH(A1199,201706,0.17,201707,0.162,201708,0.159)</f>
        <v>0.159</v>
      </c>
      <c r="AD1199" s="6">
        <f>Call_Data!$I1199/Call_Data!$G1199</f>
        <v>0.10810810810810811</v>
      </c>
    </row>
    <row r="1200" spans="1:30" x14ac:dyDescent="0.2">
      <c r="A1200">
        <v>201708</v>
      </c>
      <c r="B1200" s="1">
        <v>42960</v>
      </c>
      <c r="C1200">
        <v>12468</v>
      </c>
      <c r="D1200" t="str">
        <f>VLOOKUP(Call_Data!$C1200,Hierarchy!$A$1:$H$27,5,TRUE)</f>
        <v>Davenport, Davina</v>
      </c>
      <c r="E1200" t="str">
        <f>VLOOKUP(Call_Data!$C1200,Hierarchy!$A$2:$H$27,7,TRUE)</f>
        <v>Winnerson, Aceona</v>
      </c>
      <c r="F1200" t="str">
        <f>VLOOKUP(C1200,Hierarchy!$A$2:$H$27,8,TRUE)</f>
        <v>Williamburg</v>
      </c>
      <c r="G1200">
        <v>39</v>
      </c>
      <c r="H1200">
        <v>24675</v>
      </c>
      <c r="I1200">
        <v>5</v>
      </c>
      <c r="J1200">
        <v>39</v>
      </c>
      <c r="K1200">
        <v>31</v>
      </c>
      <c r="L1200">
        <v>27</v>
      </c>
      <c r="M1200">
        <v>1</v>
      </c>
      <c r="N1200">
        <f>SUMIF(Call_Data!$D$2:$D$1526,Call_Data!$D1200,Call_Data!$G$2:$G$1526)</f>
        <v>2282</v>
      </c>
      <c r="O1200">
        <f>SUMIFS(Call_Data!$G$2:$G$1526,Call_Data!$D$2:$D$1526,Call_Data!$D1200,Call_Data!$A$2:$A$1526,Call_Data!$A1200)</f>
        <v>790</v>
      </c>
      <c r="P1200" s="3">
        <f>Call_Data!$H1200/Call_Data!$G1200</f>
        <v>632.69230769230774</v>
      </c>
      <c r="Q1200" cm="1">
        <f t="array" ref="Q1200">_xlfn.SWITCH(A1200,201706,780,201707,783,201708,775)</f>
        <v>775</v>
      </c>
      <c r="R1200" s="5" cm="1">
        <f t="array" ref="R1200">_xlfn.SWITCH(A1200,201706,0.08,201707,0.081,201708,0.075)</f>
        <v>7.4999999999999997E-2</v>
      </c>
      <c r="S1200" s="2">
        <f>Call_Data!$M1200/Call_Data!$G1200*100</f>
        <v>2.5641025641025639</v>
      </c>
      <c r="T1200" s="2">
        <f>Call_Data!$S1200/Call_Data!$R1200</f>
        <v>34.188034188034187</v>
      </c>
      <c r="U1200" s="7">
        <f t="shared" si="36"/>
        <v>0</v>
      </c>
      <c r="V1200" s="6">
        <f t="shared" si="37"/>
        <v>1</v>
      </c>
      <c r="W1200" s="6">
        <f>Call_Data!$K1200/Call_Data!$J1200</f>
        <v>0.79487179487179482</v>
      </c>
      <c r="X1200" s="6">
        <f>Call_Data!$L1200/Call_Data!$K1200</f>
        <v>0.87096774193548387</v>
      </c>
      <c r="Y1200" s="6" cm="1">
        <f t="array" ref="Y1200">_xlfn.SWITCH(A1200,201706,0.51,201707,0.509,201708,0.511)</f>
        <v>0.51100000000000001</v>
      </c>
      <c r="Z1200" s="6">
        <f>Call_Data!$L1200/Call_Data!$G1200</f>
        <v>0.69230769230769229</v>
      </c>
      <c r="AA1200" s="6" cm="1">
        <f t="array" ref="AA1200">_xlfn.SWITCH(A1200,201706,0.2,201707,0.199,201708,0.198)</f>
        <v>0.19800000000000001</v>
      </c>
      <c r="AB1200" s="6">
        <f>Call_Data!$K1200-Call_Data!$L1200/Call_Data!$K1200</f>
        <v>30.129032258064516</v>
      </c>
      <c r="AC1200" s="6" cm="1">
        <f t="array" ref="AC1200">_xlfn.SWITCH(A1200,201706,0.17,201707,0.162,201708,0.159)</f>
        <v>0.159</v>
      </c>
      <c r="AD1200" s="6">
        <f>Call_Data!$I1200/Call_Data!$G1200</f>
        <v>0.12820512820512819</v>
      </c>
    </row>
    <row r="1201" spans="1:30" x14ac:dyDescent="0.2">
      <c r="A1201">
        <v>201708</v>
      </c>
      <c r="B1201" s="1">
        <v>42960</v>
      </c>
      <c r="C1201">
        <v>12470</v>
      </c>
      <c r="D1201" t="str">
        <f>VLOOKUP(Call_Data!$C1201,Hierarchy!$A$1:$H$27,5,TRUE)</f>
        <v>Filipsano, Fiona</v>
      </c>
      <c r="E1201" t="str">
        <f>VLOOKUP(Call_Data!$C1201,Hierarchy!$A$2:$H$27,7,TRUE)</f>
        <v>Winnerson, Aceona</v>
      </c>
      <c r="F1201" t="str">
        <f>VLOOKUP(C1201,Hierarchy!$A$2:$H$27,8,TRUE)</f>
        <v>Williamburg</v>
      </c>
      <c r="G1201">
        <v>38</v>
      </c>
      <c r="H1201">
        <v>24246</v>
      </c>
      <c r="I1201">
        <v>7</v>
      </c>
      <c r="J1201">
        <v>36</v>
      </c>
      <c r="K1201">
        <v>32</v>
      </c>
      <c r="L1201">
        <v>24</v>
      </c>
      <c r="M1201">
        <v>1</v>
      </c>
      <c r="N1201">
        <f>SUMIF(Call_Data!$D$2:$D$1526,Call_Data!$D1201,Call_Data!$G$2:$G$1526)</f>
        <v>2312</v>
      </c>
      <c r="O1201">
        <f>SUMIFS(Call_Data!$G$2:$G$1526,Call_Data!$D$2:$D$1526,Call_Data!$D1201,Call_Data!$A$2:$A$1526,Call_Data!$A1201)</f>
        <v>796</v>
      </c>
      <c r="P1201" s="3">
        <f>Call_Data!$H1201/Call_Data!$G1201</f>
        <v>638.0526315789474</v>
      </c>
      <c r="Q1201" cm="1">
        <f t="array" ref="Q1201">_xlfn.SWITCH(A1201,201706,780,201707,783,201708,775)</f>
        <v>775</v>
      </c>
      <c r="R1201" s="5" cm="1">
        <f t="array" ref="R1201">_xlfn.SWITCH(A1201,201706,0.08,201707,0.081,201708,0.075)</f>
        <v>7.4999999999999997E-2</v>
      </c>
      <c r="S1201" s="2">
        <f>Call_Data!$M1201/Call_Data!$G1201*100</f>
        <v>2.6315789473684208</v>
      </c>
      <c r="T1201" s="2">
        <f>Call_Data!$S1201/Call_Data!$R1201</f>
        <v>35.087719298245609</v>
      </c>
      <c r="U1201" s="7">
        <f t="shared" si="36"/>
        <v>0</v>
      </c>
      <c r="V1201" s="6">
        <f t="shared" si="37"/>
        <v>0.94736842105263153</v>
      </c>
      <c r="W1201" s="6">
        <f>Call_Data!$K1201/Call_Data!$J1201</f>
        <v>0.88888888888888884</v>
      </c>
      <c r="X1201" s="6">
        <f>Call_Data!$L1201/Call_Data!$K1201</f>
        <v>0.75</v>
      </c>
      <c r="Y1201" s="6" cm="1">
        <f t="array" ref="Y1201">_xlfn.SWITCH(A1201,201706,0.51,201707,0.509,201708,0.511)</f>
        <v>0.51100000000000001</v>
      </c>
      <c r="Z1201" s="6">
        <f>Call_Data!$L1201/Call_Data!$G1201</f>
        <v>0.63157894736842102</v>
      </c>
      <c r="AA1201" s="6" cm="1">
        <f t="array" ref="AA1201">_xlfn.SWITCH(A1201,201706,0.2,201707,0.199,201708,0.198)</f>
        <v>0.19800000000000001</v>
      </c>
      <c r="AB1201" s="6">
        <f>Call_Data!$K1201-Call_Data!$L1201/Call_Data!$K1201</f>
        <v>31.25</v>
      </c>
      <c r="AC1201" s="6" cm="1">
        <f t="array" ref="AC1201">_xlfn.SWITCH(A1201,201706,0.17,201707,0.162,201708,0.159)</f>
        <v>0.159</v>
      </c>
      <c r="AD1201" s="6">
        <f>Call_Data!$I1201/Call_Data!$G1201</f>
        <v>0.18421052631578946</v>
      </c>
    </row>
    <row r="1202" spans="1:30" x14ac:dyDescent="0.2">
      <c r="A1202">
        <v>201708</v>
      </c>
      <c r="B1202" s="1">
        <v>42960</v>
      </c>
      <c r="C1202">
        <v>12471</v>
      </c>
      <c r="D1202" t="str">
        <f>VLOOKUP(Call_Data!$C1202,Hierarchy!$A$1:$H$27,5,TRUE)</f>
        <v>Gee, Garry</v>
      </c>
      <c r="E1202" t="str">
        <f>VLOOKUP(Call_Data!$C1202,Hierarchy!$A$2:$H$27,7,TRUE)</f>
        <v>Winnerson, Aceona</v>
      </c>
      <c r="F1202" t="str">
        <f>VLOOKUP(C1202,Hierarchy!$A$2:$H$27,8,TRUE)</f>
        <v>Williamburg</v>
      </c>
      <c r="G1202">
        <v>33</v>
      </c>
      <c r="H1202">
        <v>25491</v>
      </c>
      <c r="I1202">
        <v>7</v>
      </c>
      <c r="J1202">
        <v>31</v>
      </c>
      <c r="K1202">
        <v>22</v>
      </c>
      <c r="L1202">
        <v>16</v>
      </c>
      <c r="M1202">
        <v>1</v>
      </c>
      <c r="N1202">
        <f>SUMIF(Call_Data!$D$2:$D$1526,Call_Data!$D1202,Call_Data!$G$2:$G$1526)</f>
        <v>2402</v>
      </c>
      <c r="O1202">
        <f>SUMIFS(Call_Data!$G$2:$G$1526,Call_Data!$D$2:$D$1526,Call_Data!$D1202,Call_Data!$A$2:$A$1526,Call_Data!$A1202)</f>
        <v>793</v>
      </c>
      <c r="P1202" s="3">
        <f>Call_Data!$H1202/Call_Data!$G1202</f>
        <v>772.4545454545455</v>
      </c>
      <c r="Q1202" cm="1">
        <f t="array" ref="Q1202">_xlfn.SWITCH(A1202,201706,780,201707,783,201708,775)</f>
        <v>775</v>
      </c>
      <c r="R1202" s="5" cm="1">
        <f t="array" ref="R1202">_xlfn.SWITCH(A1202,201706,0.08,201707,0.081,201708,0.075)</f>
        <v>7.4999999999999997E-2</v>
      </c>
      <c r="S1202" s="2">
        <f>Call_Data!$M1202/Call_Data!$G1202*100</f>
        <v>3.0303030303030303</v>
      </c>
      <c r="T1202" s="2">
        <f>Call_Data!$S1202/Call_Data!$R1202</f>
        <v>40.404040404040408</v>
      </c>
      <c r="U1202" s="7">
        <f t="shared" si="36"/>
        <v>0</v>
      </c>
      <c r="V1202" s="6">
        <f t="shared" si="37"/>
        <v>0.93939393939393945</v>
      </c>
      <c r="W1202" s="6">
        <f>Call_Data!$K1202/Call_Data!$J1202</f>
        <v>0.70967741935483875</v>
      </c>
      <c r="X1202" s="6">
        <f>Call_Data!$L1202/Call_Data!$K1202</f>
        <v>0.72727272727272729</v>
      </c>
      <c r="Y1202" s="6" cm="1">
        <f t="array" ref="Y1202">_xlfn.SWITCH(A1202,201706,0.51,201707,0.509,201708,0.511)</f>
        <v>0.51100000000000001</v>
      </c>
      <c r="Z1202" s="6">
        <f>Call_Data!$L1202/Call_Data!$G1202</f>
        <v>0.48484848484848486</v>
      </c>
      <c r="AA1202" s="6" cm="1">
        <f t="array" ref="AA1202">_xlfn.SWITCH(A1202,201706,0.2,201707,0.199,201708,0.198)</f>
        <v>0.19800000000000001</v>
      </c>
      <c r="AB1202" s="6">
        <f>Call_Data!$K1202-Call_Data!$L1202/Call_Data!$K1202</f>
        <v>21.272727272727273</v>
      </c>
      <c r="AC1202" s="6" cm="1">
        <f t="array" ref="AC1202">_xlfn.SWITCH(A1202,201706,0.17,201707,0.162,201708,0.159)</f>
        <v>0.159</v>
      </c>
      <c r="AD1202" s="6">
        <f>Call_Data!$I1202/Call_Data!$G1202</f>
        <v>0.21212121212121213</v>
      </c>
    </row>
    <row r="1203" spans="1:30" x14ac:dyDescent="0.2">
      <c r="A1203">
        <v>201708</v>
      </c>
      <c r="B1203" s="1">
        <v>42960</v>
      </c>
      <c r="C1203">
        <v>12472</v>
      </c>
      <c r="D1203" t="str">
        <f>VLOOKUP(Call_Data!$C1203,Hierarchy!$A$1:$H$27,5,TRUE)</f>
        <v>Harrison, Harold</v>
      </c>
      <c r="E1203" t="str">
        <f>VLOOKUP(Call_Data!$C1203,Hierarchy!$A$2:$H$27,7,TRUE)</f>
        <v>Winnerson, Aceona</v>
      </c>
      <c r="F1203" t="str">
        <f>VLOOKUP(C1203,Hierarchy!$A$2:$H$27,8,TRUE)</f>
        <v>Williamburg</v>
      </c>
      <c r="G1203">
        <v>35</v>
      </c>
      <c r="H1203">
        <v>25990</v>
      </c>
      <c r="I1203">
        <v>4</v>
      </c>
      <c r="J1203">
        <v>34</v>
      </c>
      <c r="K1203">
        <v>24</v>
      </c>
      <c r="L1203">
        <v>17</v>
      </c>
      <c r="M1203">
        <v>1</v>
      </c>
      <c r="N1203">
        <f>SUMIF(Call_Data!$D$2:$D$1526,Call_Data!$D1203,Call_Data!$G$2:$G$1526)</f>
        <v>2134</v>
      </c>
      <c r="O1203">
        <f>SUMIFS(Call_Data!$G$2:$G$1526,Call_Data!$D$2:$D$1526,Call_Data!$D1203,Call_Data!$A$2:$A$1526,Call_Data!$A1203)</f>
        <v>777</v>
      </c>
      <c r="P1203" s="3">
        <f>Call_Data!$H1203/Call_Data!$G1203</f>
        <v>742.57142857142856</v>
      </c>
      <c r="Q1203" cm="1">
        <f t="array" ref="Q1203">_xlfn.SWITCH(A1203,201706,780,201707,783,201708,775)</f>
        <v>775</v>
      </c>
      <c r="R1203" s="5" cm="1">
        <f t="array" ref="R1203">_xlfn.SWITCH(A1203,201706,0.08,201707,0.081,201708,0.075)</f>
        <v>7.4999999999999997E-2</v>
      </c>
      <c r="S1203" s="2">
        <f>Call_Data!$M1203/Call_Data!$G1203*100</f>
        <v>2.8571428571428572</v>
      </c>
      <c r="T1203" s="2">
        <f>Call_Data!$S1203/Call_Data!$R1203</f>
        <v>38.095238095238095</v>
      </c>
      <c r="U1203" s="7">
        <f t="shared" si="36"/>
        <v>0</v>
      </c>
      <c r="V1203" s="6">
        <f t="shared" si="37"/>
        <v>0.97142857142857142</v>
      </c>
      <c r="W1203" s="6">
        <f>Call_Data!$K1203/Call_Data!$J1203</f>
        <v>0.70588235294117652</v>
      </c>
      <c r="X1203" s="6">
        <f>Call_Data!$L1203/Call_Data!$K1203</f>
        <v>0.70833333333333337</v>
      </c>
      <c r="Y1203" s="6" cm="1">
        <f t="array" ref="Y1203">_xlfn.SWITCH(A1203,201706,0.51,201707,0.509,201708,0.511)</f>
        <v>0.51100000000000001</v>
      </c>
      <c r="Z1203" s="6">
        <f>Call_Data!$L1203/Call_Data!$G1203</f>
        <v>0.48571428571428571</v>
      </c>
      <c r="AA1203" s="6" cm="1">
        <f t="array" ref="AA1203">_xlfn.SWITCH(A1203,201706,0.2,201707,0.199,201708,0.198)</f>
        <v>0.19800000000000001</v>
      </c>
      <c r="AB1203" s="6">
        <f>Call_Data!$K1203-Call_Data!$L1203/Call_Data!$K1203</f>
        <v>23.291666666666668</v>
      </c>
      <c r="AC1203" s="6" cm="1">
        <f t="array" ref="AC1203">_xlfn.SWITCH(A1203,201706,0.17,201707,0.162,201708,0.159)</f>
        <v>0.159</v>
      </c>
      <c r="AD1203" s="6">
        <f>Call_Data!$I1203/Call_Data!$G1203</f>
        <v>0.11428571428571428</v>
      </c>
    </row>
    <row r="1204" spans="1:30" x14ac:dyDescent="0.2">
      <c r="A1204">
        <v>201708</v>
      </c>
      <c r="B1204" s="1">
        <v>42961</v>
      </c>
      <c r="C1204">
        <v>12465</v>
      </c>
      <c r="D1204" t="str">
        <f>VLOOKUP(Call_Data!$C1204,Hierarchy!$A$1:$H$27,5,TRUE)</f>
        <v>Anderson, Albert</v>
      </c>
      <c r="E1204" t="str">
        <f>VLOOKUP(Call_Data!$C1204,Hierarchy!$A$2:$H$27,7,TRUE)</f>
        <v>Winnerson, Aceona</v>
      </c>
      <c r="F1204" t="str">
        <f>VLOOKUP(C1204,Hierarchy!$A$2:$H$27,8,TRUE)</f>
        <v>Williamburg</v>
      </c>
      <c r="G1204">
        <v>40</v>
      </c>
      <c r="H1204">
        <v>25331</v>
      </c>
      <c r="I1204">
        <v>8</v>
      </c>
      <c r="J1204">
        <v>36</v>
      </c>
      <c r="K1204">
        <v>30</v>
      </c>
      <c r="L1204">
        <v>24</v>
      </c>
      <c r="M1204">
        <v>1</v>
      </c>
      <c r="N1204">
        <f>SUMIF(Call_Data!$D$2:$D$1526,Call_Data!$D1204,Call_Data!$G$2:$G$1526)</f>
        <v>2149</v>
      </c>
      <c r="O1204">
        <f>SUMIFS(Call_Data!$G$2:$G$1526,Call_Data!$D$2:$D$1526,Call_Data!$D1204,Call_Data!$A$2:$A$1526,Call_Data!$A1204)</f>
        <v>751</v>
      </c>
      <c r="P1204" s="3">
        <f>Call_Data!$H1204/Call_Data!$G1204</f>
        <v>633.27499999999998</v>
      </c>
      <c r="Q1204" cm="1">
        <f t="array" ref="Q1204">_xlfn.SWITCH(A1204,201706,780,201707,783,201708,775)</f>
        <v>775</v>
      </c>
      <c r="R1204" s="5" cm="1">
        <f t="array" ref="R1204">_xlfn.SWITCH(A1204,201706,0.08,201707,0.081,201708,0.075)</f>
        <v>7.4999999999999997E-2</v>
      </c>
      <c r="S1204" s="2">
        <f>Call_Data!$M1204/Call_Data!$G1204*100</f>
        <v>2.5</v>
      </c>
      <c r="T1204" s="2">
        <f>Call_Data!$S1204/Call_Data!$R1204</f>
        <v>33.333333333333336</v>
      </c>
      <c r="U1204" s="7">
        <f t="shared" si="36"/>
        <v>0</v>
      </c>
      <c r="V1204" s="6">
        <f t="shared" si="37"/>
        <v>0.9</v>
      </c>
      <c r="W1204" s="6">
        <f>Call_Data!$K1204/Call_Data!$J1204</f>
        <v>0.83333333333333337</v>
      </c>
      <c r="X1204" s="6">
        <f>Call_Data!$L1204/Call_Data!$K1204</f>
        <v>0.8</v>
      </c>
      <c r="Y1204" s="6" cm="1">
        <f t="array" ref="Y1204">_xlfn.SWITCH(A1204,201706,0.51,201707,0.509,201708,0.511)</f>
        <v>0.51100000000000001</v>
      </c>
      <c r="Z1204" s="6">
        <f>Call_Data!$L1204/Call_Data!$G1204</f>
        <v>0.6</v>
      </c>
      <c r="AA1204" s="6" cm="1">
        <f t="array" ref="AA1204">_xlfn.SWITCH(A1204,201706,0.2,201707,0.199,201708,0.198)</f>
        <v>0.19800000000000001</v>
      </c>
      <c r="AB1204" s="6">
        <f>Call_Data!$K1204-Call_Data!$L1204/Call_Data!$K1204</f>
        <v>29.2</v>
      </c>
      <c r="AC1204" s="6" cm="1">
        <f t="array" ref="AC1204">_xlfn.SWITCH(A1204,201706,0.17,201707,0.162,201708,0.159)</f>
        <v>0.159</v>
      </c>
      <c r="AD1204" s="6">
        <f>Call_Data!$I1204/Call_Data!$G1204</f>
        <v>0.2</v>
      </c>
    </row>
    <row r="1205" spans="1:30" x14ac:dyDescent="0.2">
      <c r="A1205">
        <v>201708</v>
      </c>
      <c r="B1205" s="1">
        <v>42961</v>
      </c>
      <c r="C1205">
        <v>12466</v>
      </c>
      <c r="D1205" t="str">
        <f>VLOOKUP(Call_Data!$C1205,Hierarchy!$A$1:$H$27,5,TRUE)</f>
        <v>Binning, Bart</v>
      </c>
      <c r="E1205" t="str">
        <f>VLOOKUP(Call_Data!$C1205,Hierarchy!$A$2:$H$27,7,TRUE)</f>
        <v>Winnerson, Aceona</v>
      </c>
      <c r="F1205" t="str">
        <f>VLOOKUP(C1205,Hierarchy!$A$2:$H$27,8,TRUE)</f>
        <v>Williamburg</v>
      </c>
      <c r="G1205">
        <v>38</v>
      </c>
      <c r="H1205">
        <v>25878</v>
      </c>
      <c r="I1205">
        <v>8</v>
      </c>
      <c r="J1205">
        <v>36</v>
      </c>
      <c r="K1205">
        <v>27</v>
      </c>
      <c r="L1205">
        <v>24</v>
      </c>
      <c r="M1205">
        <v>1</v>
      </c>
      <c r="N1205">
        <f>SUMIF(Call_Data!$D$2:$D$1526,Call_Data!$D1205,Call_Data!$G$2:$G$1526)</f>
        <v>2347</v>
      </c>
      <c r="O1205">
        <f>SUMIFS(Call_Data!$G$2:$G$1526,Call_Data!$D$2:$D$1526,Call_Data!$D1205,Call_Data!$A$2:$A$1526,Call_Data!$A1205)</f>
        <v>803</v>
      </c>
      <c r="P1205" s="3">
        <f>Call_Data!$H1205/Call_Data!$G1205</f>
        <v>681</v>
      </c>
      <c r="Q1205" cm="1">
        <f t="array" ref="Q1205">_xlfn.SWITCH(A1205,201706,780,201707,783,201708,775)</f>
        <v>775</v>
      </c>
      <c r="R1205" s="5" cm="1">
        <f t="array" ref="R1205">_xlfn.SWITCH(A1205,201706,0.08,201707,0.081,201708,0.075)</f>
        <v>7.4999999999999997E-2</v>
      </c>
      <c r="S1205" s="2">
        <f>Call_Data!$M1205/Call_Data!$G1205*100</f>
        <v>2.6315789473684208</v>
      </c>
      <c r="T1205" s="2">
        <f>Call_Data!$S1205/Call_Data!$R1205</f>
        <v>35.087719298245609</v>
      </c>
      <c r="U1205" s="7">
        <f t="shared" si="36"/>
        <v>0</v>
      </c>
      <c r="V1205" s="6">
        <f t="shared" si="37"/>
        <v>0.94736842105263153</v>
      </c>
      <c r="W1205" s="6">
        <f>Call_Data!$K1205/Call_Data!$J1205</f>
        <v>0.75</v>
      </c>
      <c r="X1205" s="6">
        <f>Call_Data!$L1205/Call_Data!$K1205</f>
        <v>0.88888888888888884</v>
      </c>
      <c r="Y1205" s="6" cm="1">
        <f t="array" ref="Y1205">_xlfn.SWITCH(A1205,201706,0.51,201707,0.509,201708,0.511)</f>
        <v>0.51100000000000001</v>
      </c>
      <c r="Z1205" s="6">
        <f>Call_Data!$L1205/Call_Data!$G1205</f>
        <v>0.63157894736842102</v>
      </c>
      <c r="AA1205" s="6" cm="1">
        <f t="array" ref="AA1205">_xlfn.SWITCH(A1205,201706,0.2,201707,0.199,201708,0.198)</f>
        <v>0.19800000000000001</v>
      </c>
      <c r="AB1205" s="6">
        <f>Call_Data!$K1205-Call_Data!$L1205/Call_Data!$K1205</f>
        <v>26.111111111111111</v>
      </c>
      <c r="AC1205" s="6" cm="1">
        <f t="array" ref="AC1205">_xlfn.SWITCH(A1205,201706,0.17,201707,0.162,201708,0.159)</f>
        <v>0.159</v>
      </c>
      <c r="AD1205" s="6">
        <f>Call_Data!$I1205/Call_Data!$G1205</f>
        <v>0.21052631578947367</v>
      </c>
    </row>
    <row r="1206" spans="1:30" x14ac:dyDescent="0.2">
      <c r="A1206">
        <v>201708</v>
      </c>
      <c r="B1206" s="1">
        <v>42961</v>
      </c>
      <c r="C1206">
        <v>12467</v>
      </c>
      <c r="D1206" t="str">
        <f>VLOOKUP(Call_Data!$C1206,Hierarchy!$A$1:$H$27,5,TRUE)</f>
        <v>Centerville, Cece</v>
      </c>
      <c r="E1206" t="str">
        <f>VLOOKUP(Call_Data!$C1206,Hierarchy!$A$2:$H$27,7,TRUE)</f>
        <v>Winnerson, Aceona</v>
      </c>
      <c r="F1206" t="str">
        <f>VLOOKUP(C1206,Hierarchy!$A$2:$H$27,8,TRUE)</f>
        <v>Williamburg</v>
      </c>
      <c r="G1206">
        <v>38</v>
      </c>
      <c r="H1206">
        <v>24377</v>
      </c>
      <c r="I1206">
        <v>5</v>
      </c>
      <c r="J1206">
        <v>37</v>
      </c>
      <c r="K1206">
        <v>33</v>
      </c>
      <c r="L1206">
        <v>25</v>
      </c>
      <c r="M1206">
        <v>1</v>
      </c>
      <c r="N1206">
        <f>SUMIF(Call_Data!$D$2:$D$1526,Call_Data!$D1206,Call_Data!$G$2:$G$1526)</f>
        <v>2319</v>
      </c>
      <c r="O1206">
        <f>SUMIFS(Call_Data!$G$2:$G$1526,Call_Data!$D$2:$D$1526,Call_Data!$D1206,Call_Data!$A$2:$A$1526,Call_Data!$A1206)</f>
        <v>800</v>
      </c>
      <c r="P1206" s="3">
        <f>Call_Data!$H1206/Call_Data!$G1206</f>
        <v>641.5</v>
      </c>
      <c r="Q1206" cm="1">
        <f t="array" ref="Q1206">_xlfn.SWITCH(A1206,201706,780,201707,783,201708,775)</f>
        <v>775</v>
      </c>
      <c r="R1206" s="5" cm="1">
        <f t="array" ref="R1206">_xlfn.SWITCH(A1206,201706,0.08,201707,0.081,201708,0.075)</f>
        <v>7.4999999999999997E-2</v>
      </c>
      <c r="S1206" s="2">
        <f>Call_Data!$M1206/Call_Data!$G1206*100</f>
        <v>2.6315789473684208</v>
      </c>
      <c r="T1206" s="2">
        <f>Call_Data!$S1206/Call_Data!$R1206</f>
        <v>35.087719298245609</v>
      </c>
      <c r="U1206" s="7">
        <f t="shared" si="36"/>
        <v>0</v>
      </c>
      <c r="V1206" s="6">
        <f t="shared" si="37"/>
        <v>0.97368421052631582</v>
      </c>
      <c r="W1206" s="6">
        <f>Call_Data!$K1206/Call_Data!$J1206</f>
        <v>0.89189189189189189</v>
      </c>
      <c r="X1206" s="6">
        <f>Call_Data!$L1206/Call_Data!$K1206</f>
        <v>0.75757575757575757</v>
      </c>
      <c r="Y1206" s="6" cm="1">
        <f t="array" ref="Y1206">_xlfn.SWITCH(A1206,201706,0.51,201707,0.509,201708,0.511)</f>
        <v>0.51100000000000001</v>
      </c>
      <c r="Z1206" s="6">
        <f>Call_Data!$L1206/Call_Data!$G1206</f>
        <v>0.65789473684210531</v>
      </c>
      <c r="AA1206" s="6" cm="1">
        <f t="array" ref="AA1206">_xlfn.SWITCH(A1206,201706,0.2,201707,0.199,201708,0.198)</f>
        <v>0.19800000000000001</v>
      </c>
      <c r="AB1206" s="6">
        <f>Call_Data!$K1206-Call_Data!$L1206/Call_Data!$K1206</f>
        <v>32.242424242424242</v>
      </c>
      <c r="AC1206" s="6" cm="1">
        <f t="array" ref="AC1206">_xlfn.SWITCH(A1206,201706,0.17,201707,0.162,201708,0.159)</f>
        <v>0.159</v>
      </c>
      <c r="AD1206" s="6">
        <f>Call_Data!$I1206/Call_Data!$G1206</f>
        <v>0.13157894736842105</v>
      </c>
    </row>
    <row r="1207" spans="1:30" x14ac:dyDescent="0.2">
      <c r="A1207">
        <v>201708</v>
      </c>
      <c r="B1207" s="1">
        <v>42961</v>
      </c>
      <c r="C1207">
        <v>12468</v>
      </c>
      <c r="D1207" t="str">
        <f>VLOOKUP(Call_Data!$C1207,Hierarchy!$A$1:$H$27,5,TRUE)</f>
        <v>Davenport, Davina</v>
      </c>
      <c r="E1207" t="str">
        <f>VLOOKUP(Call_Data!$C1207,Hierarchy!$A$2:$H$27,7,TRUE)</f>
        <v>Winnerson, Aceona</v>
      </c>
      <c r="F1207" t="str">
        <f>VLOOKUP(C1207,Hierarchy!$A$2:$H$27,8,TRUE)</f>
        <v>Williamburg</v>
      </c>
      <c r="G1207">
        <v>37</v>
      </c>
      <c r="H1207">
        <v>25904</v>
      </c>
      <c r="I1207">
        <v>7</v>
      </c>
      <c r="J1207">
        <v>34</v>
      </c>
      <c r="K1207">
        <v>24</v>
      </c>
      <c r="L1207">
        <v>20</v>
      </c>
      <c r="M1207">
        <v>2</v>
      </c>
      <c r="N1207">
        <f>SUMIF(Call_Data!$D$2:$D$1526,Call_Data!$D1207,Call_Data!$G$2:$G$1526)</f>
        <v>2282</v>
      </c>
      <c r="O1207">
        <f>SUMIFS(Call_Data!$G$2:$G$1526,Call_Data!$D$2:$D$1526,Call_Data!$D1207,Call_Data!$A$2:$A$1526,Call_Data!$A1207)</f>
        <v>790</v>
      </c>
      <c r="P1207" s="3">
        <f>Call_Data!$H1207/Call_Data!$G1207</f>
        <v>700.10810810810813</v>
      </c>
      <c r="Q1207" cm="1">
        <f t="array" ref="Q1207">_xlfn.SWITCH(A1207,201706,780,201707,783,201708,775)</f>
        <v>775</v>
      </c>
      <c r="R1207" s="5" cm="1">
        <f t="array" ref="R1207">_xlfn.SWITCH(A1207,201706,0.08,201707,0.081,201708,0.075)</f>
        <v>7.4999999999999997E-2</v>
      </c>
      <c r="S1207" s="2">
        <f>Call_Data!$M1207/Call_Data!$G1207*100</f>
        <v>5.4054054054054053</v>
      </c>
      <c r="T1207" s="2">
        <f>Call_Data!$S1207/Call_Data!$R1207</f>
        <v>72.072072072072075</v>
      </c>
      <c r="U1207" s="7">
        <f t="shared" si="36"/>
        <v>0</v>
      </c>
      <c r="V1207" s="6">
        <f t="shared" si="37"/>
        <v>0.91891891891891897</v>
      </c>
      <c r="W1207" s="6">
        <f>Call_Data!$K1207/Call_Data!$J1207</f>
        <v>0.70588235294117652</v>
      </c>
      <c r="X1207" s="6">
        <f>Call_Data!$L1207/Call_Data!$K1207</f>
        <v>0.83333333333333337</v>
      </c>
      <c r="Y1207" s="6" cm="1">
        <f t="array" ref="Y1207">_xlfn.SWITCH(A1207,201706,0.51,201707,0.509,201708,0.511)</f>
        <v>0.51100000000000001</v>
      </c>
      <c r="Z1207" s="6">
        <f>Call_Data!$L1207/Call_Data!$G1207</f>
        <v>0.54054054054054057</v>
      </c>
      <c r="AA1207" s="6" cm="1">
        <f t="array" ref="AA1207">_xlfn.SWITCH(A1207,201706,0.2,201707,0.199,201708,0.198)</f>
        <v>0.19800000000000001</v>
      </c>
      <c r="AB1207" s="6">
        <f>Call_Data!$K1207-Call_Data!$L1207/Call_Data!$K1207</f>
        <v>23.166666666666668</v>
      </c>
      <c r="AC1207" s="6" cm="1">
        <f t="array" ref="AC1207">_xlfn.SWITCH(A1207,201706,0.17,201707,0.162,201708,0.159)</f>
        <v>0.159</v>
      </c>
      <c r="AD1207" s="6">
        <f>Call_Data!$I1207/Call_Data!$G1207</f>
        <v>0.1891891891891892</v>
      </c>
    </row>
    <row r="1208" spans="1:30" x14ac:dyDescent="0.2">
      <c r="A1208">
        <v>201708</v>
      </c>
      <c r="B1208" s="1">
        <v>42961</v>
      </c>
      <c r="C1208">
        <v>12470</v>
      </c>
      <c r="D1208" t="str">
        <f>VLOOKUP(Call_Data!$C1208,Hierarchy!$A$1:$H$27,5,TRUE)</f>
        <v>Filipsano, Fiona</v>
      </c>
      <c r="E1208" t="str">
        <f>VLOOKUP(Call_Data!$C1208,Hierarchy!$A$2:$H$27,7,TRUE)</f>
        <v>Winnerson, Aceona</v>
      </c>
      <c r="F1208" t="str">
        <f>VLOOKUP(C1208,Hierarchy!$A$2:$H$27,8,TRUE)</f>
        <v>Williamburg</v>
      </c>
      <c r="G1208">
        <v>35</v>
      </c>
      <c r="H1208">
        <v>25531</v>
      </c>
      <c r="I1208">
        <v>5</v>
      </c>
      <c r="J1208">
        <v>33</v>
      </c>
      <c r="K1208">
        <v>28</v>
      </c>
      <c r="L1208">
        <v>25</v>
      </c>
      <c r="M1208">
        <v>1</v>
      </c>
      <c r="N1208">
        <f>SUMIF(Call_Data!$D$2:$D$1526,Call_Data!$D1208,Call_Data!$G$2:$G$1526)</f>
        <v>2312</v>
      </c>
      <c r="O1208">
        <f>SUMIFS(Call_Data!$G$2:$G$1526,Call_Data!$D$2:$D$1526,Call_Data!$D1208,Call_Data!$A$2:$A$1526,Call_Data!$A1208)</f>
        <v>796</v>
      </c>
      <c r="P1208" s="3">
        <f>Call_Data!$H1208/Call_Data!$G1208</f>
        <v>729.45714285714291</v>
      </c>
      <c r="Q1208" cm="1">
        <f t="array" ref="Q1208">_xlfn.SWITCH(A1208,201706,780,201707,783,201708,775)</f>
        <v>775</v>
      </c>
      <c r="R1208" s="5" cm="1">
        <f t="array" ref="R1208">_xlfn.SWITCH(A1208,201706,0.08,201707,0.081,201708,0.075)</f>
        <v>7.4999999999999997E-2</v>
      </c>
      <c r="S1208" s="2">
        <f>Call_Data!$M1208/Call_Data!$G1208*100</f>
        <v>2.8571428571428572</v>
      </c>
      <c r="T1208" s="2">
        <f>Call_Data!$S1208/Call_Data!$R1208</f>
        <v>38.095238095238095</v>
      </c>
      <c r="U1208" s="7">
        <f t="shared" si="36"/>
        <v>0</v>
      </c>
      <c r="V1208" s="6">
        <f t="shared" si="37"/>
        <v>0.94285714285714284</v>
      </c>
      <c r="W1208" s="6">
        <f>Call_Data!$K1208/Call_Data!$J1208</f>
        <v>0.84848484848484851</v>
      </c>
      <c r="X1208" s="6">
        <f>Call_Data!$L1208/Call_Data!$K1208</f>
        <v>0.8928571428571429</v>
      </c>
      <c r="Y1208" s="6" cm="1">
        <f t="array" ref="Y1208">_xlfn.SWITCH(A1208,201706,0.51,201707,0.509,201708,0.511)</f>
        <v>0.51100000000000001</v>
      </c>
      <c r="Z1208" s="6">
        <f>Call_Data!$L1208/Call_Data!$G1208</f>
        <v>0.7142857142857143</v>
      </c>
      <c r="AA1208" s="6" cm="1">
        <f t="array" ref="AA1208">_xlfn.SWITCH(A1208,201706,0.2,201707,0.199,201708,0.198)</f>
        <v>0.19800000000000001</v>
      </c>
      <c r="AB1208" s="6">
        <f>Call_Data!$K1208-Call_Data!$L1208/Call_Data!$K1208</f>
        <v>27.107142857142858</v>
      </c>
      <c r="AC1208" s="6" cm="1">
        <f t="array" ref="AC1208">_xlfn.SWITCH(A1208,201706,0.17,201707,0.162,201708,0.159)</f>
        <v>0.159</v>
      </c>
      <c r="AD1208" s="6">
        <f>Call_Data!$I1208/Call_Data!$G1208</f>
        <v>0.14285714285714285</v>
      </c>
    </row>
    <row r="1209" spans="1:30" x14ac:dyDescent="0.2">
      <c r="A1209">
        <v>201708</v>
      </c>
      <c r="B1209" s="1">
        <v>42961</v>
      </c>
      <c r="C1209">
        <v>12471</v>
      </c>
      <c r="D1209" t="str">
        <f>VLOOKUP(Call_Data!$C1209,Hierarchy!$A$1:$H$27,5,TRUE)</f>
        <v>Gee, Garry</v>
      </c>
      <c r="E1209" t="str">
        <f>VLOOKUP(Call_Data!$C1209,Hierarchy!$A$2:$H$27,7,TRUE)</f>
        <v>Winnerson, Aceona</v>
      </c>
      <c r="F1209" t="str">
        <f>VLOOKUP(C1209,Hierarchy!$A$2:$H$27,8,TRUE)</f>
        <v>Williamburg</v>
      </c>
      <c r="G1209">
        <v>35</v>
      </c>
      <c r="H1209">
        <v>24026</v>
      </c>
      <c r="I1209">
        <v>5</v>
      </c>
      <c r="J1209">
        <v>35</v>
      </c>
      <c r="K1209">
        <v>25</v>
      </c>
      <c r="L1209">
        <v>22</v>
      </c>
      <c r="M1209">
        <v>1</v>
      </c>
      <c r="N1209">
        <f>SUMIF(Call_Data!$D$2:$D$1526,Call_Data!$D1209,Call_Data!$G$2:$G$1526)</f>
        <v>2402</v>
      </c>
      <c r="O1209">
        <f>SUMIFS(Call_Data!$G$2:$G$1526,Call_Data!$D$2:$D$1526,Call_Data!$D1209,Call_Data!$A$2:$A$1526,Call_Data!$A1209)</f>
        <v>793</v>
      </c>
      <c r="P1209" s="3">
        <f>Call_Data!$H1209/Call_Data!$G1209</f>
        <v>686.45714285714291</v>
      </c>
      <c r="Q1209" cm="1">
        <f t="array" ref="Q1209">_xlfn.SWITCH(A1209,201706,780,201707,783,201708,775)</f>
        <v>775</v>
      </c>
      <c r="R1209" s="5" cm="1">
        <f t="array" ref="R1209">_xlfn.SWITCH(A1209,201706,0.08,201707,0.081,201708,0.075)</f>
        <v>7.4999999999999997E-2</v>
      </c>
      <c r="S1209" s="2">
        <f>Call_Data!$M1209/Call_Data!$G1209*100</f>
        <v>2.8571428571428572</v>
      </c>
      <c r="T1209" s="2">
        <f>Call_Data!$S1209/Call_Data!$R1209</f>
        <v>38.095238095238095</v>
      </c>
      <c r="U1209" s="7">
        <f t="shared" si="36"/>
        <v>0</v>
      </c>
      <c r="V1209" s="6">
        <f t="shared" si="37"/>
        <v>1</v>
      </c>
      <c r="W1209" s="6">
        <f>Call_Data!$K1209/Call_Data!$J1209</f>
        <v>0.7142857142857143</v>
      </c>
      <c r="X1209" s="6">
        <f>Call_Data!$L1209/Call_Data!$K1209</f>
        <v>0.88</v>
      </c>
      <c r="Y1209" s="6" cm="1">
        <f t="array" ref="Y1209">_xlfn.SWITCH(A1209,201706,0.51,201707,0.509,201708,0.511)</f>
        <v>0.51100000000000001</v>
      </c>
      <c r="Z1209" s="6">
        <f>Call_Data!$L1209/Call_Data!$G1209</f>
        <v>0.62857142857142856</v>
      </c>
      <c r="AA1209" s="6" cm="1">
        <f t="array" ref="AA1209">_xlfn.SWITCH(A1209,201706,0.2,201707,0.199,201708,0.198)</f>
        <v>0.19800000000000001</v>
      </c>
      <c r="AB1209" s="6">
        <f>Call_Data!$K1209-Call_Data!$L1209/Call_Data!$K1209</f>
        <v>24.12</v>
      </c>
      <c r="AC1209" s="6" cm="1">
        <f t="array" ref="AC1209">_xlfn.SWITCH(A1209,201706,0.17,201707,0.162,201708,0.159)</f>
        <v>0.159</v>
      </c>
      <c r="AD1209" s="6">
        <f>Call_Data!$I1209/Call_Data!$G1209</f>
        <v>0.14285714285714285</v>
      </c>
    </row>
    <row r="1210" spans="1:30" x14ac:dyDescent="0.2">
      <c r="A1210">
        <v>201708</v>
      </c>
      <c r="B1210" s="1">
        <v>42961</v>
      </c>
      <c r="C1210">
        <v>12472</v>
      </c>
      <c r="D1210" t="str">
        <f>VLOOKUP(Call_Data!$C1210,Hierarchy!$A$1:$H$27,5,TRUE)</f>
        <v>Harrison, Harold</v>
      </c>
      <c r="E1210" t="str">
        <f>VLOOKUP(Call_Data!$C1210,Hierarchy!$A$2:$H$27,7,TRUE)</f>
        <v>Winnerson, Aceona</v>
      </c>
      <c r="F1210" t="str">
        <f>VLOOKUP(C1210,Hierarchy!$A$2:$H$27,8,TRUE)</f>
        <v>Williamburg</v>
      </c>
      <c r="G1210">
        <v>32</v>
      </c>
      <c r="H1210">
        <v>24109</v>
      </c>
      <c r="I1210">
        <v>5</v>
      </c>
      <c r="J1210">
        <v>32</v>
      </c>
      <c r="K1210">
        <v>26</v>
      </c>
      <c r="L1210">
        <v>22</v>
      </c>
      <c r="M1210">
        <v>2</v>
      </c>
      <c r="N1210">
        <f>SUMIF(Call_Data!$D$2:$D$1526,Call_Data!$D1210,Call_Data!$G$2:$G$1526)</f>
        <v>2134</v>
      </c>
      <c r="O1210">
        <f>SUMIFS(Call_Data!$G$2:$G$1526,Call_Data!$D$2:$D$1526,Call_Data!$D1210,Call_Data!$A$2:$A$1526,Call_Data!$A1210)</f>
        <v>777</v>
      </c>
      <c r="P1210" s="3">
        <f>Call_Data!$H1210/Call_Data!$G1210</f>
        <v>753.40625</v>
      </c>
      <c r="Q1210" cm="1">
        <f t="array" ref="Q1210">_xlfn.SWITCH(A1210,201706,780,201707,783,201708,775)</f>
        <v>775</v>
      </c>
      <c r="R1210" s="5" cm="1">
        <f t="array" ref="R1210">_xlfn.SWITCH(A1210,201706,0.08,201707,0.081,201708,0.075)</f>
        <v>7.4999999999999997E-2</v>
      </c>
      <c r="S1210" s="2">
        <f>Call_Data!$M1210/Call_Data!$G1210*100</f>
        <v>6.25</v>
      </c>
      <c r="T1210" s="2">
        <f>Call_Data!$S1210/Call_Data!$R1210</f>
        <v>83.333333333333343</v>
      </c>
      <c r="U1210" s="7">
        <f t="shared" si="36"/>
        <v>0</v>
      </c>
      <c r="V1210" s="6">
        <f t="shared" si="37"/>
        <v>1</v>
      </c>
      <c r="W1210" s="6">
        <f>Call_Data!$K1210/Call_Data!$J1210</f>
        <v>0.8125</v>
      </c>
      <c r="X1210" s="6">
        <f>Call_Data!$L1210/Call_Data!$K1210</f>
        <v>0.84615384615384615</v>
      </c>
      <c r="Y1210" s="6" cm="1">
        <f t="array" ref="Y1210">_xlfn.SWITCH(A1210,201706,0.51,201707,0.509,201708,0.511)</f>
        <v>0.51100000000000001</v>
      </c>
      <c r="Z1210" s="6">
        <f>Call_Data!$L1210/Call_Data!$G1210</f>
        <v>0.6875</v>
      </c>
      <c r="AA1210" s="6" cm="1">
        <f t="array" ref="AA1210">_xlfn.SWITCH(A1210,201706,0.2,201707,0.199,201708,0.198)</f>
        <v>0.19800000000000001</v>
      </c>
      <c r="AB1210" s="6">
        <f>Call_Data!$K1210-Call_Data!$L1210/Call_Data!$K1210</f>
        <v>25.153846153846153</v>
      </c>
      <c r="AC1210" s="6" cm="1">
        <f t="array" ref="AC1210">_xlfn.SWITCH(A1210,201706,0.17,201707,0.162,201708,0.159)</f>
        <v>0.159</v>
      </c>
      <c r="AD1210" s="6">
        <f>Call_Data!$I1210/Call_Data!$G1210</f>
        <v>0.15625</v>
      </c>
    </row>
    <row r="1211" spans="1:30" x14ac:dyDescent="0.2">
      <c r="A1211">
        <v>201708</v>
      </c>
      <c r="B1211" s="1">
        <v>42961</v>
      </c>
      <c r="C1211">
        <v>12473</v>
      </c>
      <c r="D1211" t="str">
        <f>VLOOKUP(Call_Data!$C1211,Hierarchy!$A$1:$H$27,5,TRUE)</f>
        <v>Ivanski, Igor</v>
      </c>
      <c r="E1211" t="str">
        <f>VLOOKUP(Call_Data!$C1211,Hierarchy!$A$2:$H$27,7,TRUE)</f>
        <v>Jimson, Bill</v>
      </c>
      <c r="F1211" t="str">
        <f>VLOOKUP(C1211,Hierarchy!$A$2:$H$27,8,TRUE)</f>
        <v>Williamburg</v>
      </c>
      <c r="G1211">
        <v>32</v>
      </c>
      <c r="H1211">
        <v>25358</v>
      </c>
      <c r="I1211">
        <v>8</v>
      </c>
      <c r="J1211">
        <v>28</v>
      </c>
      <c r="K1211">
        <v>18</v>
      </c>
      <c r="L1211">
        <v>14</v>
      </c>
      <c r="M1211">
        <v>2</v>
      </c>
      <c r="N1211">
        <f>SUMIF(Call_Data!$D$2:$D$1526,Call_Data!$D1211,Call_Data!$G$2:$G$1526)</f>
        <v>2093</v>
      </c>
      <c r="O1211">
        <f>SUMIFS(Call_Data!$G$2:$G$1526,Call_Data!$D$2:$D$1526,Call_Data!$D1211,Call_Data!$A$2:$A$1526,Call_Data!$A1211)</f>
        <v>730</v>
      </c>
      <c r="P1211" s="3">
        <f>Call_Data!$H1211/Call_Data!$G1211</f>
        <v>792.4375</v>
      </c>
      <c r="Q1211" cm="1">
        <f t="array" ref="Q1211">_xlfn.SWITCH(A1211,201706,780,201707,783,201708,775)</f>
        <v>775</v>
      </c>
      <c r="R1211" s="5" cm="1">
        <f t="array" ref="R1211">_xlfn.SWITCH(A1211,201706,0.08,201707,0.081,201708,0.075)</f>
        <v>7.4999999999999997E-2</v>
      </c>
      <c r="S1211" s="2">
        <f>Call_Data!$M1211/Call_Data!$G1211*100</f>
        <v>6.25</v>
      </c>
      <c r="T1211" s="2">
        <f>Call_Data!$S1211/Call_Data!$R1211</f>
        <v>83.333333333333343</v>
      </c>
      <c r="U1211" s="7">
        <f t="shared" si="36"/>
        <v>0</v>
      </c>
      <c r="V1211" s="6">
        <f t="shared" si="37"/>
        <v>0.875</v>
      </c>
      <c r="W1211" s="6">
        <f>Call_Data!$K1211/Call_Data!$J1211</f>
        <v>0.6428571428571429</v>
      </c>
      <c r="X1211" s="6">
        <f>Call_Data!$L1211/Call_Data!$K1211</f>
        <v>0.77777777777777779</v>
      </c>
      <c r="Y1211" s="6" cm="1">
        <f t="array" ref="Y1211">_xlfn.SWITCH(A1211,201706,0.51,201707,0.509,201708,0.511)</f>
        <v>0.51100000000000001</v>
      </c>
      <c r="Z1211" s="6">
        <f>Call_Data!$L1211/Call_Data!$G1211</f>
        <v>0.4375</v>
      </c>
      <c r="AA1211" s="6" cm="1">
        <f t="array" ref="AA1211">_xlfn.SWITCH(A1211,201706,0.2,201707,0.199,201708,0.198)</f>
        <v>0.19800000000000001</v>
      </c>
      <c r="AB1211" s="6">
        <f>Call_Data!$K1211-Call_Data!$L1211/Call_Data!$K1211</f>
        <v>17.222222222222221</v>
      </c>
      <c r="AC1211" s="6" cm="1">
        <f t="array" ref="AC1211">_xlfn.SWITCH(A1211,201706,0.17,201707,0.162,201708,0.159)</f>
        <v>0.159</v>
      </c>
      <c r="AD1211" s="6">
        <f>Call_Data!$I1211/Call_Data!$G1211</f>
        <v>0.25</v>
      </c>
    </row>
    <row r="1212" spans="1:30" x14ac:dyDescent="0.2">
      <c r="A1212">
        <v>201708</v>
      </c>
      <c r="B1212" s="1">
        <v>42961</v>
      </c>
      <c r="C1212">
        <v>12474</v>
      </c>
      <c r="D1212" t="str">
        <f>VLOOKUP(Call_Data!$C1212,Hierarchy!$A$1:$H$27,5,TRUE)</f>
        <v>Jeffries, Johnna</v>
      </c>
      <c r="E1212" t="str">
        <f>VLOOKUP(Call_Data!$C1212,Hierarchy!$A$2:$H$27,7,TRUE)</f>
        <v>Jimson, Bill</v>
      </c>
      <c r="F1212" t="str">
        <f>VLOOKUP(C1212,Hierarchy!$A$2:$H$27,8,TRUE)</f>
        <v>Williamburg</v>
      </c>
      <c r="G1212">
        <v>36</v>
      </c>
      <c r="H1212">
        <v>25067</v>
      </c>
      <c r="I1212">
        <v>9</v>
      </c>
      <c r="J1212">
        <v>32</v>
      </c>
      <c r="K1212">
        <v>26</v>
      </c>
      <c r="L1212">
        <v>16</v>
      </c>
      <c r="M1212">
        <v>2</v>
      </c>
      <c r="N1212">
        <f>SUMIF(Call_Data!$D$2:$D$1526,Call_Data!$D1212,Call_Data!$G$2:$G$1526)</f>
        <v>2135</v>
      </c>
      <c r="O1212">
        <f>SUMIFS(Call_Data!$G$2:$G$1526,Call_Data!$D$2:$D$1526,Call_Data!$D1212,Call_Data!$A$2:$A$1526,Call_Data!$A1212)</f>
        <v>730</v>
      </c>
      <c r="P1212" s="3">
        <f>Call_Data!$H1212/Call_Data!$G1212</f>
        <v>696.30555555555554</v>
      </c>
      <c r="Q1212" cm="1">
        <f t="array" ref="Q1212">_xlfn.SWITCH(A1212,201706,780,201707,783,201708,775)</f>
        <v>775</v>
      </c>
      <c r="R1212" s="5" cm="1">
        <f t="array" ref="R1212">_xlfn.SWITCH(A1212,201706,0.08,201707,0.081,201708,0.075)</f>
        <v>7.4999999999999997E-2</v>
      </c>
      <c r="S1212" s="2">
        <f>Call_Data!$M1212/Call_Data!$G1212*100</f>
        <v>5.5555555555555554</v>
      </c>
      <c r="T1212" s="2">
        <f>Call_Data!$S1212/Call_Data!$R1212</f>
        <v>74.074074074074076</v>
      </c>
      <c r="U1212" s="7">
        <f t="shared" si="36"/>
        <v>0</v>
      </c>
      <c r="V1212" s="6">
        <f t="shared" si="37"/>
        <v>0.88888888888888884</v>
      </c>
      <c r="W1212" s="6">
        <f>Call_Data!$K1212/Call_Data!$J1212</f>
        <v>0.8125</v>
      </c>
      <c r="X1212" s="6">
        <f>Call_Data!$L1212/Call_Data!$K1212</f>
        <v>0.61538461538461542</v>
      </c>
      <c r="Y1212" s="6" cm="1">
        <f t="array" ref="Y1212">_xlfn.SWITCH(A1212,201706,0.51,201707,0.509,201708,0.511)</f>
        <v>0.51100000000000001</v>
      </c>
      <c r="Z1212" s="6">
        <f>Call_Data!$L1212/Call_Data!$G1212</f>
        <v>0.44444444444444442</v>
      </c>
      <c r="AA1212" s="6" cm="1">
        <f t="array" ref="AA1212">_xlfn.SWITCH(A1212,201706,0.2,201707,0.199,201708,0.198)</f>
        <v>0.19800000000000001</v>
      </c>
      <c r="AB1212" s="6">
        <f>Call_Data!$K1212-Call_Data!$L1212/Call_Data!$K1212</f>
        <v>25.384615384615383</v>
      </c>
      <c r="AC1212" s="6" cm="1">
        <f t="array" ref="AC1212">_xlfn.SWITCH(A1212,201706,0.17,201707,0.162,201708,0.159)</f>
        <v>0.159</v>
      </c>
      <c r="AD1212" s="6">
        <f>Call_Data!$I1212/Call_Data!$G1212</f>
        <v>0.25</v>
      </c>
    </row>
    <row r="1213" spans="1:30" x14ac:dyDescent="0.2">
      <c r="A1213">
        <v>201708</v>
      </c>
      <c r="B1213" s="1">
        <v>42961</v>
      </c>
      <c r="C1213">
        <v>12475</v>
      </c>
      <c r="D1213" t="str">
        <f>VLOOKUP(Call_Data!$C1213,Hierarchy!$A$1:$H$27,5,TRUE)</f>
        <v>Kippers, Kat</v>
      </c>
      <c r="E1213" t="str">
        <f>VLOOKUP(Call_Data!$C1213,Hierarchy!$A$2:$H$27,7,TRUE)</f>
        <v>Jimson, Bill</v>
      </c>
      <c r="F1213" t="str">
        <f>VLOOKUP(C1213,Hierarchy!$A$2:$H$27,8,TRUE)</f>
        <v>Williamburg</v>
      </c>
      <c r="G1213">
        <v>36</v>
      </c>
      <c r="H1213">
        <v>24408</v>
      </c>
      <c r="I1213">
        <v>5</v>
      </c>
      <c r="J1213">
        <v>33</v>
      </c>
      <c r="K1213">
        <v>24</v>
      </c>
      <c r="L1213">
        <v>19</v>
      </c>
      <c r="M1213">
        <v>2</v>
      </c>
      <c r="N1213">
        <f>SUMIF(Call_Data!$D$2:$D$1526,Call_Data!$D1213,Call_Data!$G$2:$G$1526)</f>
        <v>2135</v>
      </c>
      <c r="O1213">
        <f>SUMIFS(Call_Data!$G$2:$G$1526,Call_Data!$D$2:$D$1526,Call_Data!$D1213,Call_Data!$A$2:$A$1526,Call_Data!$A1213)</f>
        <v>723</v>
      </c>
      <c r="P1213" s="3">
        <f>Call_Data!$H1213/Call_Data!$G1213</f>
        <v>678</v>
      </c>
      <c r="Q1213" cm="1">
        <f t="array" ref="Q1213">_xlfn.SWITCH(A1213,201706,780,201707,783,201708,775)</f>
        <v>775</v>
      </c>
      <c r="R1213" s="5" cm="1">
        <f t="array" ref="R1213">_xlfn.SWITCH(A1213,201706,0.08,201707,0.081,201708,0.075)</f>
        <v>7.4999999999999997E-2</v>
      </c>
      <c r="S1213" s="2">
        <f>Call_Data!$M1213/Call_Data!$G1213*100</f>
        <v>5.5555555555555554</v>
      </c>
      <c r="T1213" s="2">
        <f>Call_Data!$S1213/Call_Data!$R1213</f>
        <v>74.074074074074076</v>
      </c>
      <c r="U1213" s="7">
        <f t="shared" si="36"/>
        <v>0</v>
      </c>
      <c r="V1213" s="6">
        <f t="shared" si="37"/>
        <v>0.91666666666666663</v>
      </c>
      <c r="W1213" s="6">
        <f>Call_Data!$K1213/Call_Data!$J1213</f>
        <v>0.72727272727272729</v>
      </c>
      <c r="X1213" s="6">
        <f>Call_Data!$L1213/Call_Data!$K1213</f>
        <v>0.79166666666666663</v>
      </c>
      <c r="Y1213" s="6" cm="1">
        <f t="array" ref="Y1213">_xlfn.SWITCH(A1213,201706,0.51,201707,0.509,201708,0.511)</f>
        <v>0.51100000000000001</v>
      </c>
      <c r="Z1213" s="6">
        <f>Call_Data!$L1213/Call_Data!$G1213</f>
        <v>0.52777777777777779</v>
      </c>
      <c r="AA1213" s="6" cm="1">
        <f t="array" ref="AA1213">_xlfn.SWITCH(A1213,201706,0.2,201707,0.199,201708,0.198)</f>
        <v>0.19800000000000001</v>
      </c>
      <c r="AB1213" s="6">
        <f>Call_Data!$K1213-Call_Data!$L1213/Call_Data!$K1213</f>
        <v>23.208333333333332</v>
      </c>
      <c r="AC1213" s="6" cm="1">
        <f t="array" ref="AC1213">_xlfn.SWITCH(A1213,201706,0.17,201707,0.162,201708,0.159)</f>
        <v>0.159</v>
      </c>
      <c r="AD1213" s="6">
        <f>Call_Data!$I1213/Call_Data!$G1213</f>
        <v>0.1388888888888889</v>
      </c>
    </row>
    <row r="1214" spans="1:30" x14ac:dyDescent="0.2">
      <c r="A1214">
        <v>201708</v>
      </c>
      <c r="B1214" s="1">
        <v>42961</v>
      </c>
      <c r="C1214">
        <v>12476</v>
      </c>
      <c r="D1214" t="str">
        <f>VLOOKUP(Call_Data!$C1214,Hierarchy!$A$1:$H$27,5,TRUE)</f>
        <v>Lipp, Larry</v>
      </c>
      <c r="E1214" t="str">
        <f>VLOOKUP(Call_Data!$C1214,Hierarchy!$A$2:$H$27,7,TRUE)</f>
        <v>Jimson, Bill</v>
      </c>
      <c r="F1214" t="str">
        <f>VLOOKUP(C1214,Hierarchy!$A$2:$H$27,8,TRUE)</f>
        <v>Williamburg</v>
      </c>
      <c r="G1214">
        <v>31</v>
      </c>
      <c r="H1214">
        <v>25267</v>
      </c>
      <c r="I1214">
        <v>6</v>
      </c>
      <c r="J1214">
        <v>26</v>
      </c>
      <c r="K1214">
        <v>21</v>
      </c>
      <c r="L1214">
        <v>14</v>
      </c>
      <c r="M1214">
        <v>2</v>
      </c>
      <c r="N1214">
        <f>SUMIF(Call_Data!$D$2:$D$1526,Call_Data!$D1214,Call_Data!$G$2:$G$1526)</f>
        <v>2065</v>
      </c>
      <c r="O1214">
        <f>SUMIFS(Call_Data!$G$2:$G$1526,Call_Data!$D$2:$D$1526,Call_Data!$D1214,Call_Data!$A$2:$A$1526,Call_Data!$A1214)</f>
        <v>717</v>
      </c>
      <c r="P1214" s="3">
        <f>Call_Data!$H1214/Call_Data!$G1214</f>
        <v>815.06451612903231</v>
      </c>
      <c r="Q1214" cm="1">
        <f t="array" ref="Q1214">_xlfn.SWITCH(A1214,201706,780,201707,783,201708,775)</f>
        <v>775</v>
      </c>
      <c r="R1214" s="5" cm="1">
        <f t="array" ref="R1214">_xlfn.SWITCH(A1214,201706,0.08,201707,0.081,201708,0.075)</f>
        <v>7.4999999999999997E-2</v>
      </c>
      <c r="S1214" s="2">
        <f>Call_Data!$M1214/Call_Data!$G1214*100</f>
        <v>6.4516129032258061</v>
      </c>
      <c r="T1214" s="2">
        <f>Call_Data!$S1214/Call_Data!$R1214</f>
        <v>86.021505376344081</v>
      </c>
      <c r="U1214" s="7">
        <f t="shared" si="36"/>
        <v>0</v>
      </c>
      <c r="V1214" s="6">
        <f t="shared" si="37"/>
        <v>0.83870967741935487</v>
      </c>
      <c r="W1214" s="6">
        <f>Call_Data!$K1214/Call_Data!$J1214</f>
        <v>0.80769230769230771</v>
      </c>
      <c r="X1214" s="6">
        <f>Call_Data!$L1214/Call_Data!$K1214</f>
        <v>0.66666666666666663</v>
      </c>
      <c r="Y1214" s="6" cm="1">
        <f t="array" ref="Y1214">_xlfn.SWITCH(A1214,201706,0.51,201707,0.509,201708,0.511)</f>
        <v>0.51100000000000001</v>
      </c>
      <c r="Z1214" s="6">
        <f>Call_Data!$L1214/Call_Data!$G1214</f>
        <v>0.45161290322580644</v>
      </c>
      <c r="AA1214" s="6" cm="1">
        <f t="array" ref="AA1214">_xlfn.SWITCH(A1214,201706,0.2,201707,0.199,201708,0.198)</f>
        <v>0.19800000000000001</v>
      </c>
      <c r="AB1214" s="6">
        <f>Call_Data!$K1214-Call_Data!$L1214/Call_Data!$K1214</f>
        <v>20.333333333333332</v>
      </c>
      <c r="AC1214" s="6" cm="1">
        <f t="array" ref="AC1214">_xlfn.SWITCH(A1214,201706,0.17,201707,0.162,201708,0.159)</f>
        <v>0.159</v>
      </c>
      <c r="AD1214" s="6">
        <f>Call_Data!$I1214/Call_Data!$G1214</f>
        <v>0.19354838709677419</v>
      </c>
    </row>
    <row r="1215" spans="1:30" x14ac:dyDescent="0.2">
      <c r="A1215">
        <v>201708</v>
      </c>
      <c r="B1215" s="1">
        <v>42961</v>
      </c>
      <c r="C1215">
        <v>12477</v>
      </c>
      <c r="D1215" t="str">
        <f>VLOOKUP(Call_Data!$C1215,Hierarchy!$A$1:$H$27,5,TRUE)</f>
        <v>Myers, Matt</v>
      </c>
      <c r="E1215" t="str">
        <f>VLOOKUP(Call_Data!$C1215,Hierarchy!$A$2:$H$27,7,TRUE)</f>
        <v>Jimson, Bill</v>
      </c>
      <c r="F1215" t="str">
        <f>VLOOKUP(C1215,Hierarchy!$A$2:$H$27,8,TRUE)</f>
        <v>Williamburg</v>
      </c>
      <c r="G1215">
        <v>35</v>
      </c>
      <c r="H1215">
        <v>25129</v>
      </c>
      <c r="I1215">
        <v>6</v>
      </c>
      <c r="J1215">
        <v>31</v>
      </c>
      <c r="K1215">
        <v>25</v>
      </c>
      <c r="L1215">
        <v>16</v>
      </c>
      <c r="M1215">
        <v>2</v>
      </c>
      <c r="N1215">
        <f>SUMIF(Call_Data!$D$2:$D$1526,Call_Data!$D1215,Call_Data!$G$2:$G$1526)</f>
        <v>1978</v>
      </c>
      <c r="O1215">
        <f>SUMIFS(Call_Data!$G$2:$G$1526,Call_Data!$D$2:$D$1526,Call_Data!$D1215,Call_Data!$A$2:$A$1526,Call_Data!$A1215)</f>
        <v>621</v>
      </c>
      <c r="P1215" s="3">
        <f>Call_Data!$H1215/Call_Data!$G1215</f>
        <v>717.97142857142853</v>
      </c>
      <c r="Q1215" cm="1">
        <f t="array" ref="Q1215">_xlfn.SWITCH(A1215,201706,780,201707,783,201708,775)</f>
        <v>775</v>
      </c>
      <c r="R1215" s="5" cm="1">
        <f t="array" ref="R1215">_xlfn.SWITCH(A1215,201706,0.08,201707,0.081,201708,0.075)</f>
        <v>7.4999999999999997E-2</v>
      </c>
      <c r="S1215" s="2">
        <f>Call_Data!$M1215/Call_Data!$G1215*100</f>
        <v>5.7142857142857144</v>
      </c>
      <c r="T1215" s="2">
        <f>Call_Data!$S1215/Call_Data!$R1215</f>
        <v>76.19047619047619</v>
      </c>
      <c r="U1215" s="7">
        <f t="shared" si="36"/>
        <v>0</v>
      </c>
      <c r="V1215" s="6">
        <f t="shared" si="37"/>
        <v>0.88571428571428568</v>
      </c>
      <c r="W1215" s="6">
        <f>Call_Data!$K1215/Call_Data!$J1215</f>
        <v>0.80645161290322576</v>
      </c>
      <c r="X1215" s="6">
        <f>Call_Data!$L1215/Call_Data!$K1215</f>
        <v>0.64</v>
      </c>
      <c r="Y1215" s="6" cm="1">
        <f t="array" ref="Y1215">_xlfn.SWITCH(A1215,201706,0.51,201707,0.509,201708,0.511)</f>
        <v>0.51100000000000001</v>
      </c>
      <c r="Z1215" s="6">
        <f>Call_Data!$L1215/Call_Data!$G1215</f>
        <v>0.45714285714285713</v>
      </c>
      <c r="AA1215" s="6" cm="1">
        <f t="array" ref="AA1215">_xlfn.SWITCH(A1215,201706,0.2,201707,0.199,201708,0.198)</f>
        <v>0.19800000000000001</v>
      </c>
      <c r="AB1215" s="6">
        <f>Call_Data!$K1215-Call_Data!$L1215/Call_Data!$K1215</f>
        <v>24.36</v>
      </c>
      <c r="AC1215" s="6" cm="1">
        <f t="array" ref="AC1215">_xlfn.SWITCH(A1215,201706,0.17,201707,0.162,201708,0.159)</f>
        <v>0.159</v>
      </c>
      <c r="AD1215" s="6">
        <f>Call_Data!$I1215/Call_Data!$G1215</f>
        <v>0.17142857142857143</v>
      </c>
    </row>
    <row r="1216" spans="1:30" x14ac:dyDescent="0.2">
      <c r="A1216">
        <v>201708</v>
      </c>
      <c r="B1216" s="1">
        <v>42961</v>
      </c>
      <c r="C1216">
        <v>12478</v>
      </c>
      <c r="D1216" t="str">
        <f>VLOOKUP(Call_Data!$C1216,Hierarchy!$A$1:$H$27,5,TRUE)</f>
        <v>Nichols, Nana</v>
      </c>
      <c r="E1216" t="str">
        <f>VLOOKUP(Call_Data!$C1216,Hierarchy!$A$2:$H$27,7,TRUE)</f>
        <v>Jimson, Bill</v>
      </c>
      <c r="F1216" t="str">
        <f>VLOOKUP(C1216,Hierarchy!$A$2:$H$27,8,TRUE)</f>
        <v>Williamburg</v>
      </c>
      <c r="G1216">
        <v>34</v>
      </c>
      <c r="H1216">
        <v>24995</v>
      </c>
      <c r="I1216">
        <v>7</v>
      </c>
      <c r="J1216">
        <v>32</v>
      </c>
      <c r="K1216">
        <v>22</v>
      </c>
      <c r="L1216">
        <v>13</v>
      </c>
      <c r="M1216">
        <v>2</v>
      </c>
      <c r="N1216">
        <f>SUMIF(Call_Data!$D$2:$D$1526,Call_Data!$D1216,Call_Data!$G$2:$G$1526)</f>
        <v>1999</v>
      </c>
      <c r="O1216">
        <f>SUMIFS(Call_Data!$G$2:$G$1526,Call_Data!$D$2:$D$1526,Call_Data!$D1216,Call_Data!$A$2:$A$1526,Call_Data!$A1216)</f>
        <v>626</v>
      </c>
      <c r="P1216" s="3">
        <f>Call_Data!$H1216/Call_Data!$G1216</f>
        <v>735.14705882352939</v>
      </c>
      <c r="Q1216" cm="1">
        <f t="array" ref="Q1216">_xlfn.SWITCH(A1216,201706,780,201707,783,201708,775)</f>
        <v>775</v>
      </c>
      <c r="R1216" s="5" cm="1">
        <f t="array" ref="R1216">_xlfn.SWITCH(A1216,201706,0.08,201707,0.081,201708,0.075)</f>
        <v>7.4999999999999997E-2</v>
      </c>
      <c r="S1216" s="2">
        <f>Call_Data!$M1216/Call_Data!$G1216*100</f>
        <v>5.8823529411764701</v>
      </c>
      <c r="T1216" s="2">
        <f>Call_Data!$S1216/Call_Data!$R1216</f>
        <v>78.431372549019599</v>
      </c>
      <c r="U1216" s="7">
        <f t="shared" si="36"/>
        <v>0</v>
      </c>
      <c r="V1216" s="6">
        <f t="shared" si="37"/>
        <v>0.94117647058823528</v>
      </c>
      <c r="W1216" s="6">
        <f>Call_Data!$K1216/Call_Data!$J1216</f>
        <v>0.6875</v>
      </c>
      <c r="X1216" s="6">
        <f>Call_Data!$L1216/Call_Data!$K1216</f>
        <v>0.59090909090909094</v>
      </c>
      <c r="Y1216" s="6" cm="1">
        <f t="array" ref="Y1216">_xlfn.SWITCH(A1216,201706,0.51,201707,0.509,201708,0.511)</f>
        <v>0.51100000000000001</v>
      </c>
      <c r="Z1216" s="6">
        <f>Call_Data!$L1216/Call_Data!$G1216</f>
        <v>0.38235294117647056</v>
      </c>
      <c r="AA1216" s="6" cm="1">
        <f t="array" ref="AA1216">_xlfn.SWITCH(A1216,201706,0.2,201707,0.199,201708,0.198)</f>
        <v>0.19800000000000001</v>
      </c>
      <c r="AB1216" s="6">
        <f>Call_Data!$K1216-Call_Data!$L1216/Call_Data!$K1216</f>
        <v>21.40909090909091</v>
      </c>
      <c r="AC1216" s="6" cm="1">
        <f t="array" ref="AC1216">_xlfn.SWITCH(A1216,201706,0.17,201707,0.162,201708,0.159)</f>
        <v>0.159</v>
      </c>
      <c r="AD1216" s="6">
        <f>Call_Data!$I1216/Call_Data!$G1216</f>
        <v>0.20588235294117646</v>
      </c>
    </row>
    <row r="1217" spans="1:30" x14ac:dyDescent="0.2">
      <c r="A1217">
        <v>201708</v>
      </c>
      <c r="B1217" s="1">
        <v>42961</v>
      </c>
      <c r="C1217">
        <v>12479</v>
      </c>
      <c r="D1217" t="str">
        <f>VLOOKUP(Call_Data!$C1217,Hierarchy!$A$1:$H$27,5,TRUE)</f>
        <v>Ohlson, Octavius</v>
      </c>
      <c r="E1217" t="str">
        <f>VLOOKUP(Call_Data!$C1217,Hierarchy!$A$2:$H$27,7,TRUE)</f>
        <v>Jimson, Bill</v>
      </c>
      <c r="F1217" t="str">
        <f>VLOOKUP(C1217,Hierarchy!$A$2:$H$27,8,TRUE)</f>
        <v>Williamburg</v>
      </c>
      <c r="G1217">
        <v>33</v>
      </c>
      <c r="H1217">
        <v>24455</v>
      </c>
      <c r="I1217">
        <v>7</v>
      </c>
      <c r="J1217">
        <v>31</v>
      </c>
      <c r="K1217">
        <v>24</v>
      </c>
      <c r="L1217">
        <v>18</v>
      </c>
      <c r="M1217">
        <v>2</v>
      </c>
      <c r="N1217">
        <f>SUMIF(Call_Data!$D$2:$D$1526,Call_Data!$D1217,Call_Data!$G$2:$G$1526)</f>
        <v>1969</v>
      </c>
      <c r="O1217">
        <f>SUMIFS(Call_Data!$G$2:$G$1526,Call_Data!$D$2:$D$1526,Call_Data!$D1217,Call_Data!$A$2:$A$1526,Call_Data!$A1217)</f>
        <v>727</v>
      </c>
      <c r="P1217" s="3">
        <f>Call_Data!$H1217/Call_Data!$G1217</f>
        <v>741.06060606060601</v>
      </c>
      <c r="Q1217" cm="1">
        <f t="array" ref="Q1217">_xlfn.SWITCH(A1217,201706,780,201707,783,201708,775)</f>
        <v>775</v>
      </c>
      <c r="R1217" s="5" cm="1">
        <f t="array" ref="R1217">_xlfn.SWITCH(A1217,201706,0.08,201707,0.081,201708,0.075)</f>
        <v>7.4999999999999997E-2</v>
      </c>
      <c r="S1217" s="2">
        <f>Call_Data!$M1217/Call_Data!$G1217*100</f>
        <v>6.0606060606060606</v>
      </c>
      <c r="T1217" s="2">
        <f>Call_Data!$S1217/Call_Data!$R1217</f>
        <v>80.808080808080817</v>
      </c>
      <c r="U1217" s="7">
        <f t="shared" si="36"/>
        <v>0</v>
      </c>
      <c r="V1217" s="6">
        <f t="shared" si="37"/>
        <v>0.93939393939393945</v>
      </c>
      <c r="W1217" s="6">
        <f>Call_Data!$K1217/Call_Data!$J1217</f>
        <v>0.77419354838709675</v>
      </c>
      <c r="X1217" s="6">
        <f>Call_Data!$L1217/Call_Data!$K1217</f>
        <v>0.75</v>
      </c>
      <c r="Y1217" s="6" cm="1">
        <f t="array" ref="Y1217">_xlfn.SWITCH(A1217,201706,0.51,201707,0.509,201708,0.511)</f>
        <v>0.51100000000000001</v>
      </c>
      <c r="Z1217" s="6">
        <f>Call_Data!$L1217/Call_Data!$G1217</f>
        <v>0.54545454545454541</v>
      </c>
      <c r="AA1217" s="6" cm="1">
        <f t="array" ref="AA1217">_xlfn.SWITCH(A1217,201706,0.2,201707,0.199,201708,0.198)</f>
        <v>0.19800000000000001</v>
      </c>
      <c r="AB1217" s="6">
        <f>Call_Data!$K1217-Call_Data!$L1217/Call_Data!$K1217</f>
        <v>23.25</v>
      </c>
      <c r="AC1217" s="6" cm="1">
        <f t="array" ref="AC1217">_xlfn.SWITCH(A1217,201706,0.17,201707,0.162,201708,0.159)</f>
        <v>0.159</v>
      </c>
      <c r="AD1217" s="6">
        <f>Call_Data!$I1217/Call_Data!$G1217</f>
        <v>0.21212121212121213</v>
      </c>
    </row>
    <row r="1218" spans="1:30" x14ac:dyDescent="0.2">
      <c r="A1218">
        <v>201708</v>
      </c>
      <c r="B1218" s="1">
        <v>42961</v>
      </c>
      <c r="C1218">
        <v>12481</v>
      </c>
      <c r="D1218" t="str">
        <f>VLOOKUP(Call_Data!$C1218,Hierarchy!$A$1:$H$27,5,TRUE)</f>
        <v>Rank, Richelle</v>
      </c>
      <c r="E1218" t="str">
        <f>VLOOKUP(Call_Data!$C1218,Hierarchy!$A$2:$H$27,7,TRUE)</f>
        <v>Jimson, Bill</v>
      </c>
      <c r="F1218" t="str">
        <f>VLOOKUP(C1218,Hierarchy!$A$2:$H$27,8,TRUE)</f>
        <v>Williamburg</v>
      </c>
      <c r="G1218">
        <v>33</v>
      </c>
      <c r="H1218">
        <v>25051</v>
      </c>
      <c r="I1218">
        <v>5</v>
      </c>
      <c r="J1218">
        <v>32</v>
      </c>
      <c r="K1218">
        <v>22</v>
      </c>
      <c r="L1218">
        <v>16</v>
      </c>
      <c r="M1218">
        <v>2</v>
      </c>
      <c r="N1218">
        <f>SUMIF(Call_Data!$D$2:$D$1526,Call_Data!$D1218,Call_Data!$G$2:$G$1526)</f>
        <v>1090</v>
      </c>
      <c r="O1218">
        <f>SUMIFS(Call_Data!$G$2:$G$1526,Call_Data!$D$2:$D$1526,Call_Data!$D1218,Call_Data!$A$2:$A$1526,Call_Data!$A1218)</f>
        <v>697</v>
      </c>
      <c r="P1218" s="3">
        <f>Call_Data!$H1218/Call_Data!$G1218</f>
        <v>759.12121212121212</v>
      </c>
      <c r="Q1218" cm="1">
        <f t="array" ref="Q1218">_xlfn.SWITCH(A1218,201706,780,201707,783,201708,775)</f>
        <v>775</v>
      </c>
      <c r="R1218" s="5" cm="1">
        <f t="array" ref="R1218">_xlfn.SWITCH(A1218,201706,0.08,201707,0.081,201708,0.075)</f>
        <v>7.4999999999999997E-2</v>
      </c>
      <c r="S1218" s="2">
        <f>Call_Data!$M1218/Call_Data!$G1218*100</f>
        <v>6.0606060606060606</v>
      </c>
      <c r="T1218" s="2">
        <f>Call_Data!$S1218/Call_Data!$R1218</f>
        <v>80.808080808080817</v>
      </c>
      <c r="U1218" s="7">
        <f t="shared" ref="U1218:U1281" si="38">IF(T1218&gt;120,250,IF(T1218&gt;110,150,IF(T1218&gt;100,100,IF(T1218&gt;90,50,0))))</f>
        <v>0</v>
      </c>
      <c r="V1218" s="6">
        <f t="shared" ref="V1218:V1281" si="39">J1218/G1218</f>
        <v>0.96969696969696972</v>
      </c>
      <c r="W1218" s="6">
        <f>Call_Data!$K1218/Call_Data!$J1218</f>
        <v>0.6875</v>
      </c>
      <c r="X1218" s="6">
        <f>Call_Data!$L1218/Call_Data!$K1218</f>
        <v>0.72727272727272729</v>
      </c>
      <c r="Y1218" s="6" cm="1">
        <f t="array" ref="Y1218">_xlfn.SWITCH(A1218,201706,0.51,201707,0.509,201708,0.511)</f>
        <v>0.51100000000000001</v>
      </c>
      <c r="Z1218" s="6">
        <f>Call_Data!$L1218/Call_Data!$G1218</f>
        <v>0.48484848484848486</v>
      </c>
      <c r="AA1218" s="6" cm="1">
        <f t="array" ref="AA1218">_xlfn.SWITCH(A1218,201706,0.2,201707,0.199,201708,0.198)</f>
        <v>0.19800000000000001</v>
      </c>
      <c r="AB1218" s="6">
        <f>Call_Data!$K1218-Call_Data!$L1218/Call_Data!$K1218</f>
        <v>21.272727272727273</v>
      </c>
      <c r="AC1218" s="6" cm="1">
        <f t="array" ref="AC1218">_xlfn.SWITCH(A1218,201706,0.17,201707,0.162,201708,0.159)</f>
        <v>0.159</v>
      </c>
      <c r="AD1218" s="6">
        <f>Call_Data!$I1218/Call_Data!$G1218</f>
        <v>0.15151515151515152</v>
      </c>
    </row>
    <row r="1219" spans="1:30" x14ac:dyDescent="0.2">
      <c r="A1219">
        <v>201708</v>
      </c>
      <c r="B1219" s="1">
        <v>42961</v>
      </c>
      <c r="C1219">
        <v>12482</v>
      </c>
      <c r="D1219" t="str">
        <f>VLOOKUP(Call_Data!$C1219,Hierarchy!$A$1:$H$27,5,TRUE)</f>
        <v>Sanders, Sammi</v>
      </c>
      <c r="E1219" t="str">
        <f>VLOOKUP(Call_Data!$C1219,Hierarchy!$A$2:$H$27,7,TRUE)</f>
        <v>Oferten, Quinton</v>
      </c>
      <c r="F1219" t="str">
        <f>VLOOKUP(C1219,Hierarchy!$A$2:$H$27,8,TRUE)</f>
        <v>Williamburg</v>
      </c>
      <c r="G1219">
        <v>30</v>
      </c>
      <c r="H1219">
        <v>24682</v>
      </c>
      <c r="I1219">
        <v>8</v>
      </c>
      <c r="J1219">
        <v>26</v>
      </c>
      <c r="K1219">
        <v>17</v>
      </c>
      <c r="L1219">
        <v>9</v>
      </c>
      <c r="M1219">
        <v>3</v>
      </c>
      <c r="N1219">
        <f>SUMIF(Call_Data!$D$2:$D$1526,Call_Data!$D1219,Call_Data!$G$2:$G$1526)</f>
        <v>1764</v>
      </c>
      <c r="O1219">
        <f>SUMIFS(Call_Data!$G$2:$G$1526,Call_Data!$D$2:$D$1526,Call_Data!$D1219,Call_Data!$A$2:$A$1526,Call_Data!$A1219)</f>
        <v>663</v>
      </c>
      <c r="P1219" s="3">
        <f>Call_Data!$H1219/Call_Data!$G1219</f>
        <v>822.73333333333335</v>
      </c>
      <c r="Q1219" cm="1">
        <f t="array" ref="Q1219">_xlfn.SWITCH(A1219,201706,780,201707,783,201708,775)</f>
        <v>775</v>
      </c>
      <c r="R1219" s="5" cm="1">
        <f t="array" ref="R1219">_xlfn.SWITCH(A1219,201706,0.08,201707,0.081,201708,0.075)</f>
        <v>7.4999999999999997E-2</v>
      </c>
      <c r="S1219" s="2">
        <f>Call_Data!$M1219/Call_Data!$G1219*100</f>
        <v>10</v>
      </c>
      <c r="T1219" s="2">
        <f>Call_Data!$S1219/Call_Data!$R1219</f>
        <v>133.33333333333334</v>
      </c>
      <c r="U1219" s="7">
        <f t="shared" si="38"/>
        <v>250</v>
      </c>
      <c r="V1219" s="6">
        <f t="shared" si="39"/>
        <v>0.8666666666666667</v>
      </c>
      <c r="W1219" s="6">
        <f>Call_Data!$K1219/Call_Data!$J1219</f>
        <v>0.65384615384615385</v>
      </c>
      <c r="X1219" s="6">
        <f>Call_Data!$L1219/Call_Data!$K1219</f>
        <v>0.52941176470588236</v>
      </c>
      <c r="Y1219" s="6" cm="1">
        <f t="array" ref="Y1219">_xlfn.SWITCH(A1219,201706,0.51,201707,0.509,201708,0.511)</f>
        <v>0.51100000000000001</v>
      </c>
      <c r="Z1219" s="6">
        <f>Call_Data!$L1219/Call_Data!$G1219</f>
        <v>0.3</v>
      </c>
      <c r="AA1219" s="6" cm="1">
        <f t="array" ref="AA1219">_xlfn.SWITCH(A1219,201706,0.2,201707,0.199,201708,0.198)</f>
        <v>0.19800000000000001</v>
      </c>
      <c r="AB1219" s="6">
        <f>Call_Data!$K1219-Call_Data!$L1219/Call_Data!$K1219</f>
        <v>16.470588235294116</v>
      </c>
      <c r="AC1219" s="6" cm="1">
        <f t="array" ref="AC1219">_xlfn.SWITCH(A1219,201706,0.17,201707,0.162,201708,0.159)</f>
        <v>0.159</v>
      </c>
      <c r="AD1219" s="6">
        <f>Call_Data!$I1219/Call_Data!$G1219</f>
        <v>0.26666666666666666</v>
      </c>
    </row>
    <row r="1220" spans="1:30" x14ac:dyDescent="0.2">
      <c r="A1220">
        <v>201708</v>
      </c>
      <c r="B1220" s="1">
        <v>42961</v>
      </c>
      <c r="C1220">
        <v>12483</v>
      </c>
      <c r="D1220" t="str">
        <f>VLOOKUP(Call_Data!$C1220,Hierarchy!$A$1:$H$27,5,TRUE)</f>
        <v>Thomas, Ted</v>
      </c>
      <c r="E1220" t="str">
        <f>VLOOKUP(Call_Data!$C1220,Hierarchy!$A$2:$H$27,7,TRUE)</f>
        <v>Oferten, Quinton</v>
      </c>
      <c r="F1220" t="str">
        <f>VLOOKUP(C1220,Hierarchy!$A$2:$H$27,8,TRUE)</f>
        <v>Williamburg</v>
      </c>
      <c r="G1220">
        <v>33</v>
      </c>
      <c r="H1220">
        <v>25400</v>
      </c>
      <c r="I1220">
        <v>9</v>
      </c>
      <c r="J1220">
        <v>31</v>
      </c>
      <c r="K1220">
        <v>23</v>
      </c>
      <c r="L1220">
        <v>15</v>
      </c>
      <c r="M1220">
        <v>4</v>
      </c>
      <c r="N1220">
        <f>SUMIF(Call_Data!$D$2:$D$1526,Call_Data!$D1220,Call_Data!$G$2:$G$1526)</f>
        <v>1918</v>
      </c>
      <c r="O1220">
        <f>SUMIFS(Call_Data!$G$2:$G$1526,Call_Data!$D$2:$D$1526,Call_Data!$D1220,Call_Data!$A$2:$A$1526,Call_Data!$A1220)</f>
        <v>660</v>
      </c>
      <c r="P1220" s="3">
        <f>Call_Data!$H1220/Call_Data!$G1220</f>
        <v>769.69696969696975</v>
      </c>
      <c r="Q1220" cm="1">
        <f t="array" ref="Q1220">_xlfn.SWITCH(A1220,201706,780,201707,783,201708,775)</f>
        <v>775</v>
      </c>
      <c r="R1220" s="5" cm="1">
        <f t="array" ref="R1220">_xlfn.SWITCH(A1220,201706,0.08,201707,0.081,201708,0.075)</f>
        <v>7.4999999999999997E-2</v>
      </c>
      <c r="S1220" s="2">
        <f>Call_Data!$M1220/Call_Data!$G1220*100</f>
        <v>12.121212121212121</v>
      </c>
      <c r="T1220" s="2">
        <f>Call_Data!$S1220/Call_Data!$R1220</f>
        <v>161.61616161616163</v>
      </c>
      <c r="U1220" s="7">
        <f t="shared" si="38"/>
        <v>250</v>
      </c>
      <c r="V1220" s="6">
        <f t="shared" si="39"/>
        <v>0.93939393939393945</v>
      </c>
      <c r="W1220" s="6">
        <f>Call_Data!$K1220/Call_Data!$J1220</f>
        <v>0.74193548387096775</v>
      </c>
      <c r="X1220" s="6">
        <f>Call_Data!$L1220/Call_Data!$K1220</f>
        <v>0.65217391304347827</v>
      </c>
      <c r="Y1220" s="6" cm="1">
        <f t="array" ref="Y1220">_xlfn.SWITCH(A1220,201706,0.51,201707,0.509,201708,0.511)</f>
        <v>0.51100000000000001</v>
      </c>
      <c r="Z1220" s="6">
        <f>Call_Data!$L1220/Call_Data!$G1220</f>
        <v>0.45454545454545453</v>
      </c>
      <c r="AA1220" s="6" cm="1">
        <f t="array" ref="AA1220">_xlfn.SWITCH(A1220,201706,0.2,201707,0.199,201708,0.198)</f>
        <v>0.19800000000000001</v>
      </c>
      <c r="AB1220" s="6">
        <f>Call_Data!$K1220-Call_Data!$L1220/Call_Data!$K1220</f>
        <v>22.347826086956523</v>
      </c>
      <c r="AC1220" s="6" cm="1">
        <f t="array" ref="AC1220">_xlfn.SWITCH(A1220,201706,0.17,201707,0.162,201708,0.159)</f>
        <v>0.159</v>
      </c>
      <c r="AD1220" s="6">
        <f>Call_Data!$I1220/Call_Data!$G1220</f>
        <v>0.27272727272727271</v>
      </c>
    </row>
    <row r="1221" spans="1:30" x14ac:dyDescent="0.2">
      <c r="A1221">
        <v>201708</v>
      </c>
      <c r="B1221" s="1">
        <v>42961</v>
      </c>
      <c r="C1221">
        <v>12484</v>
      </c>
      <c r="D1221" t="str">
        <f>VLOOKUP(Call_Data!$C1221,Hierarchy!$A$1:$H$27,5,TRUE)</f>
        <v>Uvaldon, Ursala</v>
      </c>
      <c r="E1221" t="str">
        <f>VLOOKUP(Call_Data!$C1221,Hierarchy!$A$2:$H$27,7,TRUE)</f>
        <v>Oferten, Quinton</v>
      </c>
      <c r="F1221" t="str">
        <f>VLOOKUP(C1221,Hierarchy!$A$2:$H$27,8,TRUE)</f>
        <v>Williamburg</v>
      </c>
      <c r="G1221">
        <v>28</v>
      </c>
      <c r="H1221">
        <v>24342</v>
      </c>
      <c r="I1221">
        <v>7</v>
      </c>
      <c r="J1221">
        <v>27</v>
      </c>
      <c r="K1221">
        <v>21</v>
      </c>
      <c r="L1221">
        <v>14</v>
      </c>
      <c r="M1221">
        <v>3</v>
      </c>
      <c r="N1221">
        <f>SUMIF(Call_Data!$D$2:$D$1526,Call_Data!$D1221,Call_Data!$G$2:$G$1526)</f>
        <v>1913</v>
      </c>
      <c r="O1221">
        <f>SUMIFS(Call_Data!$G$2:$G$1526,Call_Data!$D$2:$D$1526,Call_Data!$D1221,Call_Data!$A$2:$A$1526,Call_Data!$A1221)</f>
        <v>666</v>
      </c>
      <c r="P1221" s="3">
        <f>Call_Data!$H1221/Call_Data!$G1221</f>
        <v>869.35714285714289</v>
      </c>
      <c r="Q1221" cm="1">
        <f t="array" ref="Q1221">_xlfn.SWITCH(A1221,201706,780,201707,783,201708,775)</f>
        <v>775</v>
      </c>
      <c r="R1221" s="5" cm="1">
        <f t="array" ref="R1221">_xlfn.SWITCH(A1221,201706,0.08,201707,0.081,201708,0.075)</f>
        <v>7.4999999999999997E-2</v>
      </c>
      <c r="S1221" s="2">
        <f>Call_Data!$M1221/Call_Data!$G1221*100</f>
        <v>10.714285714285714</v>
      </c>
      <c r="T1221" s="2">
        <f>Call_Data!$S1221/Call_Data!$R1221</f>
        <v>142.85714285714286</v>
      </c>
      <c r="U1221" s="7">
        <f t="shared" si="38"/>
        <v>250</v>
      </c>
      <c r="V1221" s="6">
        <f t="shared" si="39"/>
        <v>0.9642857142857143</v>
      </c>
      <c r="W1221" s="6">
        <f>Call_Data!$K1221/Call_Data!$J1221</f>
        <v>0.77777777777777779</v>
      </c>
      <c r="X1221" s="6">
        <f>Call_Data!$L1221/Call_Data!$K1221</f>
        <v>0.66666666666666663</v>
      </c>
      <c r="Y1221" s="6" cm="1">
        <f t="array" ref="Y1221">_xlfn.SWITCH(A1221,201706,0.51,201707,0.509,201708,0.511)</f>
        <v>0.51100000000000001</v>
      </c>
      <c r="Z1221" s="6">
        <f>Call_Data!$L1221/Call_Data!$G1221</f>
        <v>0.5</v>
      </c>
      <c r="AA1221" s="6" cm="1">
        <f t="array" ref="AA1221">_xlfn.SWITCH(A1221,201706,0.2,201707,0.199,201708,0.198)</f>
        <v>0.19800000000000001</v>
      </c>
      <c r="AB1221" s="6">
        <f>Call_Data!$K1221-Call_Data!$L1221/Call_Data!$K1221</f>
        <v>20.333333333333332</v>
      </c>
      <c r="AC1221" s="6" cm="1">
        <f t="array" ref="AC1221">_xlfn.SWITCH(A1221,201706,0.17,201707,0.162,201708,0.159)</f>
        <v>0.159</v>
      </c>
      <c r="AD1221" s="6">
        <f>Call_Data!$I1221/Call_Data!$G1221</f>
        <v>0.25</v>
      </c>
    </row>
    <row r="1222" spans="1:30" x14ac:dyDescent="0.2">
      <c r="A1222">
        <v>201708</v>
      </c>
      <c r="B1222" s="1">
        <v>42961</v>
      </c>
      <c r="C1222">
        <v>12485</v>
      </c>
      <c r="D1222" t="str">
        <f>VLOOKUP(Call_Data!$C1222,Hierarchy!$A$1:$H$27,5,TRUE)</f>
        <v>Vindictive, Vinny</v>
      </c>
      <c r="E1222" t="str">
        <f>VLOOKUP(Call_Data!$C1222,Hierarchy!$A$2:$H$27,7,TRUE)</f>
        <v>Oferten, Quinton</v>
      </c>
      <c r="F1222" t="str">
        <f>VLOOKUP(C1222,Hierarchy!$A$2:$H$27,8,TRUE)</f>
        <v>Williamburg</v>
      </c>
      <c r="G1222">
        <v>28</v>
      </c>
      <c r="H1222">
        <v>24610</v>
      </c>
      <c r="I1222">
        <v>8</v>
      </c>
      <c r="J1222">
        <v>24</v>
      </c>
      <c r="K1222">
        <v>18</v>
      </c>
      <c r="L1222">
        <v>11</v>
      </c>
      <c r="M1222">
        <v>4</v>
      </c>
      <c r="N1222">
        <f>SUMIF(Call_Data!$D$2:$D$1526,Call_Data!$D1222,Call_Data!$G$2:$G$1526)</f>
        <v>1894</v>
      </c>
      <c r="O1222">
        <f>SUMIFS(Call_Data!$G$2:$G$1526,Call_Data!$D$2:$D$1526,Call_Data!$D1222,Call_Data!$A$2:$A$1526,Call_Data!$A1222)</f>
        <v>640</v>
      </c>
      <c r="P1222" s="3">
        <f>Call_Data!$H1222/Call_Data!$G1222</f>
        <v>878.92857142857144</v>
      </c>
      <c r="Q1222" cm="1">
        <f t="array" ref="Q1222">_xlfn.SWITCH(A1222,201706,780,201707,783,201708,775)</f>
        <v>775</v>
      </c>
      <c r="R1222" s="5" cm="1">
        <f t="array" ref="R1222">_xlfn.SWITCH(A1222,201706,0.08,201707,0.081,201708,0.075)</f>
        <v>7.4999999999999997E-2</v>
      </c>
      <c r="S1222" s="2">
        <f>Call_Data!$M1222/Call_Data!$G1222*100</f>
        <v>14.285714285714285</v>
      </c>
      <c r="T1222" s="2">
        <f>Call_Data!$S1222/Call_Data!$R1222</f>
        <v>190.47619047619048</v>
      </c>
      <c r="U1222" s="7">
        <f t="shared" si="38"/>
        <v>250</v>
      </c>
      <c r="V1222" s="6">
        <f t="shared" si="39"/>
        <v>0.8571428571428571</v>
      </c>
      <c r="W1222" s="6">
        <f>Call_Data!$K1222/Call_Data!$J1222</f>
        <v>0.75</v>
      </c>
      <c r="X1222" s="6">
        <f>Call_Data!$L1222/Call_Data!$K1222</f>
        <v>0.61111111111111116</v>
      </c>
      <c r="Y1222" s="6" cm="1">
        <f t="array" ref="Y1222">_xlfn.SWITCH(A1222,201706,0.51,201707,0.509,201708,0.511)</f>
        <v>0.51100000000000001</v>
      </c>
      <c r="Z1222" s="6">
        <f>Call_Data!$L1222/Call_Data!$G1222</f>
        <v>0.39285714285714285</v>
      </c>
      <c r="AA1222" s="6" cm="1">
        <f t="array" ref="AA1222">_xlfn.SWITCH(A1222,201706,0.2,201707,0.199,201708,0.198)</f>
        <v>0.19800000000000001</v>
      </c>
      <c r="AB1222" s="6">
        <f>Call_Data!$K1222-Call_Data!$L1222/Call_Data!$K1222</f>
        <v>17.388888888888889</v>
      </c>
      <c r="AC1222" s="6" cm="1">
        <f t="array" ref="AC1222">_xlfn.SWITCH(A1222,201706,0.17,201707,0.162,201708,0.159)</f>
        <v>0.159</v>
      </c>
      <c r="AD1222" s="6">
        <f>Call_Data!$I1222/Call_Data!$G1222</f>
        <v>0.2857142857142857</v>
      </c>
    </row>
    <row r="1223" spans="1:30" x14ac:dyDescent="0.2">
      <c r="A1223">
        <v>201708</v>
      </c>
      <c r="B1223" s="1">
        <v>42961</v>
      </c>
      <c r="C1223">
        <v>12486</v>
      </c>
      <c r="D1223" t="str">
        <f>VLOOKUP(Call_Data!$C1223,Hierarchy!$A$1:$H$27,5,TRUE)</f>
        <v>Williamson, Wilma</v>
      </c>
      <c r="E1223" t="str">
        <f>VLOOKUP(Call_Data!$C1223,Hierarchy!$A$2:$H$27,7,TRUE)</f>
        <v>Oferten, Quinton</v>
      </c>
      <c r="F1223" t="str">
        <f>VLOOKUP(C1223,Hierarchy!$A$2:$H$27,8,TRUE)</f>
        <v>Williamburg</v>
      </c>
      <c r="G1223">
        <v>28</v>
      </c>
      <c r="H1223">
        <v>25867</v>
      </c>
      <c r="I1223">
        <v>6</v>
      </c>
      <c r="J1223">
        <v>24</v>
      </c>
      <c r="K1223">
        <v>16</v>
      </c>
      <c r="L1223">
        <v>11</v>
      </c>
      <c r="M1223">
        <v>3</v>
      </c>
      <c r="N1223">
        <f>SUMIF(Call_Data!$D$2:$D$1526,Call_Data!$D1223,Call_Data!$G$2:$G$1526)</f>
        <v>1992</v>
      </c>
      <c r="O1223">
        <f>SUMIFS(Call_Data!$G$2:$G$1526,Call_Data!$D$2:$D$1526,Call_Data!$D1223,Call_Data!$A$2:$A$1526,Call_Data!$A1223)</f>
        <v>665</v>
      </c>
      <c r="P1223" s="3">
        <f>Call_Data!$H1223/Call_Data!$G1223</f>
        <v>923.82142857142856</v>
      </c>
      <c r="Q1223" cm="1">
        <f t="array" ref="Q1223">_xlfn.SWITCH(A1223,201706,780,201707,783,201708,775)</f>
        <v>775</v>
      </c>
      <c r="R1223" s="5" cm="1">
        <f t="array" ref="R1223">_xlfn.SWITCH(A1223,201706,0.08,201707,0.081,201708,0.075)</f>
        <v>7.4999999999999997E-2</v>
      </c>
      <c r="S1223" s="2">
        <f>Call_Data!$M1223/Call_Data!$G1223*100</f>
        <v>10.714285714285714</v>
      </c>
      <c r="T1223" s="2">
        <f>Call_Data!$S1223/Call_Data!$R1223</f>
        <v>142.85714285714286</v>
      </c>
      <c r="U1223" s="7">
        <f t="shared" si="38"/>
        <v>250</v>
      </c>
      <c r="V1223" s="6">
        <f t="shared" si="39"/>
        <v>0.8571428571428571</v>
      </c>
      <c r="W1223" s="6">
        <f>Call_Data!$K1223/Call_Data!$J1223</f>
        <v>0.66666666666666663</v>
      </c>
      <c r="X1223" s="6">
        <f>Call_Data!$L1223/Call_Data!$K1223</f>
        <v>0.6875</v>
      </c>
      <c r="Y1223" s="6" cm="1">
        <f t="array" ref="Y1223">_xlfn.SWITCH(A1223,201706,0.51,201707,0.509,201708,0.511)</f>
        <v>0.51100000000000001</v>
      </c>
      <c r="Z1223" s="6">
        <f>Call_Data!$L1223/Call_Data!$G1223</f>
        <v>0.39285714285714285</v>
      </c>
      <c r="AA1223" s="6" cm="1">
        <f t="array" ref="AA1223">_xlfn.SWITCH(A1223,201706,0.2,201707,0.199,201708,0.198)</f>
        <v>0.19800000000000001</v>
      </c>
      <c r="AB1223" s="6">
        <f>Call_Data!$K1223-Call_Data!$L1223/Call_Data!$K1223</f>
        <v>15.3125</v>
      </c>
      <c r="AC1223" s="6" cm="1">
        <f t="array" ref="AC1223">_xlfn.SWITCH(A1223,201706,0.17,201707,0.162,201708,0.159)</f>
        <v>0.159</v>
      </c>
      <c r="AD1223" s="6">
        <f>Call_Data!$I1223/Call_Data!$G1223</f>
        <v>0.21428571428571427</v>
      </c>
    </row>
    <row r="1224" spans="1:30" x14ac:dyDescent="0.2">
      <c r="A1224">
        <v>201708</v>
      </c>
      <c r="B1224" s="1">
        <v>42961</v>
      </c>
      <c r="C1224">
        <v>12487</v>
      </c>
      <c r="D1224" t="str">
        <f>VLOOKUP(Call_Data!$C1224,Hierarchy!$A$1:$H$27,5,TRUE)</f>
        <v>Younger, Yeti</v>
      </c>
      <c r="E1224" t="str">
        <f>VLOOKUP(Call_Data!$C1224,Hierarchy!$A$2:$H$27,7,TRUE)</f>
        <v>Oferten, Quinton</v>
      </c>
      <c r="F1224" t="str">
        <f>VLOOKUP(C1224,Hierarchy!$A$2:$H$27,8,TRUE)</f>
        <v>Williamburg</v>
      </c>
      <c r="G1224">
        <v>28</v>
      </c>
      <c r="H1224">
        <v>25614</v>
      </c>
      <c r="I1224">
        <v>8</v>
      </c>
      <c r="J1224">
        <v>24</v>
      </c>
      <c r="K1224">
        <v>18</v>
      </c>
      <c r="L1224">
        <v>12</v>
      </c>
      <c r="M1224">
        <v>3</v>
      </c>
      <c r="N1224">
        <f>SUMIF(Call_Data!$D$2:$D$1526,Call_Data!$D1224,Call_Data!$G$2:$G$1526)</f>
        <v>1939</v>
      </c>
      <c r="O1224">
        <f>SUMIFS(Call_Data!$G$2:$G$1526,Call_Data!$D$2:$D$1526,Call_Data!$D1224,Call_Data!$A$2:$A$1526,Call_Data!$A1224)</f>
        <v>666</v>
      </c>
      <c r="P1224" s="3">
        <f>Call_Data!$H1224/Call_Data!$G1224</f>
        <v>914.78571428571433</v>
      </c>
      <c r="Q1224" cm="1">
        <f t="array" ref="Q1224">_xlfn.SWITCH(A1224,201706,780,201707,783,201708,775)</f>
        <v>775</v>
      </c>
      <c r="R1224" s="5" cm="1">
        <f t="array" ref="R1224">_xlfn.SWITCH(A1224,201706,0.08,201707,0.081,201708,0.075)</f>
        <v>7.4999999999999997E-2</v>
      </c>
      <c r="S1224" s="2">
        <f>Call_Data!$M1224/Call_Data!$G1224*100</f>
        <v>10.714285714285714</v>
      </c>
      <c r="T1224" s="2">
        <f>Call_Data!$S1224/Call_Data!$R1224</f>
        <v>142.85714285714286</v>
      </c>
      <c r="U1224" s="7">
        <f t="shared" si="38"/>
        <v>250</v>
      </c>
      <c r="V1224" s="6">
        <f t="shared" si="39"/>
        <v>0.8571428571428571</v>
      </c>
      <c r="W1224" s="6">
        <f>Call_Data!$K1224/Call_Data!$J1224</f>
        <v>0.75</v>
      </c>
      <c r="X1224" s="6">
        <f>Call_Data!$L1224/Call_Data!$K1224</f>
        <v>0.66666666666666663</v>
      </c>
      <c r="Y1224" s="6" cm="1">
        <f t="array" ref="Y1224">_xlfn.SWITCH(A1224,201706,0.51,201707,0.509,201708,0.511)</f>
        <v>0.51100000000000001</v>
      </c>
      <c r="Z1224" s="6">
        <f>Call_Data!$L1224/Call_Data!$G1224</f>
        <v>0.42857142857142855</v>
      </c>
      <c r="AA1224" s="6" cm="1">
        <f t="array" ref="AA1224">_xlfn.SWITCH(A1224,201706,0.2,201707,0.199,201708,0.198)</f>
        <v>0.19800000000000001</v>
      </c>
      <c r="AB1224" s="6">
        <f>Call_Data!$K1224-Call_Data!$L1224/Call_Data!$K1224</f>
        <v>17.333333333333332</v>
      </c>
      <c r="AC1224" s="6" cm="1">
        <f t="array" ref="AC1224">_xlfn.SWITCH(A1224,201706,0.17,201707,0.162,201708,0.159)</f>
        <v>0.159</v>
      </c>
      <c r="AD1224" s="6">
        <f>Call_Data!$I1224/Call_Data!$G1224</f>
        <v>0.2857142857142857</v>
      </c>
    </row>
    <row r="1225" spans="1:30" x14ac:dyDescent="0.2">
      <c r="A1225">
        <v>201708</v>
      </c>
      <c r="B1225" s="1">
        <v>42961</v>
      </c>
      <c r="C1225">
        <v>12488</v>
      </c>
      <c r="D1225" t="str">
        <f>VLOOKUP(Call_Data!$C1225,Hierarchy!$A$1:$H$27,5,TRUE)</f>
        <v>Zwilowski, Zane</v>
      </c>
      <c r="E1225" t="str">
        <f>VLOOKUP(Call_Data!$C1225,Hierarchy!$A$2:$H$27,7,TRUE)</f>
        <v>Oferten, Quinton</v>
      </c>
      <c r="F1225" t="str">
        <f>VLOOKUP(C1225,Hierarchy!$A$2:$H$27,8,TRUE)</f>
        <v>Williamburg</v>
      </c>
      <c r="G1225">
        <v>32</v>
      </c>
      <c r="H1225">
        <v>25003</v>
      </c>
      <c r="I1225">
        <v>8</v>
      </c>
      <c r="J1225">
        <v>28</v>
      </c>
      <c r="K1225">
        <v>18</v>
      </c>
      <c r="L1225">
        <v>11</v>
      </c>
      <c r="M1225">
        <v>3</v>
      </c>
      <c r="N1225">
        <f>SUMIF(Call_Data!$D$2:$D$1526,Call_Data!$D1225,Call_Data!$G$2:$G$1526)</f>
        <v>2000</v>
      </c>
      <c r="O1225">
        <f>SUMIFS(Call_Data!$G$2:$G$1526,Call_Data!$D$2:$D$1526,Call_Data!$D1225,Call_Data!$A$2:$A$1526,Call_Data!$A1225)</f>
        <v>665</v>
      </c>
      <c r="P1225" s="3">
        <f>Call_Data!$H1225/Call_Data!$G1225</f>
        <v>781.34375</v>
      </c>
      <c r="Q1225" cm="1">
        <f t="array" ref="Q1225">_xlfn.SWITCH(A1225,201706,780,201707,783,201708,775)</f>
        <v>775</v>
      </c>
      <c r="R1225" s="5" cm="1">
        <f t="array" ref="R1225">_xlfn.SWITCH(A1225,201706,0.08,201707,0.081,201708,0.075)</f>
        <v>7.4999999999999997E-2</v>
      </c>
      <c r="S1225" s="2">
        <f>Call_Data!$M1225/Call_Data!$G1225*100</f>
        <v>9.375</v>
      </c>
      <c r="T1225" s="2">
        <f>Call_Data!$S1225/Call_Data!$R1225</f>
        <v>125</v>
      </c>
      <c r="U1225" s="7">
        <f t="shared" si="38"/>
        <v>250</v>
      </c>
      <c r="V1225" s="6">
        <f t="shared" si="39"/>
        <v>0.875</v>
      </c>
      <c r="W1225" s="6">
        <f>Call_Data!$K1225/Call_Data!$J1225</f>
        <v>0.6428571428571429</v>
      </c>
      <c r="X1225" s="6">
        <f>Call_Data!$L1225/Call_Data!$K1225</f>
        <v>0.61111111111111116</v>
      </c>
      <c r="Y1225" s="6" cm="1">
        <f t="array" ref="Y1225">_xlfn.SWITCH(A1225,201706,0.51,201707,0.509,201708,0.511)</f>
        <v>0.51100000000000001</v>
      </c>
      <c r="Z1225" s="6">
        <f>Call_Data!$L1225/Call_Data!$G1225</f>
        <v>0.34375</v>
      </c>
      <c r="AA1225" s="6" cm="1">
        <f t="array" ref="AA1225">_xlfn.SWITCH(A1225,201706,0.2,201707,0.199,201708,0.198)</f>
        <v>0.19800000000000001</v>
      </c>
      <c r="AB1225" s="6">
        <f>Call_Data!$K1225-Call_Data!$L1225/Call_Data!$K1225</f>
        <v>17.388888888888889</v>
      </c>
      <c r="AC1225" s="6" cm="1">
        <f t="array" ref="AC1225">_xlfn.SWITCH(A1225,201706,0.17,201707,0.162,201708,0.159)</f>
        <v>0.159</v>
      </c>
      <c r="AD1225" s="6">
        <f>Call_Data!$I1225/Call_Data!$G1225</f>
        <v>0.25</v>
      </c>
    </row>
    <row r="1226" spans="1:30" x14ac:dyDescent="0.2">
      <c r="A1226">
        <v>201708</v>
      </c>
      <c r="B1226" s="1">
        <v>42961</v>
      </c>
      <c r="C1226">
        <v>12489</v>
      </c>
      <c r="D1226" t="str">
        <f>VLOOKUP(Call_Data!$C1226,Hierarchy!$A$1:$H$27,5,TRUE)</f>
        <v>Abacus, Aaron</v>
      </c>
      <c r="E1226" t="str">
        <f>VLOOKUP(Call_Data!$C1226,Hierarchy!$A$2:$H$27,7,TRUE)</f>
        <v>Oferten, Quinton</v>
      </c>
      <c r="F1226" t="str">
        <f>VLOOKUP(C1226,Hierarchy!$A$2:$H$27,8,TRUE)</f>
        <v>Williamburg</v>
      </c>
      <c r="G1226">
        <v>33</v>
      </c>
      <c r="H1226">
        <v>24508</v>
      </c>
      <c r="I1226">
        <v>9</v>
      </c>
      <c r="J1226">
        <v>29</v>
      </c>
      <c r="K1226">
        <v>22</v>
      </c>
      <c r="L1226">
        <v>14</v>
      </c>
      <c r="M1226">
        <v>3</v>
      </c>
      <c r="N1226">
        <f>SUMIF(Call_Data!$D$2:$D$1526,Call_Data!$D1226,Call_Data!$G$2:$G$1526)</f>
        <v>1858</v>
      </c>
      <c r="O1226">
        <f>SUMIFS(Call_Data!$G$2:$G$1526,Call_Data!$D$2:$D$1526,Call_Data!$D1226,Call_Data!$A$2:$A$1526,Call_Data!$A1226)</f>
        <v>697</v>
      </c>
      <c r="P1226" s="3">
        <f>Call_Data!$H1226/Call_Data!$G1226</f>
        <v>742.66666666666663</v>
      </c>
      <c r="Q1226" cm="1">
        <f t="array" ref="Q1226">_xlfn.SWITCH(A1226,201706,780,201707,783,201708,775)</f>
        <v>775</v>
      </c>
      <c r="R1226" s="5" cm="1">
        <f t="array" ref="R1226">_xlfn.SWITCH(A1226,201706,0.08,201707,0.081,201708,0.075)</f>
        <v>7.4999999999999997E-2</v>
      </c>
      <c r="S1226" s="2">
        <f>Call_Data!$M1226/Call_Data!$G1226*100</f>
        <v>9.0909090909090917</v>
      </c>
      <c r="T1226" s="2">
        <f>Call_Data!$S1226/Call_Data!$R1226</f>
        <v>121.21212121212123</v>
      </c>
      <c r="U1226" s="7">
        <f t="shared" si="38"/>
        <v>250</v>
      </c>
      <c r="V1226" s="6">
        <f t="shared" si="39"/>
        <v>0.87878787878787878</v>
      </c>
      <c r="W1226" s="6">
        <f>Call_Data!$K1226/Call_Data!$J1226</f>
        <v>0.75862068965517238</v>
      </c>
      <c r="X1226" s="6">
        <f>Call_Data!$L1226/Call_Data!$K1226</f>
        <v>0.63636363636363635</v>
      </c>
      <c r="Y1226" s="6" cm="1">
        <f t="array" ref="Y1226">_xlfn.SWITCH(A1226,201706,0.51,201707,0.509,201708,0.511)</f>
        <v>0.51100000000000001</v>
      </c>
      <c r="Z1226" s="6">
        <f>Call_Data!$L1226/Call_Data!$G1226</f>
        <v>0.42424242424242425</v>
      </c>
      <c r="AA1226" s="6" cm="1">
        <f t="array" ref="AA1226">_xlfn.SWITCH(A1226,201706,0.2,201707,0.199,201708,0.198)</f>
        <v>0.19800000000000001</v>
      </c>
      <c r="AB1226" s="6">
        <f>Call_Data!$K1226-Call_Data!$L1226/Call_Data!$K1226</f>
        <v>21.363636363636363</v>
      </c>
      <c r="AC1226" s="6" cm="1">
        <f t="array" ref="AC1226">_xlfn.SWITCH(A1226,201706,0.17,201707,0.162,201708,0.159)</f>
        <v>0.159</v>
      </c>
      <c r="AD1226" s="6">
        <f>Call_Data!$I1226/Call_Data!$G1226</f>
        <v>0.27272727272727271</v>
      </c>
    </row>
    <row r="1227" spans="1:30" x14ac:dyDescent="0.2">
      <c r="A1227">
        <v>201708</v>
      </c>
      <c r="B1227" s="1">
        <v>42961</v>
      </c>
      <c r="C1227">
        <v>12490</v>
      </c>
      <c r="D1227" t="str">
        <f>VLOOKUP(Call_Data!$C1227,Hierarchy!$A$1:$H$27,5,TRUE)</f>
        <v>Pulaski, Peter</v>
      </c>
      <c r="E1227" t="str">
        <f>VLOOKUP(Call_Data!$C1227,Hierarchy!$A$2:$H$27,7,TRUE)</f>
        <v>Oferten, Quinton</v>
      </c>
      <c r="F1227" t="str">
        <f>VLOOKUP(C1227,Hierarchy!$A$2:$H$27,8,TRUE)</f>
        <v>Williamburg</v>
      </c>
      <c r="G1227">
        <v>30</v>
      </c>
      <c r="H1227">
        <v>24701</v>
      </c>
      <c r="I1227">
        <v>8</v>
      </c>
      <c r="J1227">
        <v>26</v>
      </c>
      <c r="K1227">
        <v>17</v>
      </c>
      <c r="L1227">
        <v>11</v>
      </c>
      <c r="M1227">
        <v>4</v>
      </c>
      <c r="N1227">
        <f>SUMIF(Call_Data!$D$2:$D$1526,Call_Data!$D1227,Call_Data!$G$2:$G$1526)</f>
        <v>1507</v>
      </c>
      <c r="O1227">
        <f>SUMIFS(Call_Data!$G$2:$G$1526,Call_Data!$D$2:$D$1526,Call_Data!$D1227,Call_Data!$A$2:$A$1526,Call_Data!$A1227)</f>
        <v>455</v>
      </c>
      <c r="P1227" s="3">
        <f>Call_Data!$H1227/Call_Data!$G1227</f>
        <v>823.36666666666667</v>
      </c>
      <c r="Q1227" cm="1">
        <f t="array" ref="Q1227">_xlfn.SWITCH(A1227,201706,780,201707,783,201708,775)</f>
        <v>775</v>
      </c>
      <c r="R1227" s="5" cm="1">
        <f t="array" ref="R1227">_xlfn.SWITCH(A1227,201706,0.08,201707,0.081,201708,0.075)</f>
        <v>7.4999999999999997E-2</v>
      </c>
      <c r="S1227" s="2">
        <f>Call_Data!$M1227/Call_Data!$G1227*100</f>
        <v>13.333333333333334</v>
      </c>
      <c r="T1227" s="2">
        <f>Call_Data!$S1227/Call_Data!$R1227</f>
        <v>177.7777777777778</v>
      </c>
      <c r="U1227" s="7">
        <f t="shared" si="38"/>
        <v>250</v>
      </c>
      <c r="V1227" s="6">
        <f t="shared" si="39"/>
        <v>0.8666666666666667</v>
      </c>
      <c r="W1227" s="6">
        <f>Call_Data!$K1227/Call_Data!$J1227</f>
        <v>0.65384615384615385</v>
      </c>
      <c r="X1227" s="6">
        <f>Call_Data!$L1227/Call_Data!$K1227</f>
        <v>0.6470588235294118</v>
      </c>
      <c r="Y1227" s="6" cm="1">
        <f t="array" ref="Y1227">_xlfn.SWITCH(A1227,201706,0.51,201707,0.509,201708,0.511)</f>
        <v>0.51100000000000001</v>
      </c>
      <c r="Z1227" s="6">
        <f>Call_Data!$L1227/Call_Data!$G1227</f>
        <v>0.36666666666666664</v>
      </c>
      <c r="AA1227" s="6" cm="1">
        <f t="array" ref="AA1227">_xlfn.SWITCH(A1227,201706,0.2,201707,0.199,201708,0.198)</f>
        <v>0.19800000000000001</v>
      </c>
      <c r="AB1227" s="6">
        <f>Call_Data!$K1227-Call_Data!$L1227/Call_Data!$K1227</f>
        <v>16.352941176470587</v>
      </c>
      <c r="AC1227" s="6" cm="1">
        <f t="array" ref="AC1227">_xlfn.SWITCH(A1227,201706,0.17,201707,0.162,201708,0.159)</f>
        <v>0.159</v>
      </c>
      <c r="AD1227" s="6">
        <f>Call_Data!$I1227/Call_Data!$G1227</f>
        <v>0.26666666666666666</v>
      </c>
    </row>
    <row r="1228" spans="1:30" x14ac:dyDescent="0.2">
      <c r="A1228">
        <v>201708</v>
      </c>
      <c r="B1228" s="1">
        <v>42962</v>
      </c>
      <c r="C1228">
        <v>12465</v>
      </c>
      <c r="D1228" t="str">
        <f>VLOOKUP(Call_Data!$C1228,Hierarchy!$A$1:$H$27,5,TRUE)</f>
        <v>Anderson, Albert</v>
      </c>
      <c r="E1228" t="str">
        <f>VLOOKUP(Call_Data!$C1228,Hierarchy!$A$2:$H$27,7,TRUE)</f>
        <v>Winnerson, Aceona</v>
      </c>
      <c r="F1228" t="str">
        <f>VLOOKUP(C1228,Hierarchy!$A$2:$H$27,8,TRUE)</f>
        <v>Williamburg</v>
      </c>
      <c r="G1228">
        <v>39</v>
      </c>
      <c r="H1228">
        <v>24401</v>
      </c>
      <c r="I1228">
        <v>5</v>
      </c>
      <c r="J1228">
        <v>35</v>
      </c>
      <c r="K1228">
        <v>29</v>
      </c>
      <c r="L1228">
        <v>21</v>
      </c>
      <c r="M1228">
        <v>2</v>
      </c>
      <c r="N1228">
        <f>SUMIF(Call_Data!$D$2:$D$1526,Call_Data!$D1228,Call_Data!$G$2:$G$1526)</f>
        <v>2149</v>
      </c>
      <c r="O1228">
        <f>SUMIFS(Call_Data!$G$2:$G$1526,Call_Data!$D$2:$D$1526,Call_Data!$D1228,Call_Data!$A$2:$A$1526,Call_Data!$A1228)</f>
        <v>751</v>
      </c>
      <c r="P1228" s="3">
        <f>Call_Data!$H1228/Call_Data!$G1228</f>
        <v>625.66666666666663</v>
      </c>
      <c r="Q1228" cm="1">
        <f t="array" ref="Q1228">_xlfn.SWITCH(A1228,201706,780,201707,783,201708,775)</f>
        <v>775</v>
      </c>
      <c r="R1228" s="5" cm="1">
        <f t="array" ref="R1228">_xlfn.SWITCH(A1228,201706,0.08,201707,0.081,201708,0.075)</f>
        <v>7.4999999999999997E-2</v>
      </c>
      <c r="S1228" s="2">
        <f>Call_Data!$M1228/Call_Data!$G1228*100</f>
        <v>5.1282051282051277</v>
      </c>
      <c r="T1228" s="2">
        <f>Call_Data!$S1228/Call_Data!$R1228</f>
        <v>68.376068376068375</v>
      </c>
      <c r="U1228" s="7">
        <f t="shared" si="38"/>
        <v>0</v>
      </c>
      <c r="V1228" s="6">
        <f t="shared" si="39"/>
        <v>0.89743589743589747</v>
      </c>
      <c r="W1228" s="6">
        <f>Call_Data!$K1228/Call_Data!$J1228</f>
        <v>0.82857142857142863</v>
      </c>
      <c r="X1228" s="6">
        <f>Call_Data!$L1228/Call_Data!$K1228</f>
        <v>0.72413793103448276</v>
      </c>
      <c r="Y1228" s="6" cm="1">
        <f t="array" ref="Y1228">_xlfn.SWITCH(A1228,201706,0.51,201707,0.509,201708,0.511)</f>
        <v>0.51100000000000001</v>
      </c>
      <c r="Z1228" s="6">
        <f>Call_Data!$L1228/Call_Data!$G1228</f>
        <v>0.53846153846153844</v>
      </c>
      <c r="AA1228" s="6" cm="1">
        <f t="array" ref="AA1228">_xlfn.SWITCH(A1228,201706,0.2,201707,0.199,201708,0.198)</f>
        <v>0.19800000000000001</v>
      </c>
      <c r="AB1228" s="6">
        <f>Call_Data!$K1228-Call_Data!$L1228/Call_Data!$K1228</f>
        <v>28.275862068965516</v>
      </c>
      <c r="AC1228" s="6" cm="1">
        <f t="array" ref="AC1228">_xlfn.SWITCH(A1228,201706,0.17,201707,0.162,201708,0.159)</f>
        <v>0.159</v>
      </c>
      <c r="AD1228" s="6">
        <f>Call_Data!$I1228/Call_Data!$G1228</f>
        <v>0.12820512820512819</v>
      </c>
    </row>
    <row r="1229" spans="1:30" x14ac:dyDescent="0.2">
      <c r="A1229">
        <v>201708</v>
      </c>
      <c r="B1229" s="1">
        <v>42962</v>
      </c>
      <c r="C1229">
        <v>12466</v>
      </c>
      <c r="D1229" t="str">
        <f>VLOOKUP(Call_Data!$C1229,Hierarchy!$A$1:$H$27,5,TRUE)</f>
        <v>Binning, Bart</v>
      </c>
      <c r="E1229" t="str">
        <f>VLOOKUP(Call_Data!$C1229,Hierarchy!$A$2:$H$27,7,TRUE)</f>
        <v>Winnerson, Aceona</v>
      </c>
      <c r="F1229" t="str">
        <f>VLOOKUP(C1229,Hierarchy!$A$2:$H$27,8,TRUE)</f>
        <v>Williamburg</v>
      </c>
      <c r="G1229">
        <v>32</v>
      </c>
      <c r="H1229">
        <v>25336</v>
      </c>
      <c r="I1229">
        <v>5</v>
      </c>
      <c r="J1229">
        <v>29</v>
      </c>
      <c r="K1229">
        <v>26</v>
      </c>
      <c r="L1229">
        <v>23</v>
      </c>
      <c r="M1229">
        <v>2</v>
      </c>
      <c r="N1229">
        <f>SUMIF(Call_Data!$D$2:$D$1526,Call_Data!$D1229,Call_Data!$G$2:$G$1526)</f>
        <v>2347</v>
      </c>
      <c r="O1229">
        <f>SUMIFS(Call_Data!$G$2:$G$1526,Call_Data!$D$2:$D$1526,Call_Data!$D1229,Call_Data!$A$2:$A$1526,Call_Data!$A1229)</f>
        <v>803</v>
      </c>
      <c r="P1229" s="3">
        <f>Call_Data!$H1229/Call_Data!$G1229</f>
        <v>791.75</v>
      </c>
      <c r="Q1229" cm="1">
        <f t="array" ref="Q1229">_xlfn.SWITCH(A1229,201706,780,201707,783,201708,775)</f>
        <v>775</v>
      </c>
      <c r="R1229" s="5" cm="1">
        <f t="array" ref="R1229">_xlfn.SWITCH(A1229,201706,0.08,201707,0.081,201708,0.075)</f>
        <v>7.4999999999999997E-2</v>
      </c>
      <c r="S1229" s="2">
        <f>Call_Data!$M1229/Call_Data!$G1229*100</f>
        <v>6.25</v>
      </c>
      <c r="T1229" s="2">
        <f>Call_Data!$S1229/Call_Data!$R1229</f>
        <v>83.333333333333343</v>
      </c>
      <c r="U1229" s="7">
        <f t="shared" si="38"/>
        <v>0</v>
      </c>
      <c r="V1229" s="6">
        <f t="shared" si="39"/>
        <v>0.90625</v>
      </c>
      <c r="W1229" s="6">
        <f>Call_Data!$K1229/Call_Data!$J1229</f>
        <v>0.89655172413793105</v>
      </c>
      <c r="X1229" s="6">
        <f>Call_Data!$L1229/Call_Data!$K1229</f>
        <v>0.88461538461538458</v>
      </c>
      <c r="Y1229" s="6" cm="1">
        <f t="array" ref="Y1229">_xlfn.SWITCH(A1229,201706,0.51,201707,0.509,201708,0.511)</f>
        <v>0.51100000000000001</v>
      </c>
      <c r="Z1229" s="6">
        <f>Call_Data!$L1229/Call_Data!$G1229</f>
        <v>0.71875</v>
      </c>
      <c r="AA1229" s="6" cm="1">
        <f t="array" ref="AA1229">_xlfn.SWITCH(A1229,201706,0.2,201707,0.199,201708,0.198)</f>
        <v>0.19800000000000001</v>
      </c>
      <c r="AB1229" s="6">
        <f>Call_Data!$K1229-Call_Data!$L1229/Call_Data!$K1229</f>
        <v>25.115384615384617</v>
      </c>
      <c r="AC1229" s="6" cm="1">
        <f t="array" ref="AC1229">_xlfn.SWITCH(A1229,201706,0.17,201707,0.162,201708,0.159)</f>
        <v>0.159</v>
      </c>
      <c r="AD1229" s="6">
        <f>Call_Data!$I1229/Call_Data!$G1229</f>
        <v>0.15625</v>
      </c>
    </row>
    <row r="1230" spans="1:30" x14ac:dyDescent="0.2">
      <c r="A1230">
        <v>201708</v>
      </c>
      <c r="B1230" s="1">
        <v>42962</v>
      </c>
      <c r="C1230">
        <v>12467</v>
      </c>
      <c r="D1230" t="str">
        <f>VLOOKUP(Call_Data!$C1230,Hierarchy!$A$1:$H$27,5,TRUE)</f>
        <v>Centerville, Cece</v>
      </c>
      <c r="E1230" t="str">
        <f>VLOOKUP(Call_Data!$C1230,Hierarchy!$A$2:$H$27,7,TRUE)</f>
        <v>Winnerson, Aceona</v>
      </c>
      <c r="F1230" t="str">
        <f>VLOOKUP(C1230,Hierarchy!$A$2:$H$27,8,TRUE)</f>
        <v>Williamburg</v>
      </c>
      <c r="G1230">
        <v>32</v>
      </c>
      <c r="H1230">
        <v>24239</v>
      </c>
      <c r="I1230">
        <v>5</v>
      </c>
      <c r="J1230">
        <v>29</v>
      </c>
      <c r="K1230">
        <v>25</v>
      </c>
      <c r="L1230">
        <v>19</v>
      </c>
      <c r="M1230">
        <v>1</v>
      </c>
      <c r="N1230">
        <f>SUMIF(Call_Data!$D$2:$D$1526,Call_Data!$D1230,Call_Data!$G$2:$G$1526)</f>
        <v>2319</v>
      </c>
      <c r="O1230">
        <f>SUMIFS(Call_Data!$G$2:$G$1526,Call_Data!$D$2:$D$1526,Call_Data!$D1230,Call_Data!$A$2:$A$1526,Call_Data!$A1230)</f>
        <v>800</v>
      </c>
      <c r="P1230" s="3">
        <f>Call_Data!$H1230/Call_Data!$G1230</f>
        <v>757.46875</v>
      </c>
      <c r="Q1230" cm="1">
        <f t="array" ref="Q1230">_xlfn.SWITCH(A1230,201706,780,201707,783,201708,775)</f>
        <v>775</v>
      </c>
      <c r="R1230" s="5" cm="1">
        <f t="array" ref="R1230">_xlfn.SWITCH(A1230,201706,0.08,201707,0.081,201708,0.075)</f>
        <v>7.4999999999999997E-2</v>
      </c>
      <c r="S1230" s="2">
        <f>Call_Data!$M1230/Call_Data!$G1230*100</f>
        <v>3.125</v>
      </c>
      <c r="T1230" s="2">
        <f>Call_Data!$S1230/Call_Data!$R1230</f>
        <v>41.666666666666671</v>
      </c>
      <c r="U1230" s="7">
        <f t="shared" si="38"/>
        <v>0</v>
      </c>
      <c r="V1230" s="6">
        <f t="shared" si="39"/>
        <v>0.90625</v>
      </c>
      <c r="W1230" s="6">
        <f>Call_Data!$K1230/Call_Data!$J1230</f>
        <v>0.86206896551724133</v>
      </c>
      <c r="X1230" s="6">
        <f>Call_Data!$L1230/Call_Data!$K1230</f>
        <v>0.76</v>
      </c>
      <c r="Y1230" s="6" cm="1">
        <f t="array" ref="Y1230">_xlfn.SWITCH(A1230,201706,0.51,201707,0.509,201708,0.511)</f>
        <v>0.51100000000000001</v>
      </c>
      <c r="Z1230" s="6">
        <f>Call_Data!$L1230/Call_Data!$G1230</f>
        <v>0.59375</v>
      </c>
      <c r="AA1230" s="6" cm="1">
        <f t="array" ref="AA1230">_xlfn.SWITCH(A1230,201706,0.2,201707,0.199,201708,0.198)</f>
        <v>0.19800000000000001</v>
      </c>
      <c r="AB1230" s="6">
        <f>Call_Data!$K1230-Call_Data!$L1230/Call_Data!$K1230</f>
        <v>24.24</v>
      </c>
      <c r="AC1230" s="6" cm="1">
        <f t="array" ref="AC1230">_xlfn.SWITCH(A1230,201706,0.17,201707,0.162,201708,0.159)</f>
        <v>0.159</v>
      </c>
      <c r="AD1230" s="6">
        <f>Call_Data!$I1230/Call_Data!$G1230</f>
        <v>0.15625</v>
      </c>
    </row>
    <row r="1231" spans="1:30" x14ac:dyDescent="0.2">
      <c r="A1231">
        <v>201708</v>
      </c>
      <c r="B1231" s="1">
        <v>42962</v>
      </c>
      <c r="C1231">
        <v>12468</v>
      </c>
      <c r="D1231" t="str">
        <f>VLOOKUP(Call_Data!$C1231,Hierarchy!$A$1:$H$27,5,TRUE)</f>
        <v>Davenport, Davina</v>
      </c>
      <c r="E1231" t="str">
        <f>VLOOKUP(Call_Data!$C1231,Hierarchy!$A$2:$H$27,7,TRUE)</f>
        <v>Winnerson, Aceona</v>
      </c>
      <c r="F1231" t="str">
        <f>VLOOKUP(C1231,Hierarchy!$A$2:$H$27,8,TRUE)</f>
        <v>Williamburg</v>
      </c>
      <c r="G1231">
        <v>39</v>
      </c>
      <c r="H1231">
        <v>25037</v>
      </c>
      <c r="I1231">
        <v>4</v>
      </c>
      <c r="J1231">
        <v>35</v>
      </c>
      <c r="K1231">
        <v>30</v>
      </c>
      <c r="L1231">
        <v>23</v>
      </c>
      <c r="M1231">
        <v>2</v>
      </c>
      <c r="N1231">
        <f>SUMIF(Call_Data!$D$2:$D$1526,Call_Data!$D1231,Call_Data!$G$2:$G$1526)</f>
        <v>2282</v>
      </c>
      <c r="O1231">
        <f>SUMIFS(Call_Data!$G$2:$G$1526,Call_Data!$D$2:$D$1526,Call_Data!$D1231,Call_Data!$A$2:$A$1526,Call_Data!$A1231)</f>
        <v>790</v>
      </c>
      <c r="P1231" s="3">
        <f>Call_Data!$H1231/Call_Data!$G1231</f>
        <v>641.97435897435901</v>
      </c>
      <c r="Q1231" cm="1">
        <f t="array" ref="Q1231">_xlfn.SWITCH(A1231,201706,780,201707,783,201708,775)</f>
        <v>775</v>
      </c>
      <c r="R1231" s="5" cm="1">
        <f t="array" ref="R1231">_xlfn.SWITCH(A1231,201706,0.08,201707,0.081,201708,0.075)</f>
        <v>7.4999999999999997E-2</v>
      </c>
      <c r="S1231" s="2">
        <f>Call_Data!$M1231/Call_Data!$G1231*100</f>
        <v>5.1282051282051277</v>
      </c>
      <c r="T1231" s="2">
        <f>Call_Data!$S1231/Call_Data!$R1231</f>
        <v>68.376068376068375</v>
      </c>
      <c r="U1231" s="7">
        <f t="shared" si="38"/>
        <v>0</v>
      </c>
      <c r="V1231" s="6">
        <f t="shared" si="39"/>
        <v>0.89743589743589747</v>
      </c>
      <c r="W1231" s="6">
        <f>Call_Data!$K1231/Call_Data!$J1231</f>
        <v>0.8571428571428571</v>
      </c>
      <c r="X1231" s="6">
        <f>Call_Data!$L1231/Call_Data!$K1231</f>
        <v>0.76666666666666672</v>
      </c>
      <c r="Y1231" s="6" cm="1">
        <f t="array" ref="Y1231">_xlfn.SWITCH(A1231,201706,0.51,201707,0.509,201708,0.511)</f>
        <v>0.51100000000000001</v>
      </c>
      <c r="Z1231" s="6">
        <f>Call_Data!$L1231/Call_Data!$G1231</f>
        <v>0.58974358974358976</v>
      </c>
      <c r="AA1231" s="6" cm="1">
        <f t="array" ref="AA1231">_xlfn.SWITCH(A1231,201706,0.2,201707,0.199,201708,0.198)</f>
        <v>0.19800000000000001</v>
      </c>
      <c r="AB1231" s="6">
        <f>Call_Data!$K1231-Call_Data!$L1231/Call_Data!$K1231</f>
        <v>29.233333333333334</v>
      </c>
      <c r="AC1231" s="6" cm="1">
        <f t="array" ref="AC1231">_xlfn.SWITCH(A1231,201706,0.17,201707,0.162,201708,0.159)</f>
        <v>0.159</v>
      </c>
      <c r="AD1231" s="6">
        <f>Call_Data!$I1231/Call_Data!$G1231</f>
        <v>0.10256410256410256</v>
      </c>
    </row>
    <row r="1232" spans="1:30" x14ac:dyDescent="0.2">
      <c r="A1232">
        <v>201708</v>
      </c>
      <c r="B1232" s="1">
        <v>42962</v>
      </c>
      <c r="C1232">
        <v>12469</v>
      </c>
      <c r="D1232" t="str">
        <f>VLOOKUP(Call_Data!$C1232,Hierarchy!$A$1:$H$27,5,TRUE)</f>
        <v>Edgerton, Ethan</v>
      </c>
      <c r="E1232" t="str">
        <f>VLOOKUP(Call_Data!$C1232,Hierarchy!$A$2:$H$27,7,TRUE)</f>
        <v>Winnerson, Aceona</v>
      </c>
      <c r="F1232" t="str">
        <f>VLOOKUP(C1232,Hierarchy!$A$2:$H$27,8,TRUE)</f>
        <v>Williamburg</v>
      </c>
      <c r="G1232">
        <v>32</v>
      </c>
      <c r="H1232">
        <v>24502</v>
      </c>
      <c r="I1232">
        <v>6</v>
      </c>
      <c r="J1232">
        <v>31</v>
      </c>
      <c r="K1232">
        <v>26</v>
      </c>
      <c r="L1232">
        <v>21</v>
      </c>
      <c r="M1232">
        <v>1</v>
      </c>
      <c r="N1232">
        <f>SUMIF(Call_Data!$D$2:$D$1526,Call_Data!$D1232,Call_Data!$G$2:$G$1526)</f>
        <v>2288</v>
      </c>
      <c r="O1232">
        <f>SUMIFS(Call_Data!$G$2:$G$1526,Call_Data!$D$2:$D$1526,Call_Data!$D1232,Call_Data!$A$2:$A$1526,Call_Data!$A1232)</f>
        <v>715</v>
      </c>
      <c r="P1232" s="3">
        <f>Call_Data!$H1232/Call_Data!$G1232</f>
        <v>765.6875</v>
      </c>
      <c r="Q1232" cm="1">
        <f t="array" ref="Q1232">_xlfn.SWITCH(A1232,201706,780,201707,783,201708,775)</f>
        <v>775</v>
      </c>
      <c r="R1232" s="5" cm="1">
        <f t="array" ref="R1232">_xlfn.SWITCH(A1232,201706,0.08,201707,0.081,201708,0.075)</f>
        <v>7.4999999999999997E-2</v>
      </c>
      <c r="S1232" s="2">
        <f>Call_Data!$M1232/Call_Data!$G1232*100</f>
        <v>3.125</v>
      </c>
      <c r="T1232" s="2">
        <f>Call_Data!$S1232/Call_Data!$R1232</f>
        <v>41.666666666666671</v>
      </c>
      <c r="U1232" s="7">
        <f t="shared" si="38"/>
        <v>0</v>
      </c>
      <c r="V1232" s="6">
        <f t="shared" si="39"/>
        <v>0.96875</v>
      </c>
      <c r="W1232" s="6">
        <f>Call_Data!$K1232/Call_Data!$J1232</f>
        <v>0.83870967741935487</v>
      </c>
      <c r="X1232" s="6">
        <f>Call_Data!$L1232/Call_Data!$K1232</f>
        <v>0.80769230769230771</v>
      </c>
      <c r="Y1232" s="6" cm="1">
        <f t="array" ref="Y1232">_xlfn.SWITCH(A1232,201706,0.51,201707,0.509,201708,0.511)</f>
        <v>0.51100000000000001</v>
      </c>
      <c r="Z1232" s="6">
        <f>Call_Data!$L1232/Call_Data!$G1232</f>
        <v>0.65625</v>
      </c>
      <c r="AA1232" s="6" cm="1">
        <f t="array" ref="AA1232">_xlfn.SWITCH(A1232,201706,0.2,201707,0.199,201708,0.198)</f>
        <v>0.19800000000000001</v>
      </c>
      <c r="AB1232" s="6">
        <f>Call_Data!$K1232-Call_Data!$L1232/Call_Data!$K1232</f>
        <v>25.192307692307693</v>
      </c>
      <c r="AC1232" s="6" cm="1">
        <f t="array" ref="AC1232">_xlfn.SWITCH(A1232,201706,0.17,201707,0.162,201708,0.159)</f>
        <v>0.159</v>
      </c>
      <c r="AD1232" s="6">
        <f>Call_Data!$I1232/Call_Data!$G1232</f>
        <v>0.1875</v>
      </c>
    </row>
    <row r="1233" spans="1:30" x14ac:dyDescent="0.2">
      <c r="A1233">
        <v>201708</v>
      </c>
      <c r="B1233" s="1">
        <v>42962</v>
      </c>
      <c r="C1233">
        <v>12470</v>
      </c>
      <c r="D1233" t="str">
        <f>VLOOKUP(Call_Data!$C1233,Hierarchy!$A$1:$H$27,5,TRUE)</f>
        <v>Filipsano, Fiona</v>
      </c>
      <c r="E1233" t="str">
        <f>VLOOKUP(Call_Data!$C1233,Hierarchy!$A$2:$H$27,7,TRUE)</f>
        <v>Winnerson, Aceona</v>
      </c>
      <c r="F1233" t="str">
        <f>VLOOKUP(C1233,Hierarchy!$A$2:$H$27,8,TRUE)</f>
        <v>Williamburg</v>
      </c>
      <c r="G1233">
        <v>40</v>
      </c>
      <c r="H1233">
        <v>24281</v>
      </c>
      <c r="I1233">
        <v>6</v>
      </c>
      <c r="J1233">
        <v>38</v>
      </c>
      <c r="K1233">
        <v>29</v>
      </c>
      <c r="L1233">
        <v>20</v>
      </c>
      <c r="M1233">
        <v>2</v>
      </c>
      <c r="N1233">
        <f>SUMIF(Call_Data!$D$2:$D$1526,Call_Data!$D1233,Call_Data!$G$2:$G$1526)</f>
        <v>2312</v>
      </c>
      <c r="O1233">
        <f>SUMIFS(Call_Data!$G$2:$G$1526,Call_Data!$D$2:$D$1526,Call_Data!$D1233,Call_Data!$A$2:$A$1526,Call_Data!$A1233)</f>
        <v>796</v>
      </c>
      <c r="P1233" s="3">
        <f>Call_Data!$H1233/Call_Data!$G1233</f>
        <v>607.02499999999998</v>
      </c>
      <c r="Q1233" cm="1">
        <f t="array" ref="Q1233">_xlfn.SWITCH(A1233,201706,780,201707,783,201708,775)</f>
        <v>775</v>
      </c>
      <c r="R1233" s="5" cm="1">
        <f t="array" ref="R1233">_xlfn.SWITCH(A1233,201706,0.08,201707,0.081,201708,0.075)</f>
        <v>7.4999999999999997E-2</v>
      </c>
      <c r="S1233" s="2">
        <f>Call_Data!$M1233/Call_Data!$G1233*100</f>
        <v>5</v>
      </c>
      <c r="T1233" s="2">
        <f>Call_Data!$S1233/Call_Data!$R1233</f>
        <v>66.666666666666671</v>
      </c>
      <c r="U1233" s="7">
        <f t="shared" si="38"/>
        <v>0</v>
      </c>
      <c r="V1233" s="6">
        <f t="shared" si="39"/>
        <v>0.95</v>
      </c>
      <c r="W1233" s="6">
        <f>Call_Data!$K1233/Call_Data!$J1233</f>
        <v>0.76315789473684215</v>
      </c>
      <c r="X1233" s="6">
        <f>Call_Data!$L1233/Call_Data!$K1233</f>
        <v>0.68965517241379315</v>
      </c>
      <c r="Y1233" s="6" cm="1">
        <f t="array" ref="Y1233">_xlfn.SWITCH(A1233,201706,0.51,201707,0.509,201708,0.511)</f>
        <v>0.51100000000000001</v>
      </c>
      <c r="Z1233" s="6">
        <f>Call_Data!$L1233/Call_Data!$G1233</f>
        <v>0.5</v>
      </c>
      <c r="AA1233" s="6" cm="1">
        <f t="array" ref="AA1233">_xlfn.SWITCH(A1233,201706,0.2,201707,0.199,201708,0.198)</f>
        <v>0.19800000000000001</v>
      </c>
      <c r="AB1233" s="6">
        <f>Call_Data!$K1233-Call_Data!$L1233/Call_Data!$K1233</f>
        <v>28.310344827586206</v>
      </c>
      <c r="AC1233" s="6" cm="1">
        <f t="array" ref="AC1233">_xlfn.SWITCH(A1233,201706,0.17,201707,0.162,201708,0.159)</f>
        <v>0.159</v>
      </c>
      <c r="AD1233" s="6">
        <f>Call_Data!$I1233/Call_Data!$G1233</f>
        <v>0.15</v>
      </c>
    </row>
    <row r="1234" spans="1:30" x14ac:dyDescent="0.2">
      <c r="A1234">
        <v>201708</v>
      </c>
      <c r="B1234" s="1">
        <v>42962</v>
      </c>
      <c r="C1234">
        <v>12471</v>
      </c>
      <c r="D1234" t="str">
        <f>VLOOKUP(Call_Data!$C1234,Hierarchy!$A$1:$H$27,5,TRUE)</f>
        <v>Gee, Garry</v>
      </c>
      <c r="E1234" t="str">
        <f>VLOOKUP(Call_Data!$C1234,Hierarchy!$A$2:$H$27,7,TRUE)</f>
        <v>Winnerson, Aceona</v>
      </c>
      <c r="F1234" t="str">
        <f>VLOOKUP(C1234,Hierarchy!$A$2:$H$27,8,TRUE)</f>
        <v>Williamburg</v>
      </c>
      <c r="G1234">
        <v>34</v>
      </c>
      <c r="H1234">
        <v>24018</v>
      </c>
      <c r="I1234">
        <v>3</v>
      </c>
      <c r="J1234">
        <v>32</v>
      </c>
      <c r="K1234">
        <v>29</v>
      </c>
      <c r="L1234">
        <v>20</v>
      </c>
      <c r="M1234">
        <v>1</v>
      </c>
      <c r="N1234">
        <f>SUMIF(Call_Data!$D$2:$D$1526,Call_Data!$D1234,Call_Data!$G$2:$G$1526)</f>
        <v>2402</v>
      </c>
      <c r="O1234">
        <f>SUMIFS(Call_Data!$G$2:$G$1526,Call_Data!$D$2:$D$1526,Call_Data!$D1234,Call_Data!$A$2:$A$1526,Call_Data!$A1234)</f>
        <v>793</v>
      </c>
      <c r="P1234" s="3">
        <f>Call_Data!$H1234/Call_Data!$G1234</f>
        <v>706.41176470588232</v>
      </c>
      <c r="Q1234" cm="1">
        <f t="array" ref="Q1234">_xlfn.SWITCH(A1234,201706,780,201707,783,201708,775)</f>
        <v>775</v>
      </c>
      <c r="R1234" s="5" cm="1">
        <f t="array" ref="R1234">_xlfn.SWITCH(A1234,201706,0.08,201707,0.081,201708,0.075)</f>
        <v>7.4999999999999997E-2</v>
      </c>
      <c r="S1234" s="2">
        <f>Call_Data!$M1234/Call_Data!$G1234*100</f>
        <v>2.9411764705882351</v>
      </c>
      <c r="T1234" s="2">
        <f>Call_Data!$S1234/Call_Data!$R1234</f>
        <v>39.2156862745098</v>
      </c>
      <c r="U1234" s="7">
        <f t="shared" si="38"/>
        <v>0</v>
      </c>
      <c r="V1234" s="6">
        <f t="shared" si="39"/>
        <v>0.94117647058823528</v>
      </c>
      <c r="W1234" s="6">
        <f>Call_Data!$K1234/Call_Data!$J1234</f>
        <v>0.90625</v>
      </c>
      <c r="X1234" s="6">
        <f>Call_Data!$L1234/Call_Data!$K1234</f>
        <v>0.68965517241379315</v>
      </c>
      <c r="Y1234" s="6" cm="1">
        <f t="array" ref="Y1234">_xlfn.SWITCH(A1234,201706,0.51,201707,0.509,201708,0.511)</f>
        <v>0.51100000000000001</v>
      </c>
      <c r="Z1234" s="6">
        <f>Call_Data!$L1234/Call_Data!$G1234</f>
        <v>0.58823529411764708</v>
      </c>
      <c r="AA1234" s="6" cm="1">
        <f t="array" ref="AA1234">_xlfn.SWITCH(A1234,201706,0.2,201707,0.199,201708,0.198)</f>
        <v>0.19800000000000001</v>
      </c>
      <c r="AB1234" s="6">
        <f>Call_Data!$K1234-Call_Data!$L1234/Call_Data!$K1234</f>
        <v>28.310344827586206</v>
      </c>
      <c r="AC1234" s="6" cm="1">
        <f t="array" ref="AC1234">_xlfn.SWITCH(A1234,201706,0.17,201707,0.162,201708,0.159)</f>
        <v>0.159</v>
      </c>
      <c r="AD1234" s="6">
        <f>Call_Data!$I1234/Call_Data!$G1234</f>
        <v>8.8235294117647065E-2</v>
      </c>
    </row>
    <row r="1235" spans="1:30" x14ac:dyDescent="0.2">
      <c r="A1235">
        <v>201708</v>
      </c>
      <c r="B1235" s="1">
        <v>42962</v>
      </c>
      <c r="C1235">
        <v>12472</v>
      </c>
      <c r="D1235" t="str">
        <f>VLOOKUP(Call_Data!$C1235,Hierarchy!$A$1:$H$27,5,TRUE)</f>
        <v>Harrison, Harold</v>
      </c>
      <c r="E1235" t="str">
        <f>VLOOKUP(Call_Data!$C1235,Hierarchy!$A$2:$H$27,7,TRUE)</f>
        <v>Winnerson, Aceona</v>
      </c>
      <c r="F1235" t="str">
        <f>VLOOKUP(C1235,Hierarchy!$A$2:$H$27,8,TRUE)</f>
        <v>Williamburg</v>
      </c>
      <c r="G1235">
        <v>35</v>
      </c>
      <c r="H1235">
        <v>24831</v>
      </c>
      <c r="I1235">
        <v>4</v>
      </c>
      <c r="J1235">
        <v>32</v>
      </c>
      <c r="K1235">
        <v>26</v>
      </c>
      <c r="L1235">
        <v>23</v>
      </c>
      <c r="M1235">
        <v>1</v>
      </c>
      <c r="N1235">
        <f>SUMIF(Call_Data!$D$2:$D$1526,Call_Data!$D1235,Call_Data!$G$2:$G$1526)</f>
        <v>2134</v>
      </c>
      <c r="O1235">
        <f>SUMIFS(Call_Data!$G$2:$G$1526,Call_Data!$D$2:$D$1526,Call_Data!$D1235,Call_Data!$A$2:$A$1526,Call_Data!$A1235)</f>
        <v>777</v>
      </c>
      <c r="P1235" s="3">
        <f>Call_Data!$H1235/Call_Data!$G1235</f>
        <v>709.45714285714291</v>
      </c>
      <c r="Q1235" cm="1">
        <f t="array" ref="Q1235">_xlfn.SWITCH(A1235,201706,780,201707,783,201708,775)</f>
        <v>775</v>
      </c>
      <c r="R1235" s="5" cm="1">
        <f t="array" ref="R1235">_xlfn.SWITCH(A1235,201706,0.08,201707,0.081,201708,0.075)</f>
        <v>7.4999999999999997E-2</v>
      </c>
      <c r="S1235" s="2">
        <f>Call_Data!$M1235/Call_Data!$G1235*100</f>
        <v>2.8571428571428572</v>
      </c>
      <c r="T1235" s="2">
        <f>Call_Data!$S1235/Call_Data!$R1235</f>
        <v>38.095238095238095</v>
      </c>
      <c r="U1235" s="7">
        <f t="shared" si="38"/>
        <v>0</v>
      </c>
      <c r="V1235" s="6">
        <f t="shared" si="39"/>
        <v>0.91428571428571426</v>
      </c>
      <c r="W1235" s="6">
        <f>Call_Data!$K1235/Call_Data!$J1235</f>
        <v>0.8125</v>
      </c>
      <c r="X1235" s="6">
        <f>Call_Data!$L1235/Call_Data!$K1235</f>
        <v>0.88461538461538458</v>
      </c>
      <c r="Y1235" s="6" cm="1">
        <f t="array" ref="Y1235">_xlfn.SWITCH(A1235,201706,0.51,201707,0.509,201708,0.511)</f>
        <v>0.51100000000000001</v>
      </c>
      <c r="Z1235" s="6">
        <f>Call_Data!$L1235/Call_Data!$G1235</f>
        <v>0.65714285714285714</v>
      </c>
      <c r="AA1235" s="6" cm="1">
        <f t="array" ref="AA1235">_xlfn.SWITCH(A1235,201706,0.2,201707,0.199,201708,0.198)</f>
        <v>0.19800000000000001</v>
      </c>
      <c r="AB1235" s="6">
        <f>Call_Data!$K1235-Call_Data!$L1235/Call_Data!$K1235</f>
        <v>25.115384615384617</v>
      </c>
      <c r="AC1235" s="6" cm="1">
        <f t="array" ref="AC1235">_xlfn.SWITCH(A1235,201706,0.17,201707,0.162,201708,0.159)</f>
        <v>0.159</v>
      </c>
      <c r="AD1235" s="6">
        <f>Call_Data!$I1235/Call_Data!$G1235</f>
        <v>0.11428571428571428</v>
      </c>
    </row>
    <row r="1236" spans="1:30" x14ac:dyDescent="0.2">
      <c r="A1236">
        <v>201708</v>
      </c>
      <c r="B1236" s="1">
        <v>42962</v>
      </c>
      <c r="C1236">
        <v>12473</v>
      </c>
      <c r="D1236" t="str">
        <f>VLOOKUP(Call_Data!$C1236,Hierarchy!$A$1:$H$27,5,TRUE)</f>
        <v>Ivanski, Igor</v>
      </c>
      <c r="E1236" t="str">
        <f>VLOOKUP(Call_Data!$C1236,Hierarchy!$A$2:$H$27,7,TRUE)</f>
        <v>Jimson, Bill</v>
      </c>
      <c r="F1236" t="str">
        <f>VLOOKUP(C1236,Hierarchy!$A$2:$H$27,8,TRUE)</f>
        <v>Williamburg</v>
      </c>
      <c r="G1236">
        <v>36</v>
      </c>
      <c r="H1236">
        <v>25991</v>
      </c>
      <c r="I1236">
        <v>8</v>
      </c>
      <c r="J1236">
        <v>35</v>
      </c>
      <c r="K1236">
        <v>25</v>
      </c>
      <c r="L1236">
        <v>20</v>
      </c>
      <c r="M1236">
        <v>2</v>
      </c>
      <c r="N1236">
        <f>SUMIF(Call_Data!$D$2:$D$1526,Call_Data!$D1236,Call_Data!$G$2:$G$1526)</f>
        <v>2093</v>
      </c>
      <c r="O1236">
        <f>SUMIFS(Call_Data!$G$2:$G$1526,Call_Data!$D$2:$D$1526,Call_Data!$D1236,Call_Data!$A$2:$A$1526,Call_Data!$A1236)</f>
        <v>730</v>
      </c>
      <c r="P1236" s="3">
        <f>Call_Data!$H1236/Call_Data!$G1236</f>
        <v>721.97222222222217</v>
      </c>
      <c r="Q1236" cm="1">
        <f t="array" ref="Q1236">_xlfn.SWITCH(A1236,201706,780,201707,783,201708,775)</f>
        <v>775</v>
      </c>
      <c r="R1236" s="5" cm="1">
        <f t="array" ref="R1236">_xlfn.SWITCH(A1236,201706,0.08,201707,0.081,201708,0.075)</f>
        <v>7.4999999999999997E-2</v>
      </c>
      <c r="S1236" s="2">
        <f>Call_Data!$M1236/Call_Data!$G1236*100</f>
        <v>5.5555555555555554</v>
      </c>
      <c r="T1236" s="2">
        <f>Call_Data!$S1236/Call_Data!$R1236</f>
        <v>74.074074074074076</v>
      </c>
      <c r="U1236" s="7">
        <f t="shared" si="38"/>
        <v>0</v>
      </c>
      <c r="V1236" s="6">
        <f t="shared" si="39"/>
        <v>0.97222222222222221</v>
      </c>
      <c r="W1236" s="6">
        <f>Call_Data!$K1236/Call_Data!$J1236</f>
        <v>0.7142857142857143</v>
      </c>
      <c r="X1236" s="6">
        <f>Call_Data!$L1236/Call_Data!$K1236</f>
        <v>0.8</v>
      </c>
      <c r="Y1236" s="6" cm="1">
        <f t="array" ref="Y1236">_xlfn.SWITCH(A1236,201706,0.51,201707,0.509,201708,0.511)</f>
        <v>0.51100000000000001</v>
      </c>
      <c r="Z1236" s="6">
        <f>Call_Data!$L1236/Call_Data!$G1236</f>
        <v>0.55555555555555558</v>
      </c>
      <c r="AA1236" s="6" cm="1">
        <f t="array" ref="AA1236">_xlfn.SWITCH(A1236,201706,0.2,201707,0.199,201708,0.198)</f>
        <v>0.19800000000000001</v>
      </c>
      <c r="AB1236" s="6">
        <f>Call_Data!$K1236-Call_Data!$L1236/Call_Data!$K1236</f>
        <v>24.2</v>
      </c>
      <c r="AC1236" s="6" cm="1">
        <f t="array" ref="AC1236">_xlfn.SWITCH(A1236,201706,0.17,201707,0.162,201708,0.159)</f>
        <v>0.159</v>
      </c>
      <c r="AD1236" s="6">
        <f>Call_Data!$I1236/Call_Data!$G1236</f>
        <v>0.22222222222222221</v>
      </c>
    </row>
    <row r="1237" spans="1:30" x14ac:dyDescent="0.2">
      <c r="A1237">
        <v>201708</v>
      </c>
      <c r="B1237" s="1">
        <v>42962</v>
      </c>
      <c r="C1237">
        <v>12474</v>
      </c>
      <c r="D1237" t="str">
        <f>VLOOKUP(Call_Data!$C1237,Hierarchy!$A$1:$H$27,5,TRUE)</f>
        <v>Jeffries, Johnna</v>
      </c>
      <c r="E1237" t="str">
        <f>VLOOKUP(Call_Data!$C1237,Hierarchy!$A$2:$H$27,7,TRUE)</f>
        <v>Jimson, Bill</v>
      </c>
      <c r="F1237" t="str">
        <f>VLOOKUP(C1237,Hierarchy!$A$2:$H$27,8,TRUE)</f>
        <v>Williamburg</v>
      </c>
      <c r="G1237">
        <v>32</v>
      </c>
      <c r="H1237">
        <v>24191</v>
      </c>
      <c r="I1237">
        <v>5</v>
      </c>
      <c r="J1237">
        <v>31</v>
      </c>
      <c r="K1237">
        <v>26</v>
      </c>
      <c r="L1237">
        <v>18</v>
      </c>
      <c r="M1237">
        <v>2</v>
      </c>
      <c r="N1237">
        <f>SUMIF(Call_Data!$D$2:$D$1526,Call_Data!$D1237,Call_Data!$G$2:$G$1526)</f>
        <v>2135</v>
      </c>
      <c r="O1237">
        <f>SUMIFS(Call_Data!$G$2:$G$1526,Call_Data!$D$2:$D$1526,Call_Data!$D1237,Call_Data!$A$2:$A$1526,Call_Data!$A1237)</f>
        <v>730</v>
      </c>
      <c r="P1237" s="3">
        <f>Call_Data!$H1237/Call_Data!$G1237</f>
        <v>755.96875</v>
      </c>
      <c r="Q1237" cm="1">
        <f t="array" ref="Q1237">_xlfn.SWITCH(A1237,201706,780,201707,783,201708,775)</f>
        <v>775</v>
      </c>
      <c r="R1237" s="5" cm="1">
        <f t="array" ref="R1237">_xlfn.SWITCH(A1237,201706,0.08,201707,0.081,201708,0.075)</f>
        <v>7.4999999999999997E-2</v>
      </c>
      <c r="S1237" s="2">
        <f>Call_Data!$M1237/Call_Data!$G1237*100</f>
        <v>6.25</v>
      </c>
      <c r="T1237" s="2">
        <f>Call_Data!$S1237/Call_Data!$R1237</f>
        <v>83.333333333333343</v>
      </c>
      <c r="U1237" s="7">
        <f t="shared" si="38"/>
        <v>0</v>
      </c>
      <c r="V1237" s="6">
        <f t="shared" si="39"/>
        <v>0.96875</v>
      </c>
      <c r="W1237" s="6">
        <f>Call_Data!$K1237/Call_Data!$J1237</f>
        <v>0.83870967741935487</v>
      </c>
      <c r="X1237" s="6">
        <f>Call_Data!$L1237/Call_Data!$K1237</f>
        <v>0.69230769230769229</v>
      </c>
      <c r="Y1237" s="6" cm="1">
        <f t="array" ref="Y1237">_xlfn.SWITCH(A1237,201706,0.51,201707,0.509,201708,0.511)</f>
        <v>0.51100000000000001</v>
      </c>
      <c r="Z1237" s="6">
        <f>Call_Data!$L1237/Call_Data!$G1237</f>
        <v>0.5625</v>
      </c>
      <c r="AA1237" s="6" cm="1">
        <f t="array" ref="AA1237">_xlfn.SWITCH(A1237,201706,0.2,201707,0.199,201708,0.198)</f>
        <v>0.19800000000000001</v>
      </c>
      <c r="AB1237" s="6">
        <f>Call_Data!$K1237-Call_Data!$L1237/Call_Data!$K1237</f>
        <v>25.307692307692307</v>
      </c>
      <c r="AC1237" s="6" cm="1">
        <f t="array" ref="AC1237">_xlfn.SWITCH(A1237,201706,0.17,201707,0.162,201708,0.159)</f>
        <v>0.159</v>
      </c>
      <c r="AD1237" s="6">
        <f>Call_Data!$I1237/Call_Data!$G1237</f>
        <v>0.15625</v>
      </c>
    </row>
    <row r="1238" spans="1:30" x14ac:dyDescent="0.2">
      <c r="A1238">
        <v>201708</v>
      </c>
      <c r="B1238" s="1">
        <v>42962</v>
      </c>
      <c r="C1238">
        <v>12475</v>
      </c>
      <c r="D1238" t="str">
        <f>VLOOKUP(Call_Data!$C1238,Hierarchy!$A$1:$H$27,5,TRUE)</f>
        <v>Kippers, Kat</v>
      </c>
      <c r="E1238" t="str">
        <f>VLOOKUP(Call_Data!$C1238,Hierarchy!$A$2:$H$27,7,TRUE)</f>
        <v>Jimson, Bill</v>
      </c>
      <c r="F1238" t="str">
        <f>VLOOKUP(C1238,Hierarchy!$A$2:$H$27,8,TRUE)</f>
        <v>Williamburg</v>
      </c>
      <c r="G1238">
        <v>33</v>
      </c>
      <c r="H1238">
        <v>24859</v>
      </c>
      <c r="I1238">
        <v>6</v>
      </c>
      <c r="J1238">
        <v>30</v>
      </c>
      <c r="K1238">
        <v>22</v>
      </c>
      <c r="L1238">
        <v>14</v>
      </c>
      <c r="M1238">
        <v>2</v>
      </c>
      <c r="N1238">
        <f>SUMIF(Call_Data!$D$2:$D$1526,Call_Data!$D1238,Call_Data!$G$2:$G$1526)</f>
        <v>2135</v>
      </c>
      <c r="O1238">
        <f>SUMIFS(Call_Data!$G$2:$G$1526,Call_Data!$D$2:$D$1526,Call_Data!$D1238,Call_Data!$A$2:$A$1526,Call_Data!$A1238)</f>
        <v>723</v>
      </c>
      <c r="P1238" s="3">
        <f>Call_Data!$H1238/Call_Data!$G1238</f>
        <v>753.30303030303025</v>
      </c>
      <c r="Q1238" cm="1">
        <f t="array" ref="Q1238">_xlfn.SWITCH(A1238,201706,780,201707,783,201708,775)</f>
        <v>775</v>
      </c>
      <c r="R1238" s="5" cm="1">
        <f t="array" ref="R1238">_xlfn.SWITCH(A1238,201706,0.08,201707,0.081,201708,0.075)</f>
        <v>7.4999999999999997E-2</v>
      </c>
      <c r="S1238" s="2">
        <f>Call_Data!$M1238/Call_Data!$G1238*100</f>
        <v>6.0606060606060606</v>
      </c>
      <c r="T1238" s="2">
        <f>Call_Data!$S1238/Call_Data!$R1238</f>
        <v>80.808080808080817</v>
      </c>
      <c r="U1238" s="7">
        <f t="shared" si="38"/>
        <v>0</v>
      </c>
      <c r="V1238" s="6">
        <f t="shared" si="39"/>
        <v>0.90909090909090906</v>
      </c>
      <c r="W1238" s="6">
        <f>Call_Data!$K1238/Call_Data!$J1238</f>
        <v>0.73333333333333328</v>
      </c>
      <c r="X1238" s="6">
        <f>Call_Data!$L1238/Call_Data!$K1238</f>
        <v>0.63636363636363635</v>
      </c>
      <c r="Y1238" s="6" cm="1">
        <f t="array" ref="Y1238">_xlfn.SWITCH(A1238,201706,0.51,201707,0.509,201708,0.511)</f>
        <v>0.51100000000000001</v>
      </c>
      <c r="Z1238" s="6">
        <f>Call_Data!$L1238/Call_Data!$G1238</f>
        <v>0.42424242424242425</v>
      </c>
      <c r="AA1238" s="6" cm="1">
        <f t="array" ref="AA1238">_xlfn.SWITCH(A1238,201706,0.2,201707,0.199,201708,0.198)</f>
        <v>0.19800000000000001</v>
      </c>
      <c r="AB1238" s="6">
        <f>Call_Data!$K1238-Call_Data!$L1238/Call_Data!$K1238</f>
        <v>21.363636363636363</v>
      </c>
      <c r="AC1238" s="6" cm="1">
        <f t="array" ref="AC1238">_xlfn.SWITCH(A1238,201706,0.17,201707,0.162,201708,0.159)</f>
        <v>0.159</v>
      </c>
      <c r="AD1238" s="6">
        <f>Call_Data!$I1238/Call_Data!$G1238</f>
        <v>0.18181818181818182</v>
      </c>
    </row>
    <row r="1239" spans="1:30" x14ac:dyDescent="0.2">
      <c r="A1239">
        <v>201708</v>
      </c>
      <c r="B1239" s="1">
        <v>42962</v>
      </c>
      <c r="C1239">
        <v>12476</v>
      </c>
      <c r="D1239" t="str">
        <f>VLOOKUP(Call_Data!$C1239,Hierarchy!$A$1:$H$27,5,TRUE)</f>
        <v>Lipp, Larry</v>
      </c>
      <c r="E1239" t="str">
        <f>VLOOKUP(Call_Data!$C1239,Hierarchy!$A$2:$H$27,7,TRUE)</f>
        <v>Jimson, Bill</v>
      </c>
      <c r="F1239" t="str">
        <f>VLOOKUP(C1239,Hierarchy!$A$2:$H$27,8,TRUE)</f>
        <v>Williamburg</v>
      </c>
      <c r="G1239">
        <v>36</v>
      </c>
      <c r="H1239">
        <v>24256</v>
      </c>
      <c r="I1239">
        <v>6</v>
      </c>
      <c r="J1239">
        <v>35</v>
      </c>
      <c r="K1239">
        <v>26</v>
      </c>
      <c r="L1239">
        <v>21</v>
      </c>
      <c r="M1239">
        <v>3</v>
      </c>
      <c r="N1239">
        <f>SUMIF(Call_Data!$D$2:$D$1526,Call_Data!$D1239,Call_Data!$G$2:$G$1526)</f>
        <v>2065</v>
      </c>
      <c r="O1239">
        <f>SUMIFS(Call_Data!$G$2:$G$1526,Call_Data!$D$2:$D$1526,Call_Data!$D1239,Call_Data!$A$2:$A$1526,Call_Data!$A1239)</f>
        <v>717</v>
      </c>
      <c r="P1239" s="3">
        <f>Call_Data!$H1239/Call_Data!$G1239</f>
        <v>673.77777777777783</v>
      </c>
      <c r="Q1239" cm="1">
        <f t="array" ref="Q1239">_xlfn.SWITCH(A1239,201706,780,201707,783,201708,775)</f>
        <v>775</v>
      </c>
      <c r="R1239" s="5" cm="1">
        <f t="array" ref="R1239">_xlfn.SWITCH(A1239,201706,0.08,201707,0.081,201708,0.075)</f>
        <v>7.4999999999999997E-2</v>
      </c>
      <c r="S1239" s="2">
        <f>Call_Data!$M1239/Call_Data!$G1239*100</f>
        <v>8.3333333333333321</v>
      </c>
      <c r="T1239" s="2">
        <f>Call_Data!$S1239/Call_Data!$R1239</f>
        <v>111.1111111111111</v>
      </c>
      <c r="U1239" s="7">
        <f t="shared" si="38"/>
        <v>150</v>
      </c>
      <c r="V1239" s="6">
        <f t="shared" si="39"/>
        <v>0.97222222222222221</v>
      </c>
      <c r="W1239" s="6">
        <f>Call_Data!$K1239/Call_Data!$J1239</f>
        <v>0.74285714285714288</v>
      </c>
      <c r="X1239" s="6">
        <f>Call_Data!$L1239/Call_Data!$K1239</f>
        <v>0.80769230769230771</v>
      </c>
      <c r="Y1239" s="6" cm="1">
        <f t="array" ref="Y1239">_xlfn.SWITCH(A1239,201706,0.51,201707,0.509,201708,0.511)</f>
        <v>0.51100000000000001</v>
      </c>
      <c r="Z1239" s="6">
        <f>Call_Data!$L1239/Call_Data!$G1239</f>
        <v>0.58333333333333337</v>
      </c>
      <c r="AA1239" s="6" cm="1">
        <f t="array" ref="AA1239">_xlfn.SWITCH(A1239,201706,0.2,201707,0.199,201708,0.198)</f>
        <v>0.19800000000000001</v>
      </c>
      <c r="AB1239" s="6">
        <f>Call_Data!$K1239-Call_Data!$L1239/Call_Data!$K1239</f>
        <v>25.192307692307693</v>
      </c>
      <c r="AC1239" s="6" cm="1">
        <f t="array" ref="AC1239">_xlfn.SWITCH(A1239,201706,0.17,201707,0.162,201708,0.159)</f>
        <v>0.159</v>
      </c>
      <c r="AD1239" s="6">
        <f>Call_Data!$I1239/Call_Data!$G1239</f>
        <v>0.16666666666666666</v>
      </c>
    </row>
    <row r="1240" spans="1:30" x14ac:dyDescent="0.2">
      <c r="A1240">
        <v>201708</v>
      </c>
      <c r="B1240" s="1">
        <v>42962</v>
      </c>
      <c r="C1240">
        <v>12477</v>
      </c>
      <c r="D1240" t="str">
        <f>VLOOKUP(Call_Data!$C1240,Hierarchy!$A$1:$H$27,5,TRUE)</f>
        <v>Myers, Matt</v>
      </c>
      <c r="E1240" t="str">
        <f>VLOOKUP(Call_Data!$C1240,Hierarchy!$A$2:$H$27,7,TRUE)</f>
        <v>Jimson, Bill</v>
      </c>
      <c r="F1240" t="str">
        <f>VLOOKUP(C1240,Hierarchy!$A$2:$H$27,8,TRUE)</f>
        <v>Williamburg</v>
      </c>
      <c r="G1240">
        <v>36</v>
      </c>
      <c r="H1240">
        <v>24349</v>
      </c>
      <c r="I1240">
        <v>7</v>
      </c>
      <c r="J1240">
        <v>36</v>
      </c>
      <c r="K1240">
        <v>28</v>
      </c>
      <c r="L1240">
        <v>22</v>
      </c>
      <c r="M1240">
        <v>2</v>
      </c>
      <c r="N1240">
        <f>SUMIF(Call_Data!$D$2:$D$1526,Call_Data!$D1240,Call_Data!$G$2:$G$1526)</f>
        <v>1978</v>
      </c>
      <c r="O1240">
        <f>SUMIFS(Call_Data!$G$2:$G$1526,Call_Data!$D$2:$D$1526,Call_Data!$D1240,Call_Data!$A$2:$A$1526,Call_Data!$A1240)</f>
        <v>621</v>
      </c>
      <c r="P1240" s="3">
        <f>Call_Data!$H1240/Call_Data!$G1240</f>
        <v>676.36111111111109</v>
      </c>
      <c r="Q1240" cm="1">
        <f t="array" ref="Q1240">_xlfn.SWITCH(A1240,201706,780,201707,783,201708,775)</f>
        <v>775</v>
      </c>
      <c r="R1240" s="5" cm="1">
        <f t="array" ref="R1240">_xlfn.SWITCH(A1240,201706,0.08,201707,0.081,201708,0.075)</f>
        <v>7.4999999999999997E-2</v>
      </c>
      <c r="S1240" s="2">
        <f>Call_Data!$M1240/Call_Data!$G1240*100</f>
        <v>5.5555555555555554</v>
      </c>
      <c r="T1240" s="2">
        <f>Call_Data!$S1240/Call_Data!$R1240</f>
        <v>74.074074074074076</v>
      </c>
      <c r="U1240" s="7">
        <f t="shared" si="38"/>
        <v>0</v>
      </c>
      <c r="V1240" s="6">
        <f t="shared" si="39"/>
        <v>1</v>
      </c>
      <c r="W1240" s="6">
        <f>Call_Data!$K1240/Call_Data!$J1240</f>
        <v>0.77777777777777779</v>
      </c>
      <c r="X1240" s="6">
        <f>Call_Data!$L1240/Call_Data!$K1240</f>
        <v>0.7857142857142857</v>
      </c>
      <c r="Y1240" s="6" cm="1">
        <f t="array" ref="Y1240">_xlfn.SWITCH(A1240,201706,0.51,201707,0.509,201708,0.511)</f>
        <v>0.51100000000000001</v>
      </c>
      <c r="Z1240" s="6">
        <f>Call_Data!$L1240/Call_Data!$G1240</f>
        <v>0.61111111111111116</v>
      </c>
      <c r="AA1240" s="6" cm="1">
        <f t="array" ref="AA1240">_xlfn.SWITCH(A1240,201706,0.2,201707,0.199,201708,0.198)</f>
        <v>0.19800000000000001</v>
      </c>
      <c r="AB1240" s="6">
        <f>Call_Data!$K1240-Call_Data!$L1240/Call_Data!$K1240</f>
        <v>27.214285714285715</v>
      </c>
      <c r="AC1240" s="6" cm="1">
        <f t="array" ref="AC1240">_xlfn.SWITCH(A1240,201706,0.17,201707,0.162,201708,0.159)</f>
        <v>0.159</v>
      </c>
      <c r="AD1240" s="6">
        <f>Call_Data!$I1240/Call_Data!$G1240</f>
        <v>0.19444444444444445</v>
      </c>
    </row>
    <row r="1241" spans="1:30" x14ac:dyDescent="0.2">
      <c r="A1241">
        <v>201708</v>
      </c>
      <c r="B1241" s="1">
        <v>42962</v>
      </c>
      <c r="C1241">
        <v>12478</v>
      </c>
      <c r="D1241" t="str">
        <f>VLOOKUP(Call_Data!$C1241,Hierarchy!$A$1:$H$27,5,TRUE)</f>
        <v>Nichols, Nana</v>
      </c>
      <c r="E1241" t="str">
        <f>VLOOKUP(Call_Data!$C1241,Hierarchy!$A$2:$H$27,7,TRUE)</f>
        <v>Jimson, Bill</v>
      </c>
      <c r="F1241" t="str">
        <f>VLOOKUP(C1241,Hierarchy!$A$2:$H$27,8,TRUE)</f>
        <v>Williamburg</v>
      </c>
      <c r="G1241">
        <v>32</v>
      </c>
      <c r="H1241">
        <v>25665</v>
      </c>
      <c r="I1241">
        <v>7</v>
      </c>
      <c r="J1241">
        <v>30</v>
      </c>
      <c r="K1241">
        <v>24</v>
      </c>
      <c r="L1241">
        <v>16</v>
      </c>
      <c r="M1241">
        <v>2</v>
      </c>
      <c r="N1241">
        <f>SUMIF(Call_Data!$D$2:$D$1526,Call_Data!$D1241,Call_Data!$G$2:$G$1526)</f>
        <v>1999</v>
      </c>
      <c r="O1241">
        <f>SUMIFS(Call_Data!$G$2:$G$1526,Call_Data!$D$2:$D$1526,Call_Data!$D1241,Call_Data!$A$2:$A$1526,Call_Data!$A1241)</f>
        <v>626</v>
      </c>
      <c r="P1241" s="3">
        <f>Call_Data!$H1241/Call_Data!$G1241</f>
        <v>802.03125</v>
      </c>
      <c r="Q1241" cm="1">
        <f t="array" ref="Q1241">_xlfn.SWITCH(A1241,201706,780,201707,783,201708,775)</f>
        <v>775</v>
      </c>
      <c r="R1241" s="5" cm="1">
        <f t="array" ref="R1241">_xlfn.SWITCH(A1241,201706,0.08,201707,0.081,201708,0.075)</f>
        <v>7.4999999999999997E-2</v>
      </c>
      <c r="S1241" s="2">
        <f>Call_Data!$M1241/Call_Data!$G1241*100</f>
        <v>6.25</v>
      </c>
      <c r="T1241" s="2">
        <f>Call_Data!$S1241/Call_Data!$R1241</f>
        <v>83.333333333333343</v>
      </c>
      <c r="U1241" s="7">
        <f t="shared" si="38"/>
        <v>0</v>
      </c>
      <c r="V1241" s="6">
        <f t="shared" si="39"/>
        <v>0.9375</v>
      </c>
      <c r="W1241" s="6">
        <f>Call_Data!$K1241/Call_Data!$J1241</f>
        <v>0.8</v>
      </c>
      <c r="X1241" s="6">
        <f>Call_Data!$L1241/Call_Data!$K1241</f>
        <v>0.66666666666666663</v>
      </c>
      <c r="Y1241" s="6" cm="1">
        <f t="array" ref="Y1241">_xlfn.SWITCH(A1241,201706,0.51,201707,0.509,201708,0.511)</f>
        <v>0.51100000000000001</v>
      </c>
      <c r="Z1241" s="6">
        <f>Call_Data!$L1241/Call_Data!$G1241</f>
        <v>0.5</v>
      </c>
      <c r="AA1241" s="6" cm="1">
        <f t="array" ref="AA1241">_xlfn.SWITCH(A1241,201706,0.2,201707,0.199,201708,0.198)</f>
        <v>0.19800000000000001</v>
      </c>
      <c r="AB1241" s="6">
        <f>Call_Data!$K1241-Call_Data!$L1241/Call_Data!$K1241</f>
        <v>23.333333333333332</v>
      </c>
      <c r="AC1241" s="6" cm="1">
        <f t="array" ref="AC1241">_xlfn.SWITCH(A1241,201706,0.17,201707,0.162,201708,0.159)</f>
        <v>0.159</v>
      </c>
      <c r="AD1241" s="6">
        <f>Call_Data!$I1241/Call_Data!$G1241</f>
        <v>0.21875</v>
      </c>
    </row>
    <row r="1242" spans="1:30" x14ac:dyDescent="0.2">
      <c r="A1242">
        <v>201708</v>
      </c>
      <c r="B1242" s="1">
        <v>42962</v>
      </c>
      <c r="C1242">
        <v>12479</v>
      </c>
      <c r="D1242" t="str">
        <f>VLOOKUP(Call_Data!$C1242,Hierarchy!$A$1:$H$27,5,TRUE)</f>
        <v>Ohlson, Octavius</v>
      </c>
      <c r="E1242" t="str">
        <f>VLOOKUP(Call_Data!$C1242,Hierarchy!$A$2:$H$27,7,TRUE)</f>
        <v>Jimson, Bill</v>
      </c>
      <c r="F1242" t="str">
        <f>VLOOKUP(C1242,Hierarchy!$A$2:$H$27,8,TRUE)</f>
        <v>Williamburg</v>
      </c>
      <c r="G1242">
        <v>34</v>
      </c>
      <c r="H1242">
        <v>25202</v>
      </c>
      <c r="I1242">
        <v>6</v>
      </c>
      <c r="J1242">
        <v>29</v>
      </c>
      <c r="K1242">
        <v>21</v>
      </c>
      <c r="L1242">
        <v>14</v>
      </c>
      <c r="M1242">
        <v>2</v>
      </c>
      <c r="N1242">
        <f>SUMIF(Call_Data!$D$2:$D$1526,Call_Data!$D1242,Call_Data!$G$2:$G$1526)</f>
        <v>1969</v>
      </c>
      <c r="O1242">
        <f>SUMIFS(Call_Data!$G$2:$G$1526,Call_Data!$D$2:$D$1526,Call_Data!$D1242,Call_Data!$A$2:$A$1526,Call_Data!$A1242)</f>
        <v>727</v>
      </c>
      <c r="P1242" s="3">
        <f>Call_Data!$H1242/Call_Data!$G1242</f>
        <v>741.23529411764707</v>
      </c>
      <c r="Q1242" cm="1">
        <f t="array" ref="Q1242">_xlfn.SWITCH(A1242,201706,780,201707,783,201708,775)</f>
        <v>775</v>
      </c>
      <c r="R1242" s="5" cm="1">
        <f t="array" ref="R1242">_xlfn.SWITCH(A1242,201706,0.08,201707,0.081,201708,0.075)</f>
        <v>7.4999999999999997E-2</v>
      </c>
      <c r="S1242" s="2">
        <f>Call_Data!$M1242/Call_Data!$G1242*100</f>
        <v>5.8823529411764701</v>
      </c>
      <c r="T1242" s="2">
        <f>Call_Data!$S1242/Call_Data!$R1242</f>
        <v>78.431372549019599</v>
      </c>
      <c r="U1242" s="7">
        <f t="shared" si="38"/>
        <v>0</v>
      </c>
      <c r="V1242" s="6">
        <f t="shared" si="39"/>
        <v>0.8529411764705882</v>
      </c>
      <c r="W1242" s="6">
        <f>Call_Data!$K1242/Call_Data!$J1242</f>
        <v>0.72413793103448276</v>
      </c>
      <c r="X1242" s="6">
        <f>Call_Data!$L1242/Call_Data!$K1242</f>
        <v>0.66666666666666663</v>
      </c>
      <c r="Y1242" s="6" cm="1">
        <f t="array" ref="Y1242">_xlfn.SWITCH(A1242,201706,0.51,201707,0.509,201708,0.511)</f>
        <v>0.51100000000000001</v>
      </c>
      <c r="Z1242" s="6">
        <f>Call_Data!$L1242/Call_Data!$G1242</f>
        <v>0.41176470588235292</v>
      </c>
      <c r="AA1242" s="6" cm="1">
        <f t="array" ref="AA1242">_xlfn.SWITCH(A1242,201706,0.2,201707,0.199,201708,0.198)</f>
        <v>0.19800000000000001</v>
      </c>
      <c r="AB1242" s="6">
        <f>Call_Data!$K1242-Call_Data!$L1242/Call_Data!$K1242</f>
        <v>20.333333333333332</v>
      </c>
      <c r="AC1242" s="6" cm="1">
        <f t="array" ref="AC1242">_xlfn.SWITCH(A1242,201706,0.17,201707,0.162,201708,0.159)</f>
        <v>0.159</v>
      </c>
      <c r="AD1242" s="6">
        <f>Call_Data!$I1242/Call_Data!$G1242</f>
        <v>0.17647058823529413</v>
      </c>
    </row>
    <row r="1243" spans="1:30" x14ac:dyDescent="0.2">
      <c r="A1243">
        <v>201708</v>
      </c>
      <c r="B1243" s="1">
        <v>42962</v>
      </c>
      <c r="C1243">
        <v>12481</v>
      </c>
      <c r="D1243" t="str">
        <f>VLOOKUP(Call_Data!$C1243,Hierarchy!$A$1:$H$27,5,TRUE)</f>
        <v>Rank, Richelle</v>
      </c>
      <c r="E1243" t="str">
        <f>VLOOKUP(Call_Data!$C1243,Hierarchy!$A$2:$H$27,7,TRUE)</f>
        <v>Jimson, Bill</v>
      </c>
      <c r="F1243" t="str">
        <f>VLOOKUP(C1243,Hierarchy!$A$2:$H$27,8,TRUE)</f>
        <v>Williamburg</v>
      </c>
      <c r="G1243">
        <v>31</v>
      </c>
      <c r="H1243">
        <v>25212</v>
      </c>
      <c r="I1243">
        <v>6</v>
      </c>
      <c r="J1243">
        <v>28</v>
      </c>
      <c r="K1243">
        <v>21</v>
      </c>
      <c r="L1243">
        <v>14</v>
      </c>
      <c r="M1243">
        <v>2</v>
      </c>
      <c r="N1243">
        <f>SUMIF(Call_Data!$D$2:$D$1526,Call_Data!$D1243,Call_Data!$G$2:$G$1526)</f>
        <v>1090</v>
      </c>
      <c r="O1243">
        <f>SUMIFS(Call_Data!$G$2:$G$1526,Call_Data!$D$2:$D$1526,Call_Data!$D1243,Call_Data!$A$2:$A$1526,Call_Data!$A1243)</f>
        <v>697</v>
      </c>
      <c r="P1243" s="3">
        <f>Call_Data!$H1243/Call_Data!$G1243</f>
        <v>813.29032258064512</v>
      </c>
      <c r="Q1243" cm="1">
        <f t="array" ref="Q1243">_xlfn.SWITCH(A1243,201706,780,201707,783,201708,775)</f>
        <v>775</v>
      </c>
      <c r="R1243" s="5" cm="1">
        <f t="array" ref="R1243">_xlfn.SWITCH(A1243,201706,0.08,201707,0.081,201708,0.075)</f>
        <v>7.4999999999999997E-2</v>
      </c>
      <c r="S1243" s="2">
        <f>Call_Data!$M1243/Call_Data!$G1243*100</f>
        <v>6.4516129032258061</v>
      </c>
      <c r="T1243" s="2">
        <f>Call_Data!$S1243/Call_Data!$R1243</f>
        <v>86.021505376344081</v>
      </c>
      <c r="U1243" s="7">
        <f t="shared" si="38"/>
        <v>0</v>
      </c>
      <c r="V1243" s="6">
        <f t="shared" si="39"/>
        <v>0.90322580645161288</v>
      </c>
      <c r="W1243" s="6">
        <f>Call_Data!$K1243/Call_Data!$J1243</f>
        <v>0.75</v>
      </c>
      <c r="X1243" s="6">
        <f>Call_Data!$L1243/Call_Data!$K1243</f>
        <v>0.66666666666666663</v>
      </c>
      <c r="Y1243" s="6" cm="1">
        <f t="array" ref="Y1243">_xlfn.SWITCH(A1243,201706,0.51,201707,0.509,201708,0.511)</f>
        <v>0.51100000000000001</v>
      </c>
      <c r="Z1243" s="6">
        <f>Call_Data!$L1243/Call_Data!$G1243</f>
        <v>0.45161290322580644</v>
      </c>
      <c r="AA1243" s="6" cm="1">
        <f t="array" ref="AA1243">_xlfn.SWITCH(A1243,201706,0.2,201707,0.199,201708,0.198)</f>
        <v>0.19800000000000001</v>
      </c>
      <c r="AB1243" s="6">
        <f>Call_Data!$K1243-Call_Data!$L1243/Call_Data!$K1243</f>
        <v>20.333333333333332</v>
      </c>
      <c r="AC1243" s="6" cm="1">
        <f t="array" ref="AC1243">_xlfn.SWITCH(A1243,201706,0.17,201707,0.162,201708,0.159)</f>
        <v>0.159</v>
      </c>
      <c r="AD1243" s="6">
        <f>Call_Data!$I1243/Call_Data!$G1243</f>
        <v>0.19354838709677419</v>
      </c>
    </row>
    <row r="1244" spans="1:30" x14ac:dyDescent="0.2">
      <c r="A1244">
        <v>201708</v>
      </c>
      <c r="B1244" s="1">
        <v>42962</v>
      </c>
      <c r="C1244">
        <v>12482</v>
      </c>
      <c r="D1244" t="str">
        <f>VLOOKUP(Call_Data!$C1244,Hierarchy!$A$1:$H$27,5,TRUE)</f>
        <v>Sanders, Sammi</v>
      </c>
      <c r="E1244" t="str">
        <f>VLOOKUP(Call_Data!$C1244,Hierarchy!$A$2:$H$27,7,TRUE)</f>
        <v>Oferten, Quinton</v>
      </c>
      <c r="F1244" t="str">
        <f>VLOOKUP(C1244,Hierarchy!$A$2:$H$27,8,TRUE)</f>
        <v>Williamburg</v>
      </c>
      <c r="G1244">
        <v>30</v>
      </c>
      <c r="H1244">
        <v>24531</v>
      </c>
      <c r="I1244">
        <v>8</v>
      </c>
      <c r="J1244">
        <v>26</v>
      </c>
      <c r="K1244">
        <v>21</v>
      </c>
      <c r="L1244">
        <v>14</v>
      </c>
      <c r="M1244">
        <v>4</v>
      </c>
      <c r="N1244">
        <f>SUMIF(Call_Data!$D$2:$D$1526,Call_Data!$D1244,Call_Data!$G$2:$G$1526)</f>
        <v>1764</v>
      </c>
      <c r="O1244">
        <f>SUMIFS(Call_Data!$G$2:$G$1526,Call_Data!$D$2:$D$1526,Call_Data!$D1244,Call_Data!$A$2:$A$1526,Call_Data!$A1244)</f>
        <v>663</v>
      </c>
      <c r="P1244" s="3">
        <f>Call_Data!$H1244/Call_Data!$G1244</f>
        <v>817.7</v>
      </c>
      <c r="Q1244" cm="1">
        <f t="array" ref="Q1244">_xlfn.SWITCH(A1244,201706,780,201707,783,201708,775)</f>
        <v>775</v>
      </c>
      <c r="R1244" s="5" cm="1">
        <f t="array" ref="R1244">_xlfn.SWITCH(A1244,201706,0.08,201707,0.081,201708,0.075)</f>
        <v>7.4999999999999997E-2</v>
      </c>
      <c r="S1244" s="2">
        <f>Call_Data!$M1244/Call_Data!$G1244*100</f>
        <v>13.333333333333334</v>
      </c>
      <c r="T1244" s="2">
        <f>Call_Data!$S1244/Call_Data!$R1244</f>
        <v>177.7777777777778</v>
      </c>
      <c r="U1244" s="7">
        <f t="shared" si="38"/>
        <v>250</v>
      </c>
      <c r="V1244" s="6">
        <f t="shared" si="39"/>
        <v>0.8666666666666667</v>
      </c>
      <c r="W1244" s="6">
        <f>Call_Data!$K1244/Call_Data!$J1244</f>
        <v>0.80769230769230771</v>
      </c>
      <c r="X1244" s="6">
        <f>Call_Data!$L1244/Call_Data!$K1244</f>
        <v>0.66666666666666663</v>
      </c>
      <c r="Y1244" s="6" cm="1">
        <f t="array" ref="Y1244">_xlfn.SWITCH(A1244,201706,0.51,201707,0.509,201708,0.511)</f>
        <v>0.51100000000000001</v>
      </c>
      <c r="Z1244" s="6">
        <f>Call_Data!$L1244/Call_Data!$G1244</f>
        <v>0.46666666666666667</v>
      </c>
      <c r="AA1244" s="6" cm="1">
        <f t="array" ref="AA1244">_xlfn.SWITCH(A1244,201706,0.2,201707,0.199,201708,0.198)</f>
        <v>0.19800000000000001</v>
      </c>
      <c r="AB1244" s="6">
        <f>Call_Data!$K1244-Call_Data!$L1244/Call_Data!$K1244</f>
        <v>20.333333333333332</v>
      </c>
      <c r="AC1244" s="6" cm="1">
        <f t="array" ref="AC1244">_xlfn.SWITCH(A1244,201706,0.17,201707,0.162,201708,0.159)</f>
        <v>0.159</v>
      </c>
      <c r="AD1244" s="6">
        <f>Call_Data!$I1244/Call_Data!$G1244</f>
        <v>0.26666666666666666</v>
      </c>
    </row>
    <row r="1245" spans="1:30" x14ac:dyDescent="0.2">
      <c r="A1245">
        <v>201708</v>
      </c>
      <c r="B1245" s="1">
        <v>42962</v>
      </c>
      <c r="C1245">
        <v>12483</v>
      </c>
      <c r="D1245" t="str">
        <f>VLOOKUP(Call_Data!$C1245,Hierarchy!$A$1:$H$27,5,TRUE)</f>
        <v>Thomas, Ted</v>
      </c>
      <c r="E1245" t="str">
        <f>VLOOKUP(Call_Data!$C1245,Hierarchy!$A$2:$H$27,7,TRUE)</f>
        <v>Oferten, Quinton</v>
      </c>
      <c r="F1245" t="str">
        <f>VLOOKUP(C1245,Hierarchy!$A$2:$H$27,8,TRUE)</f>
        <v>Williamburg</v>
      </c>
      <c r="G1245">
        <v>28</v>
      </c>
      <c r="H1245">
        <v>24630</v>
      </c>
      <c r="I1245">
        <v>8</v>
      </c>
      <c r="J1245">
        <v>26</v>
      </c>
      <c r="K1245">
        <v>20</v>
      </c>
      <c r="L1245">
        <v>12</v>
      </c>
      <c r="M1245">
        <v>3</v>
      </c>
      <c r="N1245">
        <f>SUMIF(Call_Data!$D$2:$D$1526,Call_Data!$D1245,Call_Data!$G$2:$G$1526)</f>
        <v>1918</v>
      </c>
      <c r="O1245">
        <f>SUMIFS(Call_Data!$G$2:$G$1526,Call_Data!$D$2:$D$1526,Call_Data!$D1245,Call_Data!$A$2:$A$1526,Call_Data!$A1245)</f>
        <v>660</v>
      </c>
      <c r="P1245" s="3">
        <f>Call_Data!$H1245/Call_Data!$G1245</f>
        <v>879.64285714285711</v>
      </c>
      <c r="Q1245" cm="1">
        <f t="array" ref="Q1245">_xlfn.SWITCH(A1245,201706,780,201707,783,201708,775)</f>
        <v>775</v>
      </c>
      <c r="R1245" s="5" cm="1">
        <f t="array" ref="R1245">_xlfn.SWITCH(A1245,201706,0.08,201707,0.081,201708,0.075)</f>
        <v>7.4999999999999997E-2</v>
      </c>
      <c r="S1245" s="2">
        <f>Call_Data!$M1245/Call_Data!$G1245*100</f>
        <v>10.714285714285714</v>
      </c>
      <c r="T1245" s="2">
        <f>Call_Data!$S1245/Call_Data!$R1245</f>
        <v>142.85714285714286</v>
      </c>
      <c r="U1245" s="7">
        <f t="shared" si="38"/>
        <v>250</v>
      </c>
      <c r="V1245" s="6">
        <f t="shared" si="39"/>
        <v>0.9285714285714286</v>
      </c>
      <c r="W1245" s="6">
        <f>Call_Data!$K1245/Call_Data!$J1245</f>
        <v>0.76923076923076927</v>
      </c>
      <c r="X1245" s="6">
        <f>Call_Data!$L1245/Call_Data!$K1245</f>
        <v>0.6</v>
      </c>
      <c r="Y1245" s="6" cm="1">
        <f t="array" ref="Y1245">_xlfn.SWITCH(A1245,201706,0.51,201707,0.509,201708,0.511)</f>
        <v>0.51100000000000001</v>
      </c>
      <c r="Z1245" s="6">
        <f>Call_Data!$L1245/Call_Data!$G1245</f>
        <v>0.42857142857142855</v>
      </c>
      <c r="AA1245" s="6" cm="1">
        <f t="array" ref="AA1245">_xlfn.SWITCH(A1245,201706,0.2,201707,0.199,201708,0.198)</f>
        <v>0.19800000000000001</v>
      </c>
      <c r="AB1245" s="6">
        <f>Call_Data!$K1245-Call_Data!$L1245/Call_Data!$K1245</f>
        <v>19.399999999999999</v>
      </c>
      <c r="AC1245" s="6" cm="1">
        <f t="array" ref="AC1245">_xlfn.SWITCH(A1245,201706,0.17,201707,0.162,201708,0.159)</f>
        <v>0.159</v>
      </c>
      <c r="AD1245" s="6">
        <f>Call_Data!$I1245/Call_Data!$G1245</f>
        <v>0.2857142857142857</v>
      </c>
    </row>
    <row r="1246" spans="1:30" x14ac:dyDescent="0.2">
      <c r="A1246">
        <v>201708</v>
      </c>
      <c r="B1246" s="1">
        <v>42962</v>
      </c>
      <c r="C1246">
        <v>12484</v>
      </c>
      <c r="D1246" t="str">
        <f>VLOOKUP(Call_Data!$C1246,Hierarchy!$A$1:$H$27,5,TRUE)</f>
        <v>Uvaldon, Ursala</v>
      </c>
      <c r="E1246" t="str">
        <f>VLOOKUP(Call_Data!$C1246,Hierarchy!$A$2:$H$27,7,TRUE)</f>
        <v>Oferten, Quinton</v>
      </c>
      <c r="F1246" t="str">
        <f>VLOOKUP(C1246,Hierarchy!$A$2:$H$27,8,TRUE)</f>
        <v>Williamburg</v>
      </c>
      <c r="G1246">
        <v>30</v>
      </c>
      <c r="H1246">
        <v>25161</v>
      </c>
      <c r="I1246">
        <v>8</v>
      </c>
      <c r="J1246">
        <v>28</v>
      </c>
      <c r="K1246">
        <v>18</v>
      </c>
      <c r="L1246">
        <v>10</v>
      </c>
      <c r="M1246">
        <v>4</v>
      </c>
      <c r="N1246">
        <f>SUMIF(Call_Data!$D$2:$D$1526,Call_Data!$D1246,Call_Data!$G$2:$G$1526)</f>
        <v>1913</v>
      </c>
      <c r="O1246">
        <f>SUMIFS(Call_Data!$G$2:$G$1526,Call_Data!$D$2:$D$1526,Call_Data!$D1246,Call_Data!$A$2:$A$1526,Call_Data!$A1246)</f>
        <v>666</v>
      </c>
      <c r="P1246" s="3">
        <f>Call_Data!$H1246/Call_Data!$G1246</f>
        <v>838.7</v>
      </c>
      <c r="Q1246" cm="1">
        <f t="array" ref="Q1246">_xlfn.SWITCH(A1246,201706,780,201707,783,201708,775)</f>
        <v>775</v>
      </c>
      <c r="R1246" s="5" cm="1">
        <f t="array" ref="R1246">_xlfn.SWITCH(A1246,201706,0.08,201707,0.081,201708,0.075)</f>
        <v>7.4999999999999997E-2</v>
      </c>
      <c r="S1246" s="2">
        <f>Call_Data!$M1246/Call_Data!$G1246*100</f>
        <v>13.333333333333334</v>
      </c>
      <c r="T1246" s="2">
        <f>Call_Data!$S1246/Call_Data!$R1246</f>
        <v>177.7777777777778</v>
      </c>
      <c r="U1246" s="7">
        <f t="shared" si="38"/>
        <v>250</v>
      </c>
      <c r="V1246" s="6">
        <f t="shared" si="39"/>
        <v>0.93333333333333335</v>
      </c>
      <c r="W1246" s="6">
        <f>Call_Data!$K1246/Call_Data!$J1246</f>
        <v>0.6428571428571429</v>
      </c>
      <c r="X1246" s="6">
        <f>Call_Data!$L1246/Call_Data!$K1246</f>
        <v>0.55555555555555558</v>
      </c>
      <c r="Y1246" s="6" cm="1">
        <f t="array" ref="Y1246">_xlfn.SWITCH(A1246,201706,0.51,201707,0.509,201708,0.511)</f>
        <v>0.51100000000000001</v>
      </c>
      <c r="Z1246" s="6">
        <f>Call_Data!$L1246/Call_Data!$G1246</f>
        <v>0.33333333333333331</v>
      </c>
      <c r="AA1246" s="6" cm="1">
        <f t="array" ref="AA1246">_xlfn.SWITCH(A1246,201706,0.2,201707,0.199,201708,0.198)</f>
        <v>0.19800000000000001</v>
      </c>
      <c r="AB1246" s="6">
        <f>Call_Data!$K1246-Call_Data!$L1246/Call_Data!$K1246</f>
        <v>17.444444444444443</v>
      </c>
      <c r="AC1246" s="6" cm="1">
        <f t="array" ref="AC1246">_xlfn.SWITCH(A1246,201706,0.17,201707,0.162,201708,0.159)</f>
        <v>0.159</v>
      </c>
      <c r="AD1246" s="6">
        <f>Call_Data!$I1246/Call_Data!$G1246</f>
        <v>0.26666666666666666</v>
      </c>
    </row>
    <row r="1247" spans="1:30" x14ac:dyDescent="0.2">
      <c r="A1247">
        <v>201708</v>
      </c>
      <c r="B1247" s="1">
        <v>42962</v>
      </c>
      <c r="C1247">
        <v>12485</v>
      </c>
      <c r="D1247" t="str">
        <f>VLOOKUP(Call_Data!$C1247,Hierarchy!$A$1:$H$27,5,TRUE)</f>
        <v>Vindictive, Vinny</v>
      </c>
      <c r="E1247" t="str">
        <f>VLOOKUP(Call_Data!$C1247,Hierarchy!$A$2:$H$27,7,TRUE)</f>
        <v>Oferten, Quinton</v>
      </c>
      <c r="F1247" t="str">
        <f>VLOOKUP(C1247,Hierarchy!$A$2:$H$27,8,TRUE)</f>
        <v>Williamburg</v>
      </c>
      <c r="G1247">
        <v>32</v>
      </c>
      <c r="H1247">
        <v>24316</v>
      </c>
      <c r="I1247">
        <v>10</v>
      </c>
      <c r="J1247">
        <v>28</v>
      </c>
      <c r="K1247">
        <v>17</v>
      </c>
      <c r="L1247">
        <v>11</v>
      </c>
      <c r="M1247">
        <v>4</v>
      </c>
      <c r="N1247">
        <f>SUMIF(Call_Data!$D$2:$D$1526,Call_Data!$D1247,Call_Data!$G$2:$G$1526)</f>
        <v>1894</v>
      </c>
      <c r="O1247">
        <f>SUMIFS(Call_Data!$G$2:$G$1526,Call_Data!$D$2:$D$1526,Call_Data!$D1247,Call_Data!$A$2:$A$1526,Call_Data!$A1247)</f>
        <v>640</v>
      </c>
      <c r="P1247" s="3">
        <f>Call_Data!$H1247/Call_Data!$G1247</f>
        <v>759.875</v>
      </c>
      <c r="Q1247" cm="1">
        <f t="array" ref="Q1247">_xlfn.SWITCH(A1247,201706,780,201707,783,201708,775)</f>
        <v>775</v>
      </c>
      <c r="R1247" s="5" cm="1">
        <f t="array" ref="R1247">_xlfn.SWITCH(A1247,201706,0.08,201707,0.081,201708,0.075)</f>
        <v>7.4999999999999997E-2</v>
      </c>
      <c r="S1247" s="2">
        <f>Call_Data!$M1247/Call_Data!$G1247*100</f>
        <v>12.5</v>
      </c>
      <c r="T1247" s="2">
        <f>Call_Data!$S1247/Call_Data!$R1247</f>
        <v>166.66666666666669</v>
      </c>
      <c r="U1247" s="7">
        <f t="shared" si="38"/>
        <v>250</v>
      </c>
      <c r="V1247" s="6">
        <f t="shared" si="39"/>
        <v>0.875</v>
      </c>
      <c r="W1247" s="6">
        <f>Call_Data!$K1247/Call_Data!$J1247</f>
        <v>0.6071428571428571</v>
      </c>
      <c r="X1247" s="6">
        <f>Call_Data!$L1247/Call_Data!$K1247</f>
        <v>0.6470588235294118</v>
      </c>
      <c r="Y1247" s="6" cm="1">
        <f t="array" ref="Y1247">_xlfn.SWITCH(A1247,201706,0.51,201707,0.509,201708,0.511)</f>
        <v>0.51100000000000001</v>
      </c>
      <c r="Z1247" s="6">
        <f>Call_Data!$L1247/Call_Data!$G1247</f>
        <v>0.34375</v>
      </c>
      <c r="AA1247" s="6" cm="1">
        <f t="array" ref="AA1247">_xlfn.SWITCH(A1247,201706,0.2,201707,0.199,201708,0.198)</f>
        <v>0.19800000000000001</v>
      </c>
      <c r="AB1247" s="6">
        <f>Call_Data!$K1247-Call_Data!$L1247/Call_Data!$K1247</f>
        <v>16.352941176470587</v>
      </c>
      <c r="AC1247" s="6" cm="1">
        <f t="array" ref="AC1247">_xlfn.SWITCH(A1247,201706,0.17,201707,0.162,201708,0.159)</f>
        <v>0.159</v>
      </c>
      <c r="AD1247" s="6">
        <f>Call_Data!$I1247/Call_Data!$G1247</f>
        <v>0.3125</v>
      </c>
    </row>
    <row r="1248" spans="1:30" x14ac:dyDescent="0.2">
      <c r="A1248">
        <v>201708</v>
      </c>
      <c r="B1248" s="1">
        <v>42962</v>
      </c>
      <c r="C1248">
        <v>12486</v>
      </c>
      <c r="D1248" t="str">
        <f>VLOOKUP(Call_Data!$C1248,Hierarchy!$A$1:$H$27,5,TRUE)</f>
        <v>Williamson, Wilma</v>
      </c>
      <c r="E1248" t="str">
        <f>VLOOKUP(Call_Data!$C1248,Hierarchy!$A$2:$H$27,7,TRUE)</f>
        <v>Oferten, Quinton</v>
      </c>
      <c r="F1248" t="str">
        <f>VLOOKUP(C1248,Hierarchy!$A$2:$H$27,8,TRUE)</f>
        <v>Williamburg</v>
      </c>
      <c r="G1248">
        <v>31</v>
      </c>
      <c r="H1248">
        <v>25071</v>
      </c>
      <c r="I1248">
        <v>7</v>
      </c>
      <c r="J1248">
        <v>28</v>
      </c>
      <c r="K1248">
        <v>20</v>
      </c>
      <c r="L1248">
        <v>13</v>
      </c>
      <c r="M1248">
        <v>3</v>
      </c>
      <c r="N1248">
        <f>SUMIF(Call_Data!$D$2:$D$1526,Call_Data!$D1248,Call_Data!$G$2:$G$1526)</f>
        <v>1992</v>
      </c>
      <c r="O1248">
        <f>SUMIFS(Call_Data!$G$2:$G$1526,Call_Data!$D$2:$D$1526,Call_Data!$D1248,Call_Data!$A$2:$A$1526,Call_Data!$A1248)</f>
        <v>665</v>
      </c>
      <c r="P1248" s="3">
        <f>Call_Data!$H1248/Call_Data!$G1248</f>
        <v>808.74193548387098</v>
      </c>
      <c r="Q1248" cm="1">
        <f t="array" ref="Q1248">_xlfn.SWITCH(A1248,201706,780,201707,783,201708,775)</f>
        <v>775</v>
      </c>
      <c r="R1248" s="5" cm="1">
        <f t="array" ref="R1248">_xlfn.SWITCH(A1248,201706,0.08,201707,0.081,201708,0.075)</f>
        <v>7.4999999999999997E-2</v>
      </c>
      <c r="S1248" s="2">
        <f>Call_Data!$M1248/Call_Data!$G1248*100</f>
        <v>9.67741935483871</v>
      </c>
      <c r="T1248" s="2">
        <f>Call_Data!$S1248/Call_Data!$R1248</f>
        <v>129.03225806451613</v>
      </c>
      <c r="U1248" s="7">
        <f t="shared" si="38"/>
        <v>250</v>
      </c>
      <c r="V1248" s="6">
        <f t="shared" si="39"/>
        <v>0.90322580645161288</v>
      </c>
      <c r="W1248" s="6">
        <f>Call_Data!$K1248/Call_Data!$J1248</f>
        <v>0.7142857142857143</v>
      </c>
      <c r="X1248" s="6">
        <f>Call_Data!$L1248/Call_Data!$K1248</f>
        <v>0.65</v>
      </c>
      <c r="Y1248" s="6" cm="1">
        <f t="array" ref="Y1248">_xlfn.SWITCH(A1248,201706,0.51,201707,0.509,201708,0.511)</f>
        <v>0.51100000000000001</v>
      </c>
      <c r="Z1248" s="6">
        <f>Call_Data!$L1248/Call_Data!$G1248</f>
        <v>0.41935483870967744</v>
      </c>
      <c r="AA1248" s="6" cm="1">
        <f t="array" ref="AA1248">_xlfn.SWITCH(A1248,201706,0.2,201707,0.199,201708,0.198)</f>
        <v>0.19800000000000001</v>
      </c>
      <c r="AB1248" s="6">
        <f>Call_Data!$K1248-Call_Data!$L1248/Call_Data!$K1248</f>
        <v>19.350000000000001</v>
      </c>
      <c r="AC1248" s="6" cm="1">
        <f t="array" ref="AC1248">_xlfn.SWITCH(A1248,201706,0.17,201707,0.162,201708,0.159)</f>
        <v>0.159</v>
      </c>
      <c r="AD1248" s="6">
        <f>Call_Data!$I1248/Call_Data!$G1248</f>
        <v>0.22580645161290322</v>
      </c>
    </row>
    <row r="1249" spans="1:30" x14ac:dyDescent="0.2">
      <c r="A1249">
        <v>201708</v>
      </c>
      <c r="B1249" s="1">
        <v>42962</v>
      </c>
      <c r="C1249">
        <v>12487</v>
      </c>
      <c r="D1249" t="str">
        <f>VLOOKUP(Call_Data!$C1249,Hierarchy!$A$1:$H$27,5,TRUE)</f>
        <v>Younger, Yeti</v>
      </c>
      <c r="E1249" t="str">
        <f>VLOOKUP(Call_Data!$C1249,Hierarchy!$A$2:$H$27,7,TRUE)</f>
        <v>Oferten, Quinton</v>
      </c>
      <c r="F1249" t="str">
        <f>VLOOKUP(C1249,Hierarchy!$A$2:$H$27,8,TRUE)</f>
        <v>Williamburg</v>
      </c>
      <c r="G1249">
        <v>32</v>
      </c>
      <c r="H1249">
        <v>24959</v>
      </c>
      <c r="I1249">
        <v>7</v>
      </c>
      <c r="J1249">
        <v>28</v>
      </c>
      <c r="K1249">
        <v>19</v>
      </c>
      <c r="L1249">
        <v>10</v>
      </c>
      <c r="M1249">
        <v>4</v>
      </c>
      <c r="N1249">
        <f>SUMIF(Call_Data!$D$2:$D$1526,Call_Data!$D1249,Call_Data!$G$2:$G$1526)</f>
        <v>1939</v>
      </c>
      <c r="O1249">
        <f>SUMIFS(Call_Data!$G$2:$G$1526,Call_Data!$D$2:$D$1526,Call_Data!$D1249,Call_Data!$A$2:$A$1526,Call_Data!$A1249)</f>
        <v>666</v>
      </c>
      <c r="P1249" s="3">
        <f>Call_Data!$H1249/Call_Data!$G1249</f>
        <v>779.96875</v>
      </c>
      <c r="Q1249" cm="1">
        <f t="array" ref="Q1249">_xlfn.SWITCH(A1249,201706,780,201707,783,201708,775)</f>
        <v>775</v>
      </c>
      <c r="R1249" s="5" cm="1">
        <f t="array" ref="R1249">_xlfn.SWITCH(A1249,201706,0.08,201707,0.081,201708,0.075)</f>
        <v>7.4999999999999997E-2</v>
      </c>
      <c r="S1249" s="2">
        <f>Call_Data!$M1249/Call_Data!$G1249*100</f>
        <v>12.5</v>
      </c>
      <c r="T1249" s="2">
        <f>Call_Data!$S1249/Call_Data!$R1249</f>
        <v>166.66666666666669</v>
      </c>
      <c r="U1249" s="7">
        <f t="shared" si="38"/>
        <v>250</v>
      </c>
      <c r="V1249" s="6">
        <f t="shared" si="39"/>
        <v>0.875</v>
      </c>
      <c r="W1249" s="6">
        <f>Call_Data!$K1249/Call_Data!$J1249</f>
        <v>0.6785714285714286</v>
      </c>
      <c r="X1249" s="6">
        <f>Call_Data!$L1249/Call_Data!$K1249</f>
        <v>0.52631578947368418</v>
      </c>
      <c r="Y1249" s="6" cm="1">
        <f t="array" ref="Y1249">_xlfn.SWITCH(A1249,201706,0.51,201707,0.509,201708,0.511)</f>
        <v>0.51100000000000001</v>
      </c>
      <c r="Z1249" s="6">
        <f>Call_Data!$L1249/Call_Data!$G1249</f>
        <v>0.3125</v>
      </c>
      <c r="AA1249" s="6" cm="1">
        <f t="array" ref="AA1249">_xlfn.SWITCH(A1249,201706,0.2,201707,0.199,201708,0.198)</f>
        <v>0.19800000000000001</v>
      </c>
      <c r="AB1249" s="6">
        <f>Call_Data!$K1249-Call_Data!$L1249/Call_Data!$K1249</f>
        <v>18.473684210526315</v>
      </c>
      <c r="AC1249" s="6" cm="1">
        <f t="array" ref="AC1249">_xlfn.SWITCH(A1249,201706,0.17,201707,0.162,201708,0.159)</f>
        <v>0.159</v>
      </c>
      <c r="AD1249" s="6">
        <f>Call_Data!$I1249/Call_Data!$G1249</f>
        <v>0.21875</v>
      </c>
    </row>
    <row r="1250" spans="1:30" x14ac:dyDescent="0.2">
      <c r="A1250">
        <v>201708</v>
      </c>
      <c r="B1250" s="1">
        <v>42962</v>
      </c>
      <c r="C1250">
        <v>12488</v>
      </c>
      <c r="D1250" t="str">
        <f>VLOOKUP(Call_Data!$C1250,Hierarchy!$A$1:$H$27,5,TRUE)</f>
        <v>Zwilowski, Zane</v>
      </c>
      <c r="E1250" t="str">
        <f>VLOOKUP(Call_Data!$C1250,Hierarchy!$A$2:$H$27,7,TRUE)</f>
        <v>Oferten, Quinton</v>
      </c>
      <c r="F1250" t="str">
        <f>VLOOKUP(C1250,Hierarchy!$A$2:$H$27,8,TRUE)</f>
        <v>Williamburg</v>
      </c>
      <c r="G1250">
        <v>33</v>
      </c>
      <c r="H1250">
        <v>25901</v>
      </c>
      <c r="I1250">
        <v>8</v>
      </c>
      <c r="J1250">
        <v>29</v>
      </c>
      <c r="K1250">
        <v>18</v>
      </c>
      <c r="L1250">
        <v>11</v>
      </c>
      <c r="M1250">
        <v>4</v>
      </c>
      <c r="N1250">
        <f>SUMIF(Call_Data!$D$2:$D$1526,Call_Data!$D1250,Call_Data!$G$2:$G$1526)</f>
        <v>2000</v>
      </c>
      <c r="O1250">
        <f>SUMIFS(Call_Data!$G$2:$G$1526,Call_Data!$D$2:$D$1526,Call_Data!$D1250,Call_Data!$A$2:$A$1526,Call_Data!$A1250)</f>
        <v>665</v>
      </c>
      <c r="P1250" s="3">
        <f>Call_Data!$H1250/Call_Data!$G1250</f>
        <v>784.87878787878788</v>
      </c>
      <c r="Q1250" cm="1">
        <f t="array" ref="Q1250">_xlfn.SWITCH(A1250,201706,780,201707,783,201708,775)</f>
        <v>775</v>
      </c>
      <c r="R1250" s="5" cm="1">
        <f t="array" ref="R1250">_xlfn.SWITCH(A1250,201706,0.08,201707,0.081,201708,0.075)</f>
        <v>7.4999999999999997E-2</v>
      </c>
      <c r="S1250" s="2">
        <f>Call_Data!$M1250/Call_Data!$G1250*100</f>
        <v>12.121212121212121</v>
      </c>
      <c r="T1250" s="2">
        <f>Call_Data!$S1250/Call_Data!$R1250</f>
        <v>161.61616161616163</v>
      </c>
      <c r="U1250" s="7">
        <f t="shared" si="38"/>
        <v>250</v>
      </c>
      <c r="V1250" s="6">
        <f t="shared" si="39"/>
        <v>0.87878787878787878</v>
      </c>
      <c r="W1250" s="6">
        <f>Call_Data!$K1250/Call_Data!$J1250</f>
        <v>0.62068965517241381</v>
      </c>
      <c r="X1250" s="6">
        <f>Call_Data!$L1250/Call_Data!$K1250</f>
        <v>0.61111111111111116</v>
      </c>
      <c r="Y1250" s="6" cm="1">
        <f t="array" ref="Y1250">_xlfn.SWITCH(A1250,201706,0.51,201707,0.509,201708,0.511)</f>
        <v>0.51100000000000001</v>
      </c>
      <c r="Z1250" s="6">
        <f>Call_Data!$L1250/Call_Data!$G1250</f>
        <v>0.33333333333333331</v>
      </c>
      <c r="AA1250" s="6" cm="1">
        <f t="array" ref="AA1250">_xlfn.SWITCH(A1250,201706,0.2,201707,0.199,201708,0.198)</f>
        <v>0.19800000000000001</v>
      </c>
      <c r="AB1250" s="6">
        <f>Call_Data!$K1250-Call_Data!$L1250/Call_Data!$K1250</f>
        <v>17.388888888888889</v>
      </c>
      <c r="AC1250" s="6" cm="1">
        <f t="array" ref="AC1250">_xlfn.SWITCH(A1250,201706,0.17,201707,0.162,201708,0.159)</f>
        <v>0.159</v>
      </c>
      <c r="AD1250" s="6">
        <f>Call_Data!$I1250/Call_Data!$G1250</f>
        <v>0.24242424242424243</v>
      </c>
    </row>
    <row r="1251" spans="1:30" x14ac:dyDescent="0.2">
      <c r="A1251">
        <v>201708</v>
      </c>
      <c r="B1251" s="1">
        <v>42962</v>
      </c>
      <c r="C1251">
        <v>12489</v>
      </c>
      <c r="D1251" t="str">
        <f>VLOOKUP(Call_Data!$C1251,Hierarchy!$A$1:$H$27,5,TRUE)</f>
        <v>Abacus, Aaron</v>
      </c>
      <c r="E1251" t="str">
        <f>VLOOKUP(Call_Data!$C1251,Hierarchy!$A$2:$H$27,7,TRUE)</f>
        <v>Oferten, Quinton</v>
      </c>
      <c r="F1251" t="str">
        <f>VLOOKUP(C1251,Hierarchy!$A$2:$H$27,8,TRUE)</f>
        <v>Williamburg</v>
      </c>
      <c r="G1251">
        <v>33</v>
      </c>
      <c r="H1251">
        <v>25624</v>
      </c>
      <c r="I1251">
        <v>8</v>
      </c>
      <c r="J1251">
        <v>29</v>
      </c>
      <c r="K1251">
        <v>22</v>
      </c>
      <c r="L1251">
        <v>15</v>
      </c>
      <c r="M1251">
        <v>3</v>
      </c>
      <c r="N1251">
        <f>SUMIF(Call_Data!$D$2:$D$1526,Call_Data!$D1251,Call_Data!$G$2:$G$1526)</f>
        <v>1858</v>
      </c>
      <c r="O1251">
        <f>SUMIFS(Call_Data!$G$2:$G$1526,Call_Data!$D$2:$D$1526,Call_Data!$D1251,Call_Data!$A$2:$A$1526,Call_Data!$A1251)</f>
        <v>697</v>
      </c>
      <c r="P1251" s="3">
        <f>Call_Data!$H1251/Call_Data!$G1251</f>
        <v>776.4848484848485</v>
      </c>
      <c r="Q1251" cm="1">
        <f t="array" ref="Q1251">_xlfn.SWITCH(A1251,201706,780,201707,783,201708,775)</f>
        <v>775</v>
      </c>
      <c r="R1251" s="5" cm="1">
        <f t="array" ref="R1251">_xlfn.SWITCH(A1251,201706,0.08,201707,0.081,201708,0.075)</f>
        <v>7.4999999999999997E-2</v>
      </c>
      <c r="S1251" s="2">
        <f>Call_Data!$M1251/Call_Data!$G1251*100</f>
        <v>9.0909090909090917</v>
      </c>
      <c r="T1251" s="2">
        <f>Call_Data!$S1251/Call_Data!$R1251</f>
        <v>121.21212121212123</v>
      </c>
      <c r="U1251" s="7">
        <f t="shared" si="38"/>
        <v>250</v>
      </c>
      <c r="V1251" s="6">
        <f t="shared" si="39"/>
        <v>0.87878787878787878</v>
      </c>
      <c r="W1251" s="6">
        <f>Call_Data!$K1251/Call_Data!$J1251</f>
        <v>0.75862068965517238</v>
      </c>
      <c r="X1251" s="6">
        <f>Call_Data!$L1251/Call_Data!$K1251</f>
        <v>0.68181818181818177</v>
      </c>
      <c r="Y1251" s="6" cm="1">
        <f t="array" ref="Y1251">_xlfn.SWITCH(A1251,201706,0.51,201707,0.509,201708,0.511)</f>
        <v>0.51100000000000001</v>
      </c>
      <c r="Z1251" s="6">
        <f>Call_Data!$L1251/Call_Data!$G1251</f>
        <v>0.45454545454545453</v>
      </c>
      <c r="AA1251" s="6" cm="1">
        <f t="array" ref="AA1251">_xlfn.SWITCH(A1251,201706,0.2,201707,0.199,201708,0.198)</f>
        <v>0.19800000000000001</v>
      </c>
      <c r="AB1251" s="6">
        <f>Call_Data!$K1251-Call_Data!$L1251/Call_Data!$K1251</f>
        <v>21.318181818181817</v>
      </c>
      <c r="AC1251" s="6" cm="1">
        <f t="array" ref="AC1251">_xlfn.SWITCH(A1251,201706,0.17,201707,0.162,201708,0.159)</f>
        <v>0.159</v>
      </c>
      <c r="AD1251" s="6">
        <f>Call_Data!$I1251/Call_Data!$G1251</f>
        <v>0.24242424242424243</v>
      </c>
    </row>
    <row r="1252" spans="1:30" x14ac:dyDescent="0.2">
      <c r="A1252">
        <v>201708</v>
      </c>
      <c r="B1252" s="1">
        <v>42962</v>
      </c>
      <c r="C1252">
        <v>12490</v>
      </c>
      <c r="D1252" t="str">
        <f>VLOOKUP(Call_Data!$C1252,Hierarchy!$A$1:$H$27,5,TRUE)</f>
        <v>Pulaski, Peter</v>
      </c>
      <c r="E1252" t="str">
        <f>VLOOKUP(Call_Data!$C1252,Hierarchy!$A$2:$H$27,7,TRUE)</f>
        <v>Oferten, Quinton</v>
      </c>
      <c r="F1252" t="str">
        <f>VLOOKUP(C1252,Hierarchy!$A$2:$H$27,8,TRUE)</f>
        <v>Williamburg</v>
      </c>
      <c r="G1252">
        <v>29</v>
      </c>
      <c r="H1252">
        <v>25154</v>
      </c>
      <c r="I1252">
        <v>8</v>
      </c>
      <c r="J1252">
        <v>25</v>
      </c>
      <c r="K1252">
        <v>17</v>
      </c>
      <c r="L1252">
        <v>10</v>
      </c>
      <c r="M1252">
        <v>4</v>
      </c>
      <c r="N1252">
        <f>SUMIF(Call_Data!$D$2:$D$1526,Call_Data!$D1252,Call_Data!$G$2:$G$1526)</f>
        <v>1507</v>
      </c>
      <c r="O1252">
        <f>SUMIFS(Call_Data!$G$2:$G$1526,Call_Data!$D$2:$D$1526,Call_Data!$D1252,Call_Data!$A$2:$A$1526,Call_Data!$A1252)</f>
        <v>455</v>
      </c>
      <c r="P1252" s="3">
        <f>Call_Data!$H1252/Call_Data!$G1252</f>
        <v>867.37931034482756</v>
      </c>
      <c r="Q1252" cm="1">
        <f t="array" ref="Q1252">_xlfn.SWITCH(A1252,201706,780,201707,783,201708,775)</f>
        <v>775</v>
      </c>
      <c r="R1252" s="5" cm="1">
        <f t="array" ref="R1252">_xlfn.SWITCH(A1252,201706,0.08,201707,0.081,201708,0.075)</f>
        <v>7.4999999999999997E-2</v>
      </c>
      <c r="S1252" s="2">
        <f>Call_Data!$M1252/Call_Data!$G1252*100</f>
        <v>13.793103448275861</v>
      </c>
      <c r="T1252" s="2">
        <f>Call_Data!$S1252/Call_Data!$R1252</f>
        <v>183.90804597701148</v>
      </c>
      <c r="U1252" s="7">
        <f t="shared" si="38"/>
        <v>250</v>
      </c>
      <c r="V1252" s="6">
        <f t="shared" si="39"/>
        <v>0.86206896551724133</v>
      </c>
      <c r="W1252" s="6">
        <f>Call_Data!$K1252/Call_Data!$J1252</f>
        <v>0.68</v>
      </c>
      <c r="X1252" s="6">
        <f>Call_Data!$L1252/Call_Data!$K1252</f>
        <v>0.58823529411764708</v>
      </c>
      <c r="Y1252" s="6" cm="1">
        <f t="array" ref="Y1252">_xlfn.SWITCH(A1252,201706,0.51,201707,0.509,201708,0.511)</f>
        <v>0.51100000000000001</v>
      </c>
      <c r="Z1252" s="6">
        <f>Call_Data!$L1252/Call_Data!$G1252</f>
        <v>0.34482758620689657</v>
      </c>
      <c r="AA1252" s="6" cm="1">
        <f t="array" ref="AA1252">_xlfn.SWITCH(A1252,201706,0.2,201707,0.199,201708,0.198)</f>
        <v>0.19800000000000001</v>
      </c>
      <c r="AB1252" s="6">
        <f>Call_Data!$K1252-Call_Data!$L1252/Call_Data!$K1252</f>
        <v>16.411764705882351</v>
      </c>
      <c r="AC1252" s="6" cm="1">
        <f t="array" ref="AC1252">_xlfn.SWITCH(A1252,201706,0.17,201707,0.162,201708,0.159)</f>
        <v>0.159</v>
      </c>
      <c r="AD1252" s="6">
        <f>Call_Data!$I1252/Call_Data!$G1252</f>
        <v>0.27586206896551724</v>
      </c>
    </row>
    <row r="1253" spans="1:30" x14ac:dyDescent="0.2">
      <c r="A1253">
        <v>201708</v>
      </c>
      <c r="B1253" s="1">
        <v>42963</v>
      </c>
      <c r="C1253">
        <v>12473</v>
      </c>
      <c r="D1253" t="str">
        <f>VLOOKUP(Call_Data!$C1253,Hierarchy!$A$1:$H$27,5,TRUE)</f>
        <v>Ivanski, Igor</v>
      </c>
      <c r="E1253" t="str">
        <f>VLOOKUP(Call_Data!$C1253,Hierarchy!$A$2:$H$27,7,TRUE)</f>
        <v>Jimson, Bill</v>
      </c>
      <c r="F1253" t="str">
        <f>VLOOKUP(C1253,Hierarchy!$A$2:$H$27,8,TRUE)</f>
        <v>Williamburg</v>
      </c>
      <c r="G1253">
        <v>35</v>
      </c>
      <c r="H1253">
        <v>25805</v>
      </c>
      <c r="I1253">
        <v>9</v>
      </c>
      <c r="J1253">
        <v>32</v>
      </c>
      <c r="K1253">
        <v>26</v>
      </c>
      <c r="L1253">
        <v>16</v>
      </c>
      <c r="M1253">
        <v>2</v>
      </c>
      <c r="N1253">
        <f>SUMIF(Call_Data!$D$2:$D$1526,Call_Data!$D1253,Call_Data!$G$2:$G$1526)</f>
        <v>2093</v>
      </c>
      <c r="O1253">
        <f>SUMIFS(Call_Data!$G$2:$G$1526,Call_Data!$D$2:$D$1526,Call_Data!$D1253,Call_Data!$A$2:$A$1526,Call_Data!$A1253)</f>
        <v>730</v>
      </c>
      <c r="P1253" s="3">
        <f>Call_Data!$H1253/Call_Data!$G1253</f>
        <v>737.28571428571433</v>
      </c>
      <c r="Q1253" cm="1">
        <f t="array" ref="Q1253">_xlfn.SWITCH(A1253,201706,780,201707,783,201708,775)</f>
        <v>775</v>
      </c>
      <c r="R1253" s="5" cm="1">
        <f t="array" ref="R1253">_xlfn.SWITCH(A1253,201706,0.08,201707,0.081,201708,0.075)</f>
        <v>7.4999999999999997E-2</v>
      </c>
      <c r="S1253" s="2">
        <f>Call_Data!$M1253/Call_Data!$G1253*100</f>
        <v>5.7142857142857144</v>
      </c>
      <c r="T1253" s="2">
        <f>Call_Data!$S1253/Call_Data!$R1253</f>
        <v>76.19047619047619</v>
      </c>
      <c r="U1253" s="7">
        <f t="shared" si="38"/>
        <v>0</v>
      </c>
      <c r="V1253" s="6">
        <f t="shared" si="39"/>
        <v>0.91428571428571426</v>
      </c>
      <c r="W1253" s="6">
        <f>Call_Data!$K1253/Call_Data!$J1253</f>
        <v>0.8125</v>
      </c>
      <c r="X1253" s="6">
        <f>Call_Data!$L1253/Call_Data!$K1253</f>
        <v>0.61538461538461542</v>
      </c>
      <c r="Y1253" s="6" cm="1">
        <f t="array" ref="Y1253">_xlfn.SWITCH(A1253,201706,0.51,201707,0.509,201708,0.511)</f>
        <v>0.51100000000000001</v>
      </c>
      <c r="Z1253" s="6">
        <f>Call_Data!$L1253/Call_Data!$G1253</f>
        <v>0.45714285714285713</v>
      </c>
      <c r="AA1253" s="6" cm="1">
        <f t="array" ref="AA1253">_xlfn.SWITCH(A1253,201706,0.2,201707,0.199,201708,0.198)</f>
        <v>0.19800000000000001</v>
      </c>
      <c r="AB1253" s="6">
        <f>Call_Data!$K1253-Call_Data!$L1253/Call_Data!$K1253</f>
        <v>25.384615384615383</v>
      </c>
      <c r="AC1253" s="6" cm="1">
        <f t="array" ref="AC1253">_xlfn.SWITCH(A1253,201706,0.17,201707,0.162,201708,0.159)</f>
        <v>0.159</v>
      </c>
      <c r="AD1253" s="6">
        <f>Call_Data!$I1253/Call_Data!$G1253</f>
        <v>0.25714285714285712</v>
      </c>
    </row>
    <row r="1254" spans="1:30" x14ac:dyDescent="0.2">
      <c r="A1254">
        <v>201708</v>
      </c>
      <c r="B1254" s="1">
        <v>42963</v>
      </c>
      <c r="C1254">
        <v>12474</v>
      </c>
      <c r="D1254" t="str">
        <f>VLOOKUP(Call_Data!$C1254,Hierarchy!$A$1:$H$27,5,TRUE)</f>
        <v>Jeffries, Johnna</v>
      </c>
      <c r="E1254" t="str">
        <f>VLOOKUP(Call_Data!$C1254,Hierarchy!$A$2:$H$27,7,TRUE)</f>
        <v>Jimson, Bill</v>
      </c>
      <c r="F1254" t="str">
        <f>VLOOKUP(C1254,Hierarchy!$A$2:$H$27,8,TRUE)</f>
        <v>Williamburg</v>
      </c>
      <c r="G1254">
        <v>35</v>
      </c>
      <c r="H1254">
        <v>25362</v>
      </c>
      <c r="I1254">
        <v>6</v>
      </c>
      <c r="J1254">
        <v>31</v>
      </c>
      <c r="K1254">
        <v>22</v>
      </c>
      <c r="L1254">
        <v>15</v>
      </c>
      <c r="M1254">
        <v>2</v>
      </c>
      <c r="N1254">
        <f>SUMIF(Call_Data!$D$2:$D$1526,Call_Data!$D1254,Call_Data!$G$2:$G$1526)</f>
        <v>2135</v>
      </c>
      <c r="O1254">
        <f>SUMIFS(Call_Data!$G$2:$G$1526,Call_Data!$D$2:$D$1526,Call_Data!$D1254,Call_Data!$A$2:$A$1526,Call_Data!$A1254)</f>
        <v>730</v>
      </c>
      <c r="P1254" s="3">
        <f>Call_Data!$H1254/Call_Data!$G1254</f>
        <v>724.62857142857138</v>
      </c>
      <c r="Q1254" cm="1">
        <f t="array" ref="Q1254">_xlfn.SWITCH(A1254,201706,780,201707,783,201708,775)</f>
        <v>775</v>
      </c>
      <c r="R1254" s="5" cm="1">
        <f t="array" ref="R1254">_xlfn.SWITCH(A1254,201706,0.08,201707,0.081,201708,0.075)</f>
        <v>7.4999999999999997E-2</v>
      </c>
      <c r="S1254" s="2">
        <f>Call_Data!$M1254/Call_Data!$G1254*100</f>
        <v>5.7142857142857144</v>
      </c>
      <c r="T1254" s="2">
        <f>Call_Data!$S1254/Call_Data!$R1254</f>
        <v>76.19047619047619</v>
      </c>
      <c r="U1254" s="7">
        <f t="shared" si="38"/>
        <v>0</v>
      </c>
      <c r="V1254" s="6">
        <f t="shared" si="39"/>
        <v>0.88571428571428568</v>
      </c>
      <c r="W1254" s="6">
        <f>Call_Data!$K1254/Call_Data!$J1254</f>
        <v>0.70967741935483875</v>
      </c>
      <c r="X1254" s="6">
        <f>Call_Data!$L1254/Call_Data!$K1254</f>
        <v>0.68181818181818177</v>
      </c>
      <c r="Y1254" s="6" cm="1">
        <f t="array" ref="Y1254">_xlfn.SWITCH(A1254,201706,0.51,201707,0.509,201708,0.511)</f>
        <v>0.51100000000000001</v>
      </c>
      <c r="Z1254" s="6">
        <f>Call_Data!$L1254/Call_Data!$G1254</f>
        <v>0.42857142857142855</v>
      </c>
      <c r="AA1254" s="6" cm="1">
        <f t="array" ref="AA1254">_xlfn.SWITCH(A1254,201706,0.2,201707,0.199,201708,0.198)</f>
        <v>0.19800000000000001</v>
      </c>
      <c r="AB1254" s="6">
        <f>Call_Data!$K1254-Call_Data!$L1254/Call_Data!$K1254</f>
        <v>21.318181818181817</v>
      </c>
      <c r="AC1254" s="6" cm="1">
        <f t="array" ref="AC1254">_xlfn.SWITCH(A1254,201706,0.17,201707,0.162,201708,0.159)</f>
        <v>0.159</v>
      </c>
      <c r="AD1254" s="6">
        <f>Call_Data!$I1254/Call_Data!$G1254</f>
        <v>0.17142857142857143</v>
      </c>
    </row>
    <row r="1255" spans="1:30" x14ac:dyDescent="0.2">
      <c r="A1255">
        <v>201708</v>
      </c>
      <c r="B1255" s="1">
        <v>42963</v>
      </c>
      <c r="C1255">
        <v>12475</v>
      </c>
      <c r="D1255" t="str">
        <f>VLOOKUP(Call_Data!$C1255,Hierarchy!$A$1:$H$27,5,TRUE)</f>
        <v>Kippers, Kat</v>
      </c>
      <c r="E1255" t="str">
        <f>VLOOKUP(Call_Data!$C1255,Hierarchy!$A$2:$H$27,7,TRUE)</f>
        <v>Jimson, Bill</v>
      </c>
      <c r="F1255" t="str">
        <f>VLOOKUP(C1255,Hierarchy!$A$2:$H$27,8,TRUE)</f>
        <v>Williamburg</v>
      </c>
      <c r="G1255">
        <v>36</v>
      </c>
      <c r="H1255">
        <v>24163</v>
      </c>
      <c r="I1255">
        <v>8</v>
      </c>
      <c r="J1255">
        <v>33</v>
      </c>
      <c r="K1255">
        <v>24</v>
      </c>
      <c r="L1255">
        <v>16</v>
      </c>
      <c r="M1255">
        <v>3</v>
      </c>
      <c r="N1255">
        <f>SUMIF(Call_Data!$D$2:$D$1526,Call_Data!$D1255,Call_Data!$G$2:$G$1526)</f>
        <v>2135</v>
      </c>
      <c r="O1255">
        <f>SUMIFS(Call_Data!$G$2:$G$1526,Call_Data!$D$2:$D$1526,Call_Data!$D1255,Call_Data!$A$2:$A$1526,Call_Data!$A1255)</f>
        <v>723</v>
      </c>
      <c r="P1255" s="3">
        <f>Call_Data!$H1255/Call_Data!$G1255</f>
        <v>671.19444444444446</v>
      </c>
      <c r="Q1255" cm="1">
        <f t="array" ref="Q1255">_xlfn.SWITCH(A1255,201706,780,201707,783,201708,775)</f>
        <v>775</v>
      </c>
      <c r="R1255" s="5" cm="1">
        <f t="array" ref="R1255">_xlfn.SWITCH(A1255,201706,0.08,201707,0.081,201708,0.075)</f>
        <v>7.4999999999999997E-2</v>
      </c>
      <c r="S1255" s="2">
        <f>Call_Data!$M1255/Call_Data!$G1255*100</f>
        <v>8.3333333333333321</v>
      </c>
      <c r="T1255" s="2">
        <f>Call_Data!$S1255/Call_Data!$R1255</f>
        <v>111.1111111111111</v>
      </c>
      <c r="U1255" s="7">
        <f t="shared" si="38"/>
        <v>150</v>
      </c>
      <c r="V1255" s="6">
        <f t="shared" si="39"/>
        <v>0.91666666666666663</v>
      </c>
      <c r="W1255" s="6">
        <f>Call_Data!$K1255/Call_Data!$J1255</f>
        <v>0.72727272727272729</v>
      </c>
      <c r="X1255" s="6">
        <f>Call_Data!$L1255/Call_Data!$K1255</f>
        <v>0.66666666666666663</v>
      </c>
      <c r="Y1255" s="6" cm="1">
        <f t="array" ref="Y1255">_xlfn.SWITCH(A1255,201706,0.51,201707,0.509,201708,0.511)</f>
        <v>0.51100000000000001</v>
      </c>
      <c r="Z1255" s="6">
        <f>Call_Data!$L1255/Call_Data!$G1255</f>
        <v>0.44444444444444442</v>
      </c>
      <c r="AA1255" s="6" cm="1">
        <f t="array" ref="AA1255">_xlfn.SWITCH(A1255,201706,0.2,201707,0.199,201708,0.198)</f>
        <v>0.19800000000000001</v>
      </c>
      <c r="AB1255" s="6">
        <f>Call_Data!$K1255-Call_Data!$L1255/Call_Data!$K1255</f>
        <v>23.333333333333332</v>
      </c>
      <c r="AC1255" s="6" cm="1">
        <f t="array" ref="AC1255">_xlfn.SWITCH(A1255,201706,0.17,201707,0.162,201708,0.159)</f>
        <v>0.159</v>
      </c>
      <c r="AD1255" s="6">
        <f>Call_Data!$I1255/Call_Data!$G1255</f>
        <v>0.22222222222222221</v>
      </c>
    </row>
    <row r="1256" spans="1:30" x14ac:dyDescent="0.2">
      <c r="A1256">
        <v>201708</v>
      </c>
      <c r="B1256" s="1">
        <v>42963</v>
      </c>
      <c r="C1256">
        <v>12476</v>
      </c>
      <c r="D1256" t="str">
        <f>VLOOKUP(Call_Data!$C1256,Hierarchy!$A$1:$H$27,5,TRUE)</f>
        <v>Lipp, Larry</v>
      </c>
      <c r="E1256" t="str">
        <f>VLOOKUP(Call_Data!$C1256,Hierarchy!$A$2:$H$27,7,TRUE)</f>
        <v>Jimson, Bill</v>
      </c>
      <c r="F1256" t="str">
        <f>VLOOKUP(C1256,Hierarchy!$A$2:$H$27,8,TRUE)</f>
        <v>Williamburg</v>
      </c>
      <c r="G1256">
        <v>30</v>
      </c>
      <c r="H1256">
        <v>25718</v>
      </c>
      <c r="I1256">
        <v>5</v>
      </c>
      <c r="J1256">
        <v>28</v>
      </c>
      <c r="K1256">
        <v>20</v>
      </c>
      <c r="L1256">
        <v>15</v>
      </c>
      <c r="M1256">
        <v>2</v>
      </c>
      <c r="N1256">
        <f>SUMIF(Call_Data!$D$2:$D$1526,Call_Data!$D1256,Call_Data!$G$2:$G$1526)</f>
        <v>2065</v>
      </c>
      <c r="O1256">
        <f>SUMIFS(Call_Data!$G$2:$G$1526,Call_Data!$D$2:$D$1526,Call_Data!$D1256,Call_Data!$A$2:$A$1526,Call_Data!$A1256)</f>
        <v>717</v>
      </c>
      <c r="P1256" s="3">
        <f>Call_Data!$H1256/Call_Data!$G1256</f>
        <v>857.26666666666665</v>
      </c>
      <c r="Q1256" cm="1">
        <f t="array" ref="Q1256">_xlfn.SWITCH(A1256,201706,780,201707,783,201708,775)</f>
        <v>775</v>
      </c>
      <c r="R1256" s="5" cm="1">
        <f t="array" ref="R1256">_xlfn.SWITCH(A1256,201706,0.08,201707,0.081,201708,0.075)</f>
        <v>7.4999999999999997E-2</v>
      </c>
      <c r="S1256" s="2">
        <f>Call_Data!$M1256/Call_Data!$G1256*100</f>
        <v>6.666666666666667</v>
      </c>
      <c r="T1256" s="2">
        <f>Call_Data!$S1256/Call_Data!$R1256</f>
        <v>88.8888888888889</v>
      </c>
      <c r="U1256" s="7">
        <f t="shared" si="38"/>
        <v>0</v>
      </c>
      <c r="V1256" s="6">
        <f t="shared" si="39"/>
        <v>0.93333333333333335</v>
      </c>
      <c r="W1256" s="6">
        <f>Call_Data!$K1256/Call_Data!$J1256</f>
        <v>0.7142857142857143</v>
      </c>
      <c r="X1256" s="6">
        <f>Call_Data!$L1256/Call_Data!$K1256</f>
        <v>0.75</v>
      </c>
      <c r="Y1256" s="6" cm="1">
        <f t="array" ref="Y1256">_xlfn.SWITCH(A1256,201706,0.51,201707,0.509,201708,0.511)</f>
        <v>0.51100000000000001</v>
      </c>
      <c r="Z1256" s="6">
        <f>Call_Data!$L1256/Call_Data!$G1256</f>
        <v>0.5</v>
      </c>
      <c r="AA1256" s="6" cm="1">
        <f t="array" ref="AA1256">_xlfn.SWITCH(A1256,201706,0.2,201707,0.199,201708,0.198)</f>
        <v>0.19800000000000001</v>
      </c>
      <c r="AB1256" s="6">
        <f>Call_Data!$K1256-Call_Data!$L1256/Call_Data!$K1256</f>
        <v>19.25</v>
      </c>
      <c r="AC1256" s="6" cm="1">
        <f t="array" ref="AC1256">_xlfn.SWITCH(A1256,201706,0.17,201707,0.162,201708,0.159)</f>
        <v>0.159</v>
      </c>
      <c r="AD1256" s="6">
        <f>Call_Data!$I1256/Call_Data!$G1256</f>
        <v>0.16666666666666666</v>
      </c>
    </row>
    <row r="1257" spans="1:30" x14ac:dyDescent="0.2">
      <c r="A1257">
        <v>201708</v>
      </c>
      <c r="B1257" s="1">
        <v>42963</v>
      </c>
      <c r="C1257">
        <v>12477</v>
      </c>
      <c r="D1257" t="str">
        <f>VLOOKUP(Call_Data!$C1257,Hierarchy!$A$1:$H$27,5,TRUE)</f>
        <v>Myers, Matt</v>
      </c>
      <c r="E1257" t="str">
        <f>VLOOKUP(Call_Data!$C1257,Hierarchy!$A$2:$H$27,7,TRUE)</f>
        <v>Jimson, Bill</v>
      </c>
      <c r="F1257" t="str">
        <f>VLOOKUP(C1257,Hierarchy!$A$2:$H$27,8,TRUE)</f>
        <v>Williamburg</v>
      </c>
      <c r="G1257">
        <v>30</v>
      </c>
      <c r="H1257">
        <v>25880</v>
      </c>
      <c r="I1257">
        <v>6</v>
      </c>
      <c r="J1257">
        <v>28</v>
      </c>
      <c r="K1257">
        <v>22</v>
      </c>
      <c r="L1257">
        <v>14</v>
      </c>
      <c r="M1257">
        <v>2</v>
      </c>
      <c r="N1257">
        <f>SUMIF(Call_Data!$D$2:$D$1526,Call_Data!$D1257,Call_Data!$G$2:$G$1526)</f>
        <v>1978</v>
      </c>
      <c r="O1257">
        <f>SUMIFS(Call_Data!$G$2:$G$1526,Call_Data!$D$2:$D$1526,Call_Data!$D1257,Call_Data!$A$2:$A$1526,Call_Data!$A1257)</f>
        <v>621</v>
      </c>
      <c r="P1257" s="3">
        <f>Call_Data!$H1257/Call_Data!$G1257</f>
        <v>862.66666666666663</v>
      </c>
      <c r="Q1257" cm="1">
        <f t="array" ref="Q1257">_xlfn.SWITCH(A1257,201706,780,201707,783,201708,775)</f>
        <v>775</v>
      </c>
      <c r="R1257" s="5" cm="1">
        <f t="array" ref="R1257">_xlfn.SWITCH(A1257,201706,0.08,201707,0.081,201708,0.075)</f>
        <v>7.4999999999999997E-2</v>
      </c>
      <c r="S1257" s="2">
        <f>Call_Data!$M1257/Call_Data!$G1257*100</f>
        <v>6.666666666666667</v>
      </c>
      <c r="T1257" s="2">
        <f>Call_Data!$S1257/Call_Data!$R1257</f>
        <v>88.8888888888889</v>
      </c>
      <c r="U1257" s="7">
        <f t="shared" si="38"/>
        <v>0</v>
      </c>
      <c r="V1257" s="6">
        <f t="shared" si="39"/>
        <v>0.93333333333333335</v>
      </c>
      <c r="W1257" s="6">
        <f>Call_Data!$K1257/Call_Data!$J1257</f>
        <v>0.7857142857142857</v>
      </c>
      <c r="X1257" s="6">
        <f>Call_Data!$L1257/Call_Data!$K1257</f>
        <v>0.63636363636363635</v>
      </c>
      <c r="Y1257" s="6" cm="1">
        <f t="array" ref="Y1257">_xlfn.SWITCH(A1257,201706,0.51,201707,0.509,201708,0.511)</f>
        <v>0.51100000000000001</v>
      </c>
      <c r="Z1257" s="6">
        <f>Call_Data!$L1257/Call_Data!$G1257</f>
        <v>0.46666666666666667</v>
      </c>
      <c r="AA1257" s="6" cm="1">
        <f t="array" ref="AA1257">_xlfn.SWITCH(A1257,201706,0.2,201707,0.199,201708,0.198)</f>
        <v>0.19800000000000001</v>
      </c>
      <c r="AB1257" s="6">
        <f>Call_Data!$K1257-Call_Data!$L1257/Call_Data!$K1257</f>
        <v>21.363636363636363</v>
      </c>
      <c r="AC1257" s="6" cm="1">
        <f t="array" ref="AC1257">_xlfn.SWITCH(A1257,201706,0.17,201707,0.162,201708,0.159)</f>
        <v>0.159</v>
      </c>
      <c r="AD1257" s="6">
        <f>Call_Data!$I1257/Call_Data!$G1257</f>
        <v>0.2</v>
      </c>
    </row>
    <row r="1258" spans="1:30" x14ac:dyDescent="0.2">
      <c r="A1258">
        <v>201708</v>
      </c>
      <c r="B1258" s="1">
        <v>42963</v>
      </c>
      <c r="C1258">
        <v>12478</v>
      </c>
      <c r="D1258" t="str">
        <f>VLOOKUP(Call_Data!$C1258,Hierarchy!$A$1:$H$27,5,TRUE)</f>
        <v>Nichols, Nana</v>
      </c>
      <c r="E1258" t="str">
        <f>VLOOKUP(Call_Data!$C1258,Hierarchy!$A$2:$H$27,7,TRUE)</f>
        <v>Jimson, Bill</v>
      </c>
      <c r="F1258" t="str">
        <f>VLOOKUP(C1258,Hierarchy!$A$2:$H$27,8,TRUE)</f>
        <v>Williamburg</v>
      </c>
      <c r="G1258">
        <v>31</v>
      </c>
      <c r="H1258">
        <v>24136</v>
      </c>
      <c r="I1258">
        <v>7</v>
      </c>
      <c r="J1258">
        <v>28</v>
      </c>
      <c r="K1258">
        <v>23</v>
      </c>
      <c r="L1258">
        <v>15</v>
      </c>
      <c r="M1258">
        <v>2</v>
      </c>
      <c r="N1258">
        <f>SUMIF(Call_Data!$D$2:$D$1526,Call_Data!$D1258,Call_Data!$G$2:$G$1526)</f>
        <v>1999</v>
      </c>
      <c r="O1258">
        <f>SUMIFS(Call_Data!$G$2:$G$1526,Call_Data!$D$2:$D$1526,Call_Data!$D1258,Call_Data!$A$2:$A$1526,Call_Data!$A1258)</f>
        <v>626</v>
      </c>
      <c r="P1258" s="3">
        <f>Call_Data!$H1258/Call_Data!$G1258</f>
        <v>778.58064516129036</v>
      </c>
      <c r="Q1258" cm="1">
        <f t="array" ref="Q1258">_xlfn.SWITCH(A1258,201706,780,201707,783,201708,775)</f>
        <v>775</v>
      </c>
      <c r="R1258" s="5" cm="1">
        <f t="array" ref="R1258">_xlfn.SWITCH(A1258,201706,0.08,201707,0.081,201708,0.075)</f>
        <v>7.4999999999999997E-2</v>
      </c>
      <c r="S1258" s="2">
        <f>Call_Data!$M1258/Call_Data!$G1258*100</f>
        <v>6.4516129032258061</v>
      </c>
      <c r="T1258" s="2">
        <f>Call_Data!$S1258/Call_Data!$R1258</f>
        <v>86.021505376344081</v>
      </c>
      <c r="U1258" s="7">
        <f t="shared" si="38"/>
        <v>0</v>
      </c>
      <c r="V1258" s="6">
        <f t="shared" si="39"/>
        <v>0.90322580645161288</v>
      </c>
      <c r="W1258" s="6">
        <f>Call_Data!$K1258/Call_Data!$J1258</f>
        <v>0.8214285714285714</v>
      </c>
      <c r="X1258" s="6">
        <f>Call_Data!$L1258/Call_Data!$K1258</f>
        <v>0.65217391304347827</v>
      </c>
      <c r="Y1258" s="6" cm="1">
        <f t="array" ref="Y1258">_xlfn.SWITCH(A1258,201706,0.51,201707,0.509,201708,0.511)</f>
        <v>0.51100000000000001</v>
      </c>
      <c r="Z1258" s="6">
        <f>Call_Data!$L1258/Call_Data!$G1258</f>
        <v>0.4838709677419355</v>
      </c>
      <c r="AA1258" s="6" cm="1">
        <f t="array" ref="AA1258">_xlfn.SWITCH(A1258,201706,0.2,201707,0.199,201708,0.198)</f>
        <v>0.19800000000000001</v>
      </c>
      <c r="AB1258" s="6">
        <f>Call_Data!$K1258-Call_Data!$L1258/Call_Data!$K1258</f>
        <v>22.347826086956523</v>
      </c>
      <c r="AC1258" s="6" cm="1">
        <f t="array" ref="AC1258">_xlfn.SWITCH(A1258,201706,0.17,201707,0.162,201708,0.159)</f>
        <v>0.159</v>
      </c>
      <c r="AD1258" s="6">
        <f>Call_Data!$I1258/Call_Data!$G1258</f>
        <v>0.22580645161290322</v>
      </c>
    </row>
    <row r="1259" spans="1:30" x14ac:dyDescent="0.2">
      <c r="A1259">
        <v>201708</v>
      </c>
      <c r="B1259" s="1">
        <v>42963</v>
      </c>
      <c r="C1259">
        <v>12479</v>
      </c>
      <c r="D1259" t="str">
        <f>VLOOKUP(Call_Data!$C1259,Hierarchy!$A$1:$H$27,5,TRUE)</f>
        <v>Ohlson, Octavius</v>
      </c>
      <c r="E1259" t="str">
        <f>VLOOKUP(Call_Data!$C1259,Hierarchy!$A$2:$H$27,7,TRUE)</f>
        <v>Jimson, Bill</v>
      </c>
      <c r="F1259" t="str">
        <f>VLOOKUP(C1259,Hierarchy!$A$2:$H$27,8,TRUE)</f>
        <v>Williamburg</v>
      </c>
      <c r="G1259">
        <v>33</v>
      </c>
      <c r="H1259">
        <v>24266</v>
      </c>
      <c r="I1259">
        <v>6</v>
      </c>
      <c r="J1259">
        <v>28</v>
      </c>
      <c r="K1259">
        <v>21</v>
      </c>
      <c r="L1259">
        <v>14</v>
      </c>
      <c r="M1259">
        <v>2</v>
      </c>
      <c r="N1259">
        <f>SUMIF(Call_Data!$D$2:$D$1526,Call_Data!$D1259,Call_Data!$G$2:$G$1526)</f>
        <v>1969</v>
      </c>
      <c r="O1259">
        <f>SUMIFS(Call_Data!$G$2:$G$1526,Call_Data!$D$2:$D$1526,Call_Data!$D1259,Call_Data!$A$2:$A$1526,Call_Data!$A1259)</f>
        <v>727</v>
      </c>
      <c r="P1259" s="3">
        <f>Call_Data!$H1259/Call_Data!$G1259</f>
        <v>735.33333333333337</v>
      </c>
      <c r="Q1259" cm="1">
        <f t="array" ref="Q1259">_xlfn.SWITCH(A1259,201706,780,201707,783,201708,775)</f>
        <v>775</v>
      </c>
      <c r="R1259" s="5" cm="1">
        <f t="array" ref="R1259">_xlfn.SWITCH(A1259,201706,0.08,201707,0.081,201708,0.075)</f>
        <v>7.4999999999999997E-2</v>
      </c>
      <c r="S1259" s="2">
        <f>Call_Data!$M1259/Call_Data!$G1259*100</f>
        <v>6.0606060606060606</v>
      </c>
      <c r="T1259" s="2">
        <f>Call_Data!$S1259/Call_Data!$R1259</f>
        <v>80.808080808080817</v>
      </c>
      <c r="U1259" s="7">
        <f t="shared" si="38"/>
        <v>0</v>
      </c>
      <c r="V1259" s="6">
        <f t="shared" si="39"/>
        <v>0.84848484848484851</v>
      </c>
      <c r="W1259" s="6">
        <f>Call_Data!$K1259/Call_Data!$J1259</f>
        <v>0.75</v>
      </c>
      <c r="X1259" s="6">
        <f>Call_Data!$L1259/Call_Data!$K1259</f>
        <v>0.66666666666666663</v>
      </c>
      <c r="Y1259" s="6" cm="1">
        <f t="array" ref="Y1259">_xlfn.SWITCH(A1259,201706,0.51,201707,0.509,201708,0.511)</f>
        <v>0.51100000000000001</v>
      </c>
      <c r="Z1259" s="6">
        <f>Call_Data!$L1259/Call_Data!$G1259</f>
        <v>0.42424242424242425</v>
      </c>
      <c r="AA1259" s="6" cm="1">
        <f t="array" ref="AA1259">_xlfn.SWITCH(A1259,201706,0.2,201707,0.199,201708,0.198)</f>
        <v>0.19800000000000001</v>
      </c>
      <c r="AB1259" s="6">
        <f>Call_Data!$K1259-Call_Data!$L1259/Call_Data!$K1259</f>
        <v>20.333333333333332</v>
      </c>
      <c r="AC1259" s="6" cm="1">
        <f t="array" ref="AC1259">_xlfn.SWITCH(A1259,201706,0.17,201707,0.162,201708,0.159)</f>
        <v>0.159</v>
      </c>
      <c r="AD1259" s="6">
        <f>Call_Data!$I1259/Call_Data!$G1259</f>
        <v>0.18181818181818182</v>
      </c>
    </row>
    <row r="1260" spans="1:30" x14ac:dyDescent="0.2">
      <c r="A1260">
        <v>201708</v>
      </c>
      <c r="B1260" s="1">
        <v>42963</v>
      </c>
      <c r="C1260">
        <v>12481</v>
      </c>
      <c r="D1260" t="str">
        <f>VLOOKUP(Call_Data!$C1260,Hierarchy!$A$1:$H$27,5,TRUE)</f>
        <v>Rank, Richelle</v>
      </c>
      <c r="E1260" t="str">
        <f>VLOOKUP(Call_Data!$C1260,Hierarchy!$A$2:$H$27,7,TRUE)</f>
        <v>Jimson, Bill</v>
      </c>
      <c r="F1260" t="str">
        <f>VLOOKUP(C1260,Hierarchy!$A$2:$H$27,8,TRUE)</f>
        <v>Williamburg</v>
      </c>
      <c r="G1260">
        <v>36</v>
      </c>
      <c r="H1260">
        <v>24325</v>
      </c>
      <c r="I1260">
        <v>8</v>
      </c>
      <c r="J1260">
        <v>32</v>
      </c>
      <c r="K1260">
        <v>22</v>
      </c>
      <c r="L1260">
        <v>14</v>
      </c>
      <c r="M1260">
        <v>2</v>
      </c>
      <c r="N1260">
        <f>SUMIF(Call_Data!$D$2:$D$1526,Call_Data!$D1260,Call_Data!$G$2:$G$1526)</f>
        <v>1090</v>
      </c>
      <c r="O1260">
        <f>SUMIFS(Call_Data!$G$2:$G$1526,Call_Data!$D$2:$D$1526,Call_Data!$D1260,Call_Data!$A$2:$A$1526,Call_Data!$A1260)</f>
        <v>697</v>
      </c>
      <c r="P1260" s="3">
        <f>Call_Data!$H1260/Call_Data!$G1260</f>
        <v>675.69444444444446</v>
      </c>
      <c r="Q1260" cm="1">
        <f t="array" ref="Q1260">_xlfn.SWITCH(A1260,201706,780,201707,783,201708,775)</f>
        <v>775</v>
      </c>
      <c r="R1260" s="5" cm="1">
        <f t="array" ref="R1260">_xlfn.SWITCH(A1260,201706,0.08,201707,0.081,201708,0.075)</f>
        <v>7.4999999999999997E-2</v>
      </c>
      <c r="S1260" s="2">
        <f>Call_Data!$M1260/Call_Data!$G1260*100</f>
        <v>5.5555555555555554</v>
      </c>
      <c r="T1260" s="2">
        <f>Call_Data!$S1260/Call_Data!$R1260</f>
        <v>74.074074074074076</v>
      </c>
      <c r="U1260" s="7">
        <f t="shared" si="38"/>
        <v>0</v>
      </c>
      <c r="V1260" s="6">
        <f t="shared" si="39"/>
        <v>0.88888888888888884</v>
      </c>
      <c r="W1260" s="6">
        <f>Call_Data!$K1260/Call_Data!$J1260</f>
        <v>0.6875</v>
      </c>
      <c r="X1260" s="6">
        <f>Call_Data!$L1260/Call_Data!$K1260</f>
        <v>0.63636363636363635</v>
      </c>
      <c r="Y1260" s="6" cm="1">
        <f t="array" ref="Y1260">_xlfn.SWITCH(A1260,201706,0.51,201707,0.509,201708,0.511)</f>
        <v>0.51100000000000001</v>
      </c>
      <c r="Z1260" s="6">
        <f>Call_Data!$L1260/Call_Data!$G1260</f>
        <v>0.3888888888888889</v>
      </c>
      <c r="AA1260" s="6" cm="1">
        <f t="array" ref="AA1260">_xlfn.SWITCH(A1260,201706,0.2,201707,0.199,201708,0.198)</f>
        <v>0.19800000000000001</v>
      </c>
      <c r="AB1260" s="6">
        <f>Call_Data!$K1260-Call_Data!$L1260/Call_Data!$K1260</f>
        <v>21.363636363636363</v>
      </c>
      <c r="AC1260" s="6" cm="1">
        <f t="array" ref="AC1260">_xlfn.SWITCH(A1260,201706,0.17,201707,0.162,201708,0.159)</f>
        <v>0.159</v>
      </c>
      <c r="AD1260" s="6">
        <f>Call_Data!$I1260/Call_Data!$G1260</f>
        <v>0.22222222222222221</v>
      </c>
    </row>
    <row r="1261" spans="1:30" x14ac:dyDescent="0.2">
      <c r="A1261">
        <v>201708</v>
      </c>
      <c r="B1261" s="1">
        <v>42963</v>
      </c>
      <c r="C1261">
        <v>12482</v>
      </c>
      <c r="D1261" t="str">
        <f>VLOOKUP(Call_Data!$C1261,Hierarchy!$A$1:$H$27,5,TRUE)</f>
        <v>Sanders, Sammi</v>
      </c>
      <c r="E1261" t="str">
        <f>VLOOKUP(Call_Data!$C1261,Hierarchy!$A$2:$H$27,7,TRUE)</f>
        <v>Oferten, Quinton</v>
      </c>
      <c r="F1261" t="str">
        <f>VLOOKUP(C1261,Hierarchy!$A$2:$H$27,8,TRUE)</f>
        <v>Williamburg</v>
      </c>
      <c r="G1261">
        <v>28</v>
      </c>
      <c r="H1261">
        <v>24668</v>
      </c>
      <c r="I1261">
        <v>6</v>
      </c>
      <c r="J1261">
        <v>27</v>
      </c>
      <c r="K1261">
        <v>16</v>
      </c>
      <c r="L1261">
        <v>10</v>
      </c>
      <c r="M1261">
        <v>4</v>
      </c>
      <c r="N1261">
        <f>SUMIF(Call_Data!$D$2:$D$1526,Call_Data!$D1261,Call_Data!$G$2:$G$1526)</f>
        <v>1764</v>
      </c>
      <c r="O1261">
        <f>SUMIFS(Call_Data!$G$2:$G$1526,Call_Data!$D$2:$D$1526,Call_Data!$D1261,Call_Data!$A$2:$A$1526,Call_Data!$A1261)</f>
        <v>663</v>
      </c>
      <c r="P1261" s="3">
        <f>Call_Data!$H1261/Call_Data!$G1261</f>
        <v>881</v>
      </c>
      <c r="Q1261" cm="1">
        <f t="array" ref="Q1261">_xlfn.SWITCH(A1261,201706,780,201707,783,201708,775)</f>
        <v>775</v>
      </c>
      <c r="R1261" s="5" cm="1">
        <f t="array" ref="R1261">_xlfn.SWITCH(A1261,201706,0.08,201707,0.081,201708,0.075)</f>
        <v>7.4999999999999997E-2</v>
      </c>
      <c r="S1261" s="2">
        <f>Call_Data!$M1261/Call_Data!$G1261*100</f>
        <v>14.285714285714285</v>
      </c>
      <c r="T1261" s="2">
        <f>Call_Data!$S1261/Call_Data!$R1261</f>
        <v>190.47619047619048</v>
      </c>
      <c r="U1261" s="7">
        <f t="shared" si="38"/>
        <v>250</v>
      </c>
      <c r="V1261" s="6">
        <f t="shared" si="39"/>
        <v>0.9642857142857143</v>
      </c>
      <c r="W1261" s="6">
        <f>Call_Data!$K1261/Call_Data!$J1261</f>
        <v>0.59259259259259256</v>
      </c>
      <c r="X1261" s="6">
        <f>Call_Data!$L1261/Call_Data!$K1261</f>
        <v>0.625</v>
      </c>
      <c r="Y1261" s="6" cm="1">
        <f t="array" ref="Y1261">_xlfn.SWITCH(A1261,201706,0.51,201707,0.509,201708,0.511)</f>
        <v>0.51100000000000001</v>
      </c>
      <c r="Z1261" s="6">
        <f>Call_Data!$L1261/Call_Data!$G1261</f>
        <v>0.35714285714285715</v>
      </c>
      <c r="AA1261" s="6" cm="1">
        <f t="array" ref="AA1261">_xlfn.SWITCH(A1261,201706,0.2,201707,0.199,201708,0.198)</f>
        <v>0.19800000000000001</v>
      </c>
      <c r="AB1261" s="6">
        <f>Call_Data!$K1261-Call_Data!$L1261/Call_Data!$K1261</f>
        <v>15.375</v>
      </c>
      <c r="AC1261" s="6" cm="1">
        <f t="array" ref="AC1261">_xlfn.SWITCH(A1261,201706,0.17,201707,0.162,201708,0.159)</f>
        <v>0.159</v>
      </c>
      <c r="AD1261" s="6">
        <f>Call_Data!$I1261/Call_Data!$G1261</f>
        <v>0.21428571428571427</v>
      </c>
    </row>
    <row r="1262" spans="1:30" x14ac:dyDescent="0.2">
      <c r="A1262">
        <v>201708</v>
      </c>
      <c r="B1262" s="1">
        <v>42963</v>
      </c>
      <c r="C1262">
        <v>12483</v>
      </c>
      <c r="D1262" t="str">
        <f>VLOOKUP(Call_Data!$C1262,Hierarchy!$A$1:$H$27,5,TRUE)</f>
        <v>Thomas, Ted</v>
      </c>
      <c r="E1262" t="str">
        <f>VLOOKUP(Call_Data!$C1262,Hierarchy!$A$2:$H$27,7,TRUE)</f>
        <v>Oferten, Quinton</v>
      </c>
      <c r="F1262" t="str">
        <f>VLOOKUP(C1262,Hierarchy!$A$2:$H$27,8,TRUE)</f>
        <v>Williamburg</v>
      </c>
      <c r="G1262">
        <v>28</v>
      </c>
      <c r="H1262">
        <v>25079</v>
      </c>
      <c r="I1262">
        <v>6</v>
      </c>
      <c r="J1262">
        <v>27</v>
      </c>
      <c r="K1262">
        <v>17</v>
      </c>
      <c r="L1262">
        <v>10</v>
      </c>
      <c r="M1262">
        <v>4</v>
      </c>
      <c r="N1262">
        <f>SUMIF(Call_Data!$D$2:$D$1526,Call_Data!$D1262,Call_Data!$G$2:$G$1526)</f>
        <v>1918</v>
      </c>
      <c r="O1262">
        <f>SUMIFS(Call_Data!$G$2:$G$1526,Call_Data!$D$2:$D$1526,Call_Data!$D1262,Call_Data!$A$2:$A$1526,Call_Data!$A1262)</f>
        <v>660</v>
      </c>
      <c r="P1262" s="3">
        <f>Call_Data!$H1262/Call_Data!$G1262</f>
        <v>895.67857142857144</v>
      </c>
      <c r="Q1262" cm="1">
        <f t="array" ref="Q1262">_xlfn.SWITCH(A1262,201706,780,201707,783,201708,775)</f>
        <v>775</v>
      </c>
      <c r="R1262" s="5" cm="1">
        <f t="array" ref="R1262">_xlfn.SWITCH(A1262,201706,0.08,201707,0.081,201708,0.075)</f>
        <v>7.4999999999999997E-2</v>
      </c>
      <c r="S1262" s="2">
        <f>Call_Data!$M1262/Call_Data!$G1262*100</f>
        <v>14.285714285714285</v>
      </c>
      <c r="T1262" s="2">
        <f>Call_Data!$S1262/Call_Data!$R1262</f>
        <v>190.47619047619048</v>
      </c>
      <c r="U1262" s="7">
        <f t="shared" si="38"/>
        <v>250</v>
      </c>
      <c r="V1262" s="6">
        <f t="shared" si="39"/>
        <v>0.9642857142857143</v>
      </c>
      <c r="W1262" s="6">
        <f>Call_Data!$K1262/Call_Data!$J1262</f>
        <v>0.62962962962962965</v>
      </c>
      <c r="X1262" s="6">
        <f>Call_Data!$L1262/Call_Data!$K1262</f>
        <v>0.58823529411764708</v>
      </c>
      <c r="Y1262" s="6" cm="1">
        <f t="array" ref="Y1262">_xlfn.SWITCH(A1262,201706,0.51,201707,0.509,201708,0.511)</f>
        <v>0.51100000000000001</v>
      </c>
      <c r="Z1262" s="6">
        <f>Call_Data!$L1262/Call_Data!$G1262</f>
        <v>0.35714285714285715</v>
      </c>
      <c r="AA1262" s="6" cm="1">
        <f t="array" ref="AA1262">_xlfn.SWITCH(A1262,201706,0.2,201707,0.199,201708,0.198)</f>
        <v>0.19800000000000001</v>
      </c>
      <c r="AB1262" s="6">
        <f>Call_Data!$K1262-Call_Data!$L1262/Call_Data!$K1262</f>
        <v>16.411764705882351</v>
      </c>
      <c r="AC1262" s="6" cm="1">
        <f t="array" ref="AC1262">_xlfn.SWITCH(A1262,201706,0.17,201707,0.162,201708,0.159)</f>
        <v>0.159</v>
      </c>
      <c r="AD1262" s="6">
        <f>Call_Data!$I1262/Call_Data!$G1262</f>
        <v>0.21428571428571427</v>
      </c>
    </row>
    <row r="1263" spans="1:30" x14ac:dyDescent="0.2">
      <c r="A1263">
        <v>201708</v>
      </c>
      <c r="B1263" s="1">
        <v>42963</v>
      </c>
      <c r="C1263">
        <v>12484</v>
      </c>
      <c r="D1263" t="str">
        <f>VLOOKUP(Call_Data!$C1263,Hierarchy!$A$1:$H$27,5,TRUE)</f>
        <v>Uvaldon, Ursala</v>
      </c>
      <c r="E1263" t="str">
        <f>VLOOKUP(Call_Data!$C1263,Hierarchy!$A$2:$H$27,7,TRUE)</f>
        <v>Oferten, Quinton</v>
      </c>
      <c r="F1263" t="str">
        <f>VLOOKUP(C1263,Hierarchy!$A$2:$H$27,8,TRUE)</f>
        <v>Williamburg</v>
      </c>
      <c r="G1263">
        <v>29</v>
      </c>
      <c r="H1263">
        <v>25523</v>
      </c>
      <c r="I1263">
        <v>7</v>
      </c>
      <c r="J1263">
        <v>27</v>
      </c>
      <c r="K1263">
        <v>17</v>
      </c>
      <c r="L1263">
        <v>10</v>
      </c>
      <c r="M1263">
        <v>4</v>
      </c>
      <c r="N1263">
        <f>SUMIF(Call_Data!$D$2:$D$1526,Call_Data!$D1263,Call_Data!$G$2:$G$1526)</f>
        <v>1913</v>
      </c>
      <c r="O1263">
        <f>SUMIFS(Call_Data!$G$2:$G$1526,Call_Data!$D$2:$D$1526,Call_Data!$D1263,Call_Data!$A$2:$A$1526,Call_Data!$A1263)</f>
        <v>666</v>
      </c>
      <c r="P1263" s="3">
        <f>Call_Data!$H1263/Call_Data!$G1263</f>
        <v>880.10344827586209</v>
      </c>
      <c r="Q1263" cm="1">
        <f t="array" ref="Q1263">_xlfn.SWITCH(A1263,201706,780,201707,783,201708,775)</f>
        <v>775</v>
      </c>
      <c r="R1263" s="5" cm="1">
        <f t="array" ref="R1263">_xlfn.SWITCH(A1263,201706,0.08,201707,0.081,201708,0.075)</f>
        <v>7.4999999999999997E-2</v>
      </c>
      <c r="S1263" s="2">
        <f>Call_Data!$M1263/Call_Data!$G1263*100</f>
        <v>13.793103448275861</v>
      </c>
      <c r="T1263" s="2">
        <f>Call_Data!$S1263/Call_Data!$R1263</f>
        <v>183.90804597701148</v>
      </c>
      <c r="U1263" s="7">
        <f t="shared" si="38"/>
        <v>250</v>
      </c>
      <c r="V1263" s="6">
        <f t="shared" si="39"/>
        <v>0.93103448275862066</v>
      </c>
      <c r="W1263" s="6">
        <f>Call_Data!$K1263/Call_Data!$J1263</f>
        <v>0.62962962962962965</v>
      </c>
      <c r="X1263" s="6">
        <f>Call_Data!$L1263/Call_Data!$K1263</f>
        <v>0.58823529411764708</v>
      </c>
      <c r="Y1263" s="6" cm="1">
        <f t="array" ref="Y1263">_xlfn.SWITCH(A1263,201706,0.51,201707,0.509,201708,0.511)</f>
        <v>0.51100000000000001</v>
      </c>
      <c r="Z1263" s="6">
        <f>Call_Data!$L1263/Call_Data!$G1263</f>
        <v>0.34482758620689657</v>
      </c>
      <c r="AA1263" s="6" cm="1">
        <f t="array" ref="AA1263">_xlfn.SWITCH(A1263,201706,0.2,201707,0.199,201708,0.198)</f>
        <v>0.19800000000000001</v>
      </c>
      <c r="AB1263" s="6">
        <f>Call_Data!$K1263-Call_Data!$L1263/Call_Data!$K1263</f>
        <v>16.411764705882351</v>
      </c>
      <c r="AC1263" s="6" cm="1">
        <f t="array" ref="AC1263">_xlfn.SWITCH(A1263,201706,0.17,201707,0.162,201708,0.159)</f>
        <v>0.159</v>
      </c>
      <c r="AD1263" s="6">
        <f>Call_Data!$I1263/Call_Data!$G1263</f>
        <v>0.2413793103448276</v>
      </c>
    </row>
    <row r="1264" spans="1:30" x14ac:dyDescent="0.2">
      <c r="A1264">
        <v>201708</v>
      </c>
      <c r="B1264" s="1">
        <v>42963</v>
      </c>
      <c r="C1264">
        <v>12485</v>
      </c>
      <c r="D1264" t="str">
        <f>VLOOKUP(Call_Data!$C1264,Hierarchy!$A$1:$H$27,5,TRUE)</f>
        <v>Vindictive, Vinny</v>
      </c>
      <c r="E1264" t="str">
        <f>VLOOKUP(Call_Data!$C1264,Hierarchy!$A$2:$H$27,7,TRUE)</f>
        <v>Oferten, Quinton</v>
      </c>
      <c r="F1264" t="str">
        <f>VLOOKUP(C1264,Hierarchy!$A$2:$H$27,8,TRUE)</f>
        <v>Williamburg</v>
      </c>
      <c r="G1264">
        <v>33</v>
      </c>
      <c r="H1264">
        <v>24281</v>
      </c>
      <c r="I1264">
        <v>7</v>
      </c>
      <c r="J1264">
        <v>30</v>
      </c>
      <c r="K1264">
        <v>19</v>
      </c>
      <c r="L1264">
        <v>11</v>
      </c>
      <c r="M1264">
        <v>3</v>
      </c>
      <c r="N1264">
        <f>SUMIF(Call_Data!$D$2:$D$1526,Call_Data!$D1264,Call_Data!$G$2:$G$1526)</f>
        <v>1894</v>
      </c>
      <c r="O1264">
        <f>SUMIFS(Call_Data!$G$2:$G$1526,Call_Data!$D$2:$D$1526,Call_Data!$D1264,Call_Data!$A$2:$A$1526,Call_Data!$A1264)</f>
        <v>640</v>
      </c>
      <c r="P1264" s="3">
        <f>Call_Data!$H1264/Call_Data!$G1264</f>
        <v>735.78787878787875</v>
      </c>
      <c r="Q1264" cm="1">
        <f t="array" ref="Q1264">_xlfn.SWITCH(A1264,201706,780,201707,783,201708,775)</f>
        <v>775</v>
      </c>
      <c r="R1264" s="5" cm="1">
        <f t="array" ref="R1264">_xlfn.SWITCH(A1264,201706,0.08,201707,0.081,201708,0.075)</f>
        <v>7.4999999999999997E-2</v>
      </c>
      <c r="S1264" s="2">
        <f>Call_Data!$M1264/Call_Data!$G1264*100</f>
        <v>9.0909090909090917</v>
      </c>
      <c r="T1264" s="2">
        <f>Call_Data!$S1264/Call_Data!$R1264</f>
        <v>121.21212121212123</v>
      </c>
      <c r="U1264" s="7">
        <f t="shared" si="38"/>
        <v>250</v>
      </c>
      <c r="V1264" s="6">
        <f t="shared" si="39"/>
        <v>0.90909090909090906</v>
      </c>
      <c r="W1264" s="6">
        <f>Call_Data!$K1264/Call_Data!$J1264</f>
        <v>0.6333333333333333</v>
      </c>
      <c r="X1264" s="6">
        <f>Call_Data!$L1264/Call_Data!$K1264</f>
        <v>0.57894736842105265</v>
      </c>
      <c r="Y1264" s="6" cm="1">
        <f t="array" ref="Y1264">_xlfn.SWITCH(A1264,201706,0.51,201707,0.509,201708,0.511)</f>
        <v>0.51100000000000001</v>
      </c>
      <c r="Z1264" s="6">
        <f>Call_Data!$L1264/Call_Data!$G1264</f>
        <v>0.33333333333333331</v>
      </c>
      <c r="AA1264" s="6" cm="1">
        <f t="array" ref="AA1264">_xlfn.SWITCH(A1264,201706,0.2,201707,0.199,201708,0.198)</f>
        <v>0.19800000000000001</v>
      </c>
      <c r="AB1264" s="6">
        <f>Call_Data!$K1264-Call_Data!$L1264/Call_Data!$K1264</f>
        <v>18.421052631578949</v>
      </c>
      <c r="AC1264" s="6" cm="1">
        <f t="array" ref="AC1264">_xlfn.SWITCH(A1264,201706,0.17,201707,0.162,201708,0.159)</f>
        <v>0.159</v>
      </c>
      <c r="AD1264" s="6">
        <f>Call_Data!$I1264/Call_Data!$G1264</f>
        <v>0.21212121212121213</v>
      </c>
    </row>
    <row r="1265" spans="1:30" x14ac:dyDescent="0.2">
      <c r="A1265">
        <v>201708</v>
      </c>
      <c r="B1265" s="1">
        <v>42963</v>
      </c>
      <c r="C1265">
        <v>12486</v>
      </c>
      <c r="D1265" t="str">
        <f>VLOOKUP(Call_Data!$C1265,Hierarchy!$A$1:$H$27,5,TRUE)</f>
        <v>Williamson, Wilma</v>
      </c>
      <c r="E1265" t="str">
        <f>VLOOKUP(Call_Data!$C1265,Hierarchy!$A$2:$H$27,7,TRUE)</f>
        <v>Oferten, Quinton</v>
      </c>
      <c r="F1265" t="str">
        <f>VLOOKUP(C1265,Hierarchy!$A$2:$H$27,8,TRUE)</f>
        <v>Williamburg</v>
      </c>
      <c r="G1265">
        <v>29</v>
      </c>
      <c r="H1265">
        <v>25524</v>
      </c>
      <c r="I1265">
        <v>6</v>
      </c>
      <c r="J1265">
        <v>25</v>
      </c>
      <c r="K1265">
        <v>17</v>
      </c>
      <c r="L1265">
        <v>12</v>
      </c>
      <c r="M1265">
        <v>3</v>
      </c>
      <c r="N1265">
        <f>SUMIF(Call_Data!$D$2:$D$1526,Call_Data!$D1265,Call_Data!$G$2:$G$1526)</f>
        <v>1992</v>
      </c>
      <c r="O1265">
        <f>SUMIFS(Call_Data!$G$2:$G$1526,Call_Data!$D$2:$D$1526,Call_Data!$D1265,Call_Data!$A$2:$A$1526,Call_Data!$A1265)</f>
        <v>665</v>
      </c>
      <c r="P1265" s="3">
        <f>Call_Data!$H1265/Call_Data!$G1265</f>
        <v>880.13793103448279</v>
      </c>
      <c r="Q1265" cm="1">
        <f t="array" ref="Q1265">_xlfn.SWITCH(A1265,201706,780,201707,783,201708,775)</f>
        <v>775</v>
      </c>
      <c r="R1265" s="5" cm="1">
        <f t="array" ref="R1265">_xlfn.SWITCH(A1265,201706,0.08,201707,0.081,201708,0.075)</f>
        <v>7.4999999999999997E-2</v>
      </c>
      <c r="S1265" s="2">
        <f>Call_Data!$M1265/Call_Data!$G1265*100</f>
        <v>10.344827586206897</v>
      </c>
      <c r="T1265" s="2">
        <f>Call_Data!$S1265/Call_Data!$R1265</f>
        <v>137.93103448275863</v>
      </c>
      <c r="U1265" s="7">
        <f t="shared" si="38"/>
        <v>250</v>
      </c>
      <c r="V1265" s="6">
        <f t="shared" si="39"/>
        <v>0.86206896551724133</v>
      </c>
      <c r="W1265" s="6">
        <f>Call_Data!$K1265/Call_Data!$J1265</f>
        <v>0.68</v>
      </c>
      <c r="X1265" s="6">
        <f>Call_Data!$L1265/Call_Data!$K1265</f>
        <v>0.70588235294117652</v>
      </c>
      <c r="Y1265" s="6" cm="1">
        <f t="array" ref="Y1265">_xlfn.SWITCH(A1265,201706,0.51,201707,0.509,201708,0.511)</f>
        <v>0.51100000000000001</v>
      </c>
      <c r="Z1265" s="6">
        <f>Call_Data!$L1265/Call_Data!$G1265</f>
        <v>0.41379310344827586</v>
      </c>
      <c r="AA1265" s="6" cm="1">
        <f t="array" ref="AA1265">_xlfn.SWITCH(A1265,201706,0.2,201707,0.199,201708,0.198)</f>
        <v>0.19800000000000001</v>
      </c>
      <c r="AB1265" s="6">
        <f>Call_Data!$K1265-Call_Data!$L1265/Call_Data!$K1265</f>
        <v>16.294117647058822</v>
      </c>
      <c r="AC1265" s="6" cm="1">
        <f t="array" ref="AC1265">_xlfn.SWITCH(A1265,201706,0.17,201707,0.162,201708,0.159)</f>
        <v>0.159</v>
      </c>
      <c r="AD1265" s="6">
        <f>Call_Data!$I1265/Call_Data!$G1265</f>
        <v>0.20689655172413793</v>
      </c>
    </row>
    <row r="1266" spans="1:30" x14ac:dyDescent="0.2">
      <c r="A1266">
        <v>201708</v>
      </c>
      <c r="B1266" s="1">
        <v>42963</v>
      </c>
      <c r="C1266">
        <v>12487</v>
      </c>
      <c r="D1266" t="str">
        <f>VLOOKUP(Call_Data!$C1266,Hierarchy!$A$1:$H$27,5,TRUE)</f>
        <v>Younger, Yeti</v>
      </c>
      <c r="E1266" t="str">
        <f>VLOOKUP(Call_Data!$C1266,Hierarchy!$A$2:$H$27,7,TRUE)</f>
        <v>Oferten, Quinton</v>
      </c>
      <c r="F1266" t="str">
        <f>VLOOKUP(C1266,Hierarchy!$A$2:$H$27,8,TRUE)</f>
        <v>Williamburg</v>
      </c>
      <c r="G1266">
        <v>32</v>
      </c>
      <c r="H1266">
        <v>24846</v>
      </c>
      <c r="I1266">
        <v>6</v>
      </c>
      <c r="J1266">
        <v>29</v>
      </c>
      <c r="K1266">
        <v>18</v>
      </c>
      <c r="L1266">
        <v>13</v>
      </c>
      <c r="M1266">
        <v>3</v>
      </c>
      <c r="N1266">
        <f>SUMIF(Call_Data!$D$2:$D$1526,Call_Data!$D1266,Call_Data!$G$2:$G$1526)</f>
        <v>1939</v>
      </c>
      <c r="O1266">
        <f>SUMIFS(Call_Data!$G$2:$G$1526,Call_Data!$D$2:$D$1526,Call_Data!$D1266,Call_Data!$A$2:$A$1526,Call_Data!$A1266)</f>
        <v>666</v>
      </c>
      <c r="P1266" s="3">
        <f>Call_Data!$H1266/Call_Data!$G1266</f>
        <v>776.4375</v>
      </c>
      <c r="Q1266" cm="1">
        <f t="array" ref="Q1266">_xlfn.SWITCH(A1266,201706,780,201707,783,201708,775)</f>
        <v>775</v>
      </c>
      <c r="R1266" s="5" cm="1">
        <f t="array" ref="R1266">_xlfn.SWITCH(A1266,201706,0.08,201707,0.081,201708,0.075)</f>
        <v>7.4999999999999997E-2</v>
      </c>
      <c r="S1266" s="2">
        <f>Call_Data!$M1266/Call_Data!$G1266*100</f>
        <v>9.375</v>
      </c>
      <c r="T1266" s="2">
        <f>Call_Data!$S1266/Call_Data!$R1266</f>
        <v>125</v>
      </c>
      <c r="U1266" s="7">
        <f t="shared" si="38"/>
        <v>250</v>
      </c>
      <c r="V1266" s="6">
        <f t="shared" si="39"/>
        <v>0.90625</v>
      </c>
      <c r="W1266" s="6">
        <f>Call_Data!$K1266/Call_Data!$J1266</f>
        <v>0.62068965517241381</v>
      </c>
      <c r="X1266" s="6">
        <f>Call_Data!$L1266/Call_Data!$K1266</f>
        <v>0.72222222222222221</v>
      </c>
      <c r="Y1266" s="6" cm="1">
        <f t="array" ref="Y1266">_xlfn.SWITCH(A1266,201706,0.51,201707,0.509,201708,0.511)</f>
        <v>0.51100000000000001</v>
      </c>
      <c r="Z1266" s="6">
        <f>Call_Data!$L1266/Call_Data!$G1266</f>
        <v>0.40625</v>
      </c>
      <c r="AA1266" s="6" cm="1">
        <f t="array" ref="AA1266">_xlfn.SWITCH(A1266,201706,0.2,201707,0.199,201708,0.198)</f>
        <v>0.19800000000000001</v>
      </c>
      <c r="AB1266" s="6">
        <f>Call_Data!$K1266-Call_Data!$L1266/Call_Data!$K1266</f>
        <v>17.277777777777779</v>
      </c>
      <c r="AC1266" s="6" cm="1">
        <f t="array" ref="AC1266">_xlfn.SWITCH(A1266,201706,0.17,201707,0.162,201708,0.159)</f>
        <v>0.159</v>
      </c>
      <c r="AD1266" s="6">
        <f>Call_Data!$I1266/Call_Data!$G1266</f>
        <v>0.1875</v>
      </c>
    </row>
    <row r="1267" spans="1:30" x14ac:dyDescent="0.2">
      <c r="A1267">
        <v>201708</v>
      </c>
      <c r="B1267" s="1">
        <v>42963</v>
      </c>
      <c r="C1267">
        <v>12488</v>
      </c>
      <c r="D1267" t="str">
        <f>VLOOKUP(Call_Data!$C1267,Hierarchy!$A$1:$H$27,5,TRUE)</f>
        <v>Zwilowski, Zane</v>
      </c>
      <c r="E1267" t="str">
        <f>VLOOKUP(Call_Data!$C1267,Hierarchy!$A$2:$H$27,7,TRUE)</f>
        <v>Oferten, Quinton</v>
      </c>
      <c r="F1267" t="str">
        <f>VLOOKUP(C1267,Hierarchy!$A$2:$H$27,8,TRUE)</f>
        <v>Williamburg</v>
      </c>
      <c r="G1267">
        <v>28</v>
      </c>
      <c r="H1267">
        <v>24651</v>
      </c>
      <c r="I1267">
        <v>6</v>
      </c>
      <c r="J1267">
        <v>24</v>
      </c>
      <c r="K1267">
        <v>17</v>
      </c>
      <c r="L1267">
        <v>10</v>
      </c>
      <c r="M1267">
        <v>3</v>
      </c>
      <c r="N1267">
        <f>SUMIF(Call_Data!$D$2:$D$1526,Call_Data!$D1267,Call_Data!$G$2:$G$1526)</f>
        <v>2000</v>
      </c>
      <c r="O1267">
        <f>SUMIFS(Call_Data!$G$2:$G$1526,Call_Data!$D$2:$D$1526,Call_Data!$D1267,Call_Data!$A$2:$A$1526,Call_Data!$A1267)</f>
        <v>665</v>
      </c>
      <c r="P1267" s="3">
        <f>Call_Data!$H1267/Call_Data!$G1267</f>
        <v>880.39285714285711</v>
      </c>
      <c r="Q1267" cm="1">
        <f t="array" ref="Q1267">_xlfn.SWITCH(A1267,201706,780,201707,783,201708,775)</f>
        <v>775</v>
      </c>
      <c r="R1267" s="5" cm="1">
        <f t="array" ref="R1267">_xlfn.SWITCH(A1267,201706,0.08,201707,0.081,201708,0.075)</f>
        <v>7.4999999999999997E-2</v>
      </c>
      <c r="S1267" s="2">
        <f>Call_Data!$M1267/Call_Data!$G1267*100</f>
        <v>10.714285714285714</v>
      </c>
      <c r="T1267" s="2">
        <f>Call_Data!$S1267/Call_Data!$R1267</f>
        <v>142.85714285714286</v>
      </c>
      <c r="U1267" s="7">
        <f t="shared" si="38"/>
        <v>250</v>
      </c>
      <c r="V1267" s="6">
        <f t="shared" si="39"/>
        <v>0.8571428571428571</v>
      </c>
      <c r="W1267" s="6">
        <f>Call_Data!$K1267/Call_Data!$J1267</f>
        <v>0.70833333333333337</v>
      </c>
      <c r="X1267" s="6">
        <f>Call_Data!$L1267/Call_Data!$K1267</f>
        <v>0.58823529411764708</v>
      </c>
      <c r="Y1267" s="6" cm="1">
        <f t="array" ref="Y1267">_xlfn.SWITCH(A1267,201706,0.51,201707,0.509,201708,0.511)</f>
        <v>0.51100000000000001</v>
      </c>
      <c r="Z1267" s="6">
        <f>Call_Data!$L1267/Call_Data!$G1267</f>
        <v>0.35714285714285715</v>
      </c>
      <c r="AA1267" s="6" cm="1">
        <f t="array" ref="AA1267">_xlfn.SWITCH(A1267,201706,0.2,201707,0.199,201708,0.198)</f>
        <v>0.19800000000000001</v>
      </c>
      <c r="AB1267" s="6">
        <f>Call_Data!$K1267-Call_Data!$L1267/Call_Data!$K1267</f>
        <v>16.411764705882351</v>
      </c>
      <c r="AC1267" s="6" cm="1">
        <f t="array" ref="AC1267">_xlfn.SWITCH(A1267,201706,0.17,201707,0.162,201708,0.159)</f>
        <v>0.159</v>
      </c>
      <c r="AD1267" s="6">
        <f>Call_Data!$I1267/Call_Data!$G1267</f>
        <v>0.21428571428571427</v>
      </c>
    </row>
    <row r="1268" spans="1:30" x14ac:dyDescent="0.2">
      <c r="A1268">
        <v>201708</v>
      </c>
      <c r="B1268" s="1">
        <v>42963</v>
      </c>
      <c r="C1268">
        <v>12489</v>
      </c>
      <c r="D1268" t="str">
        <f>VLOOKUP(Call_Data!$C1268,Hierarchy!$A$1:$H$27,5,TRUE)</f>
        <v>Abacus, Aaron</v>
      </c>
      <c r="E1268" t="str">
        <f>VLOOKUP(Call_Data!$C1268,Hierarchy!$A$2:$H$27,7,TRUE)</f>
        <v>Oferten, Quinton</v>
      </c>
      <c r="F1268" t="str">
        <f>VLOOKUP(C1268,Hierarchy!$A$2:$H$27,8,TRUE)</f>
        <v>Williamburg</v>
      </c>
      <c r="G1268">
        <v>31</v>
      </c>
      <c r="H1268">
        <v>24573</v>
      </c>
      <c r="I1268">
        <v>7</v>
      </c>
      <c r="J1268">
        <v>29</v>
      </c>
      <c r="K1268">
        <v>22</v>
      </c>
      <c r="L1268">
        <v>13</v>
      </c>
      <c r="M1268">
        <v>3</v>
      </c>
      <c r="N1268">
        <f>SUMIF(Call_Data!$D$2:$D$1526,Call_Data!$D1268,Call_Data!$G$2:$G$1526)</f>
        <v>1858</v>
      </c>
      <c r="O1268">
        <f>SUMIFS(Call_Data!$G$2:$G$1526,Call_Data!$D$2:$D$1526,Call_Data!$D1268,Call_Data!$A$2:$A$1526,Call_Data!$A1268)</f>
        <v>697</v>
      </c>
      <c r="P1268" s="3">
        <f>Call_Data!$H1268/Call_Data!$G1268</f>
        <v>792.67741935483866</v>
      </c>
      <c r="Q1268" cm="1">
        <f t="array" ref="Q1268">_xlfn.SWITCH(A1268,201706,780,201707,783,201708,775)</f>
        <v>775</v>
      </c>
      <c r="R1268" s="5" cm="1">
        <f t="array" ref="R1268">_xlfn.SWITCH(A1268,201706,0.08,201707,0.081,201708,0.075)</f>
        <v>7.4999999999999997E-2</v>
      </c>
      <c r="S1268" s="2">
        <f>Call_Data!$M1268/Call_Data!$G1268*100</f>
        <v>9.67741935483871</v>
      </c>
      <c r="T1268" s="2">
        <f>Call_Data!$S1268/Call_Data!$R1268</f>
        <v>129.03225806451613</v>
      </c>
      <c r="U1268" s="7">
        <f t="shared" si="38"/>
        <v>250</v>
      </c>
      <c r="V1268" s="6">
        <f t="shared" si="39"/>
        <v>0.93548387096774188</v>
      </c>
      <c r="W1268" s="6">
        <f>Call_Data!$K1268/Call_Data!$J1268</f>
        <v>0.75862068965517238</v>
      </c>
      <c r="X1268" s="6">
        <f>Call_Data!$L1268/Call_Data!$K1268</f>
        <v>0.59090909090909094</v>
      </c>
      <c r="Y1268" s="6" cm="1">
        <f t="array" ref="Y1268">_xlfn.SWITCH(A1268,201706,0.51,201707,0.509,201708,0.511)</f>
        <v>0.51100000000000001</v>
      </c>
      <c r="Z1268" s="6">
        <f>Call_Data!$L1268/Call_Data!$G1268</f>
        <v>0.41935483870967744</v>
      </c>
      <c r="AA1268" s="6" cm="1">
        <f t="array" ref="AA1268">_xlfn.SWITCH(A1268,201706,0.2,201707,0.199,201708,0.198)</f>
        <v>0.19800000000000001</v>
      </c>
      <c r="AB1268" s="6">
        <f>Call_Data!$K1268-Call_Data!$L1268/Call_Data!$K1268</f>
        <v>21.40909090909091</v>
      </c>
      <c r="AC1268" s="6" cm="1">
        <f t="array" ref="AC1268">_xlfn.SWITCH(A1268,201706,0.17,201707,0.162,201708,0.159)</f>
        <v>0.159</v>
      </c>
      <c r="AD1268" s="6">
        <f>Call_Data!$I1268/Call_Data!$G1268</f>
        <v>0.22580645161290322</v>
      </c>
    </row>
    <row r="1269" spans="1:30" x14ac:dyDescent="0.2">
      <c r="A1269">
        <v>201708</v>
      </c>
      <c r="B1269" s="1">
        <v>42963</v>
      </c>
      <c r="C1269">
        <v>12490</v>
      </c>
      <c r="D1269" t="str">
        <f>VLOOKUP(Call_Data!$C1269,Hierarchy!$A$1:$H$27,5,TRUE)</f>
        <v>Pulaski, Peter</v>
      </c>
      <c r="E1269" t="str">
        <f>VLOOKUP(Call_Data!$C1269,Hierarchy!$A$2:$H$27,7,TRUE)</f>
        <v>Oferten, Quinton</v>
      </c>
      <c r="F1269" t="str">
        <f>VLOOKUP(C1269,Hierarchy!$A$2:$H$27,8,TRUE)</f>
        <v>Williamburg</v>
      </c>
      <c r="G1269">
        <v>32</v>
      </c>
      <c r="H1269">
        <v>25345</v>
      </c>
      <c r="I1269">
        <v>7</v>
      </c>
      <c r="J1269">
        <v>30</v>
      </c>
      <c r="K1269">
        <v>20</v>
      </c>
      <c r="L1269">
        <v>14</v>
      </c>
      <c r="M1269">
        <v>4</v>
      </c>
      <c r="N1269">
        <f>SUMIF(Call_Data!$D$2:$D$1526,Call_Data!$D1269,Call_Data!$G$2:$G$1526)</f>
        <v>1507</v>
      </c>
      <c r="O1269">
        <f>SUMIFS(Call_Data!$G$2:$G$1526,Call_Data!$D$2:$D$1526,Call_Data!$D1269,Call_Data!$A$2:$A$1526,Call_Data!$A1269)</f>
        <v>455</v>
      </c>
      <c r="P1269" s="3">
        <f>Call_Data!$H1269/Call_Data!$G1269</f>
        <v>792.03125</v>
      </c>
      <c r="Q1269" cm="1">
        <f t="array" ref="Q1269">_xlfn.SWITCH(A1269,201706,780,201707,783,201708,775)</f>
        <v>775</v>
      </c>
      <c r="R1269" s="5" cm="1">
        <f t="array" ref="R1269">_xlfn.SWITCH(A1269,201706,0.08,201707,0.081,201708,0.075)</f>
        <v>7.4999999999999997E-2</v>
      </c>
      <c r="S1269" s="2">
        <f>Call_Data!$M1269/Call_Data!$G1269*100</f>
        <v>12.5</v>
      </c>
      <c r="T1269" s="2">
        <f>Call_Data!$S1269/Call_Data!$R1269</f>
        <v>166.66666666666669</v>
      </c>
      <c r="U1269" s="7">
        <f t="shared" si="38"/>
        <v>250</v>
      </c>
      <c r="V1269" s="6">
        <f t="shared" si="39"/>
        <v>0.9375</v>
      </c>
      <c r="W1269" s="6">
        <f>Call_Data!$K1269/Call_Data!$J1269</f>
        <v>0.66666666666666663</v>
      </c>
      <c r="X1269" s="6">
        <f>Call_Data!$L1269/Call_Data!$K1269</f>
        <v>0.7</v>
      </c>
      <c r="Y1269" s="6" cm="1">
        <f t="array" ref="Y1269">_xlfn.SWITCH(A1269,201706,0.51,201707,0.509,201708,0.511)</f>
        <v>0.51100000000000001</v>
      </c>
      <c r="Z1269" s="6">
        <f>Call_Data!$L1269/Call_Data!$G1269</f>
        <v>0.4375</v>
      </c>
      <c r="AA1269" s="6" cm="1">
        <f t="array" ref="AA1269">_xlfn.SWITCH(A1269,201706,0.2,201707,0.199,201708,0.198)</f>
        <v>0.19800000000000001</v>
      </c>
      <c r="AB1269" s="6">
        <f>Call_Data!$K1269-Call_Data!$L1269/Call_Data!$K1269</f>
        <v>19.3</v>
      </c>
      <c r="AC1269" s="6" cm="1">
        <f t="array" ref="AC1269">_xlfn.SWITCH(A1269,201706,0.17,201707,0.162,201708,0.159)</f>
        <v>0.159</v>
      </c>
      <c r="AD1269" s="6">
        <f>Call_Data!$I1269/Call_Data!$G1269</f>
        <v>0.21875</v>
      </c>
    </row>
    <row r="1270" spans="1:30" x14ac:dyDescent="0.2">
      <c r="A1270">
        <v>201708</v>
      </c>
      <c r="B1270" s="1">
        <v>42964</v>
      </c>
      <c r="C1270">
        <v>12465</v>
      </c>
      <c r="D1270" t="str">
        <f>VLOOKUP(Call_Data!$C1270,Hierarchy!$A$1:$H$27,5,TRUE)</f>
        <v>Anderson, Albert</v>
      </c>
      <c r="E1270" t="str">
        <f>VLOOKUP(Call_Data!$C1270,Hierarchy!$A$2:$H$27,7,TRUE)</f>
        <v>Winnerson, Aceona</v>
      </c>
      <c r="F1270" t="str">
        <f>VLOOKUP(C1270,Hierarchy!$A$2:$H$27,8,TRUE)</f>
        <v>Williamburg</v>
      </c>
      <c r="G1270">
        <v>36</v>
      </c>
      <c r="H1270">
        <v>25813</v>
      </c>
      <c r="I1270">
        <v>5</v>
      </c>
      <c r="J1270">
        <v>36</v>
      </c>
      <c r="K1270">
        <v>32</v>
      </c>
      <c r="L1270">
        <v>29</v>
      </c>
      <c r="M1270">
        <v>1</v>
      </c>
      <c r="N1270">
        <f>SUMIF(Call_Data!$D$2:$D$1526,Call_Data!$D1270,Call_Data!$G$2:$G$1526)</f>
        <v>2149</v>
      </c>
      <c r="O1270">
        <f>SUMIFS(Call_Data!$G$2:$G$1526,Call_Data!$D$2:$D$1526,Call_Data!$D1270,Call_Data!$A$2:$A$1526,Call_Data!$A1270)</f>
        <v>751</v>
      </c>
      <c r="P1270" s="3">
        <f>Call_Data!$H1270/Call_Data!$G1270</f>
        <v>717.02777777777783</v>
      </c>
      <c r="Q1270" cm="1">
        <f t="array" ref="Q1270">_xlfn.SWITCH(A1270,201706,780,201707,783,201708,775)</f>
        <v>775</v>
      </c>
      <c r="R1270" s="5" cm="1">
        <f t="array" ref="R1270">_xlfn.SWITCH(A1270,201706,0.08,201707,0.081,201708,0.075)</f>
        <v>7.4999999999999997E-2</v>
      </c>
      <c r="S1270" s="2">
        <f>Call_Data!$M1270/Call_Data!$G1270*100</f>
        <v>2.7777777777777777</v>
      </c>
      <c r="T1270" s="2">
        <f>Call_Data!$S1270/Call_Data!$R1270</f>
        <v>37.037037037037038</v>
      </c>
      <c r="U1270" s="7">
        <f t="shared" si="38"/>
        <v>0</v>
      </c>
      <c r="V1270" s="6">
        <f t="shared" si="39"/>
        <v>1</v>
      </c>
      <c r="W1270" s="6">
        <f>Call_Data!$K1270/Call_Data!$J1270</f>
        <v>0.88888888888888884</v>
      </c>
      <c r="X1270" s="6">
        <f>Call_Data!$L1270/Call_Data!$K1270</f>
        <v>0.90625</v>
      </c>
      <c r="Y1270" s="6" cm="1">
        <f t="array" ref="Y1270">_xlfn.SWITCH(A1270,201706,0.51,201707,0.509,201708,0.511)</f>
        <v>0.51100000000000001</v>
      </c>
      <c r="Z1270" s="6">
        <f>Call_Data!$L1270/Call_Data!$G1270</f>
        <v>0.80555555555555558</v>
      </c>
      <c r="AA1270" s="6" cm="1">
        <f t="array" ref="AA1270">_xlfn.SWITCH(A1270,201706,0.2,201707,0.199,201708,0.198)</f>
        <v>0.19800000000000001</v>
      </c>
      <c r="AB1270" s="6">
        <f>Call_Data!$K1270-Call_Data!$L1270/Call_Data!$K1270</f>
        <v>31.09375</v>
      </c>
      <c r="AC1270" s="6" cm="1">
        <f t="array" ref="AC1270">_xlfn.SWITCH(A1270,201706,0.17,201707,0.162,201708,0.159)</f>
        <v>0.159</v>
      </c>
      <c r="AD1270" s="6">
        <f>Call_Data!$I1270/Call_Data!$G1270</f>
        <v>0.1388888888888889</v>
      </c>
    </row>
    <row r="1271" spans="1:30" x14ac:dyDescent="0.2">
      <c r="A1271">
        <v>201708</v>
      </c>
      <c r="B1271" s="1">
        <v>42964</v>
      </c>
      <c r="C1271">
        <v>12466</v>
      </c>
      <c r="D1271" t="str">
        <f>VLOOKUP(Call_Data!$C1271,Hierarchy!$A$1:$H$27,5,TRUE)</f>
        <v>Binning, Bart</v>
      </c>
      <c r="E1271" t="str">
        <f>VLOOKUP(Call_Data!$C1271,Hierarchy!$A$2:$H$27,7,TRUE)</f>
        <v>Winnerson, Aceona</v>
      </c>
      <c r="F1271" t="str">
        <f>VLOOKUP(C1271,Hierarchy!$A$2:$H$27,8,TRUE)</f>
        <v>Williamburg</v>
      </c>
      <c r="G1271">
        <v>38</v>
      </c>
      <c r="H1271">
        <v>24236</v>
      </c>
      <c r="I1271">
        <v>5</v>
      </c>
      <c r="J1271">
        <v>36</v>
      </c>
      <c r="K1271">
        <v>28</v>
      </c>
      <c r="L1271">
        <v>20</v>
      </c>
      <c r="M1271">
        <v>2</v>
      </c>
      <c r="N1271">
        <f>SUMIF(Call_Data!$D$2:$D$1526,Call_Data!$D1271,Call_Data!$G$2:$G$1526)</f>
        <v>2347</v>
      </c>
      <c r="O1271">
        <f>SUMIFS(Call_Data!$G$2:$G$1526,Call_Data!$D$2:$D$1526,Call_Data!$D1271,Call_Data!$A$2:$A$1526,Call_Data!$A1271)</f>
        <v>803</v>
      </c>
      <c r="P1271" s="3">
        <f>Call_Data!$H1271/Call_Data!$G1271</f>
        <v>637.78947368421052</v>
      </c>
      <c r="Q1271" cm="1">
        <f t="array" ref="Q1271">_xlfn.SWITCH(A1271,201706,780,201707,783,201708,775)</f>
        <v>775</v>
      </c>
      <c r="R1271" s="5" cm="1">
        <f t="array" ref="R1271">_xlfn.SWITCH(A1271,201706,0.08,201707,0.081,201708,0.075)</f>
        <v>7.4999999999999997E-2</v>
      </c>
      <c r="S1271" s="2">
        <f>Call_Data!$M1271/Call_Data!$G1271*100</f>
        <v>5.2631578947368416</v>
      </c>
      <c r="T1271" s="2">
        <f>Call_Data!$S1271/Call_Data!$R1271</f>
        <v>70.175438596491219</v>
      </c>
      <c r="U1271" s="7">
        <f t="shared" si="38"/>
        <v>0</v>
      </c>
      <c r="V1271" s="6">
        <f t="shared" si="39"/>
        <v>0.94736842105263153</v>
      </c>
      <c r="W1271" s="6">
        <f>Call_Data!$K1271/Call_Data!$J1271</f>
        <v>0.77777777777777779</v>
      </c>
      <c r="X1271" s="6">
        <f>Call_Data!$L1271/Call_Data!$K1271</f>
        <v>0.7142857142857143</v>
      </c>
      <c r="Y1271" s="6" cm="1">
        <f t="array" ref="Y1271">_xlfn.SWITCH(A1271,201706,0.51,201707,0.509,201708,0.511)</f>
        <v>0.51100000000000001</v>
      </c>
      <c r="Z1271" s="6">
        <f>Call_Data!$L1271/Call_Data!$G1271</f>
        <v>0.52631578947368418</v>
      </c>
      <c r="AA1271" s="6" cm="1">
        <f t="array" ref="AA1271">_xlfn.SWITCH(A1271,201706,0.2,201707,0.199,201708,0.198)</f>
        <v>0.19800000000000001</v>
      </c>
      <c r="AB1271" s="6">
        <f>Call_Data!$K1271-Call_Data!$L1271/Call_Data!$K1271</f>
        <v>27.285714285714285</v>
      </c>
      <c r="AC1271" s="6" cm="1">
        <f t="array" ref="AC1271">_xlfn.SWITCH(A1271,201706,0.17,201707,0.162,201708,0.159)</f>
        <v>0.159</v>
      </c>
      <c r="AD1271" s="6">
        <f>Call_Data!$I1271/Call_Data!$G1271</f>
        <v>0.13157894736842105</v>
      </c>
    </row>
    <row r="1272" spans="1:30" x14ac:dyDescent="0.2">
      <c r="A1272">
        <v>201708</v>
      </c>
      <c r="B1272" s="1">
        <v>42964</v>
      </c>
      <c r="C1272">
        <v>12467</v>
      </c>
      <c r="D1272" t="str">
        <f>VLOOKUP(Call_Data!$C1272,Hierarchy!$A$1:$H$27,5,TRUE)</f>
        <v>Centerville, Cece</v>
      </c>
      <c r="E1272" t="str">
        <f>VLOOKUP(Call_Data!$C1272,Hierarchy!$A$2:$H$27,7,TRUE)</f>
        <v>Winnerson, Aceona</v>
      </c>
      <c r="F1272" t="str">
        <f>VLOOKUP(C1272,Hierarchy!$A$2:$H$27,8,TRUE)</f>
        <v>Williamburg</v>
      </c>
      <c r="G1272">
        <v>34</v>
      </c>
      <c r="H1272">
        <v>24189</v>
      </c>
      <c r="I1272">
        <v>3</v>
      </c>
      <c r="J1272">
        <v>31</v>
      </c>
      <c r="K1272">
        <v>24</v>
      </c>
      <c r="L1272">
        <v>20</v>
      </c>
      <c r="M1272">
        <v>1</v>
      </c>
      <c r="N1272">
        <f>SUMIF(Call_Data!$D$2:$D$1526,Call_Data!$D1272,Call_Data!$G$2:$G$1526)</f>
        <v>2319</v>
      </c>
      <c r="O1272">
        <f>SUMIFS(Call_Data!$G$2:$G$1526,Call_Data!$D$2:$D$1526,Call_Data!$D1272,Call_Data!$A$2:$A$1526,Call_Data!$A1272)</f>
        <v>800</v>
      </c>
      <c r="P1272" s="3">
        <f>Call_Data!$H1272/Call_Data!$G1272</f>
        <v>711.44117647058829</v>
      </c>
      <c r="Q1272" cm="1">
        <f t="array" ref="Q1272">_xlfn.SWITCH(A1272,201706,780,201707,783,201708,775)</f>
        <v>775</v>
      </c>
      <c r="R1272" s="5" cm="1">
        <f t="array" ref="R1272">_xlfn.SWITCH(A1272,201706,0.08,201707,0.081,201708,0.075)</f>
        <v>7.4999999999999997E-2</v>
      </c>
      <c r="S1272" s="2">
        <f>Call_Data!$M1272/Call_Data!$G1272*100</f>
        <v>2.9411764705882351</v>
      </c>
      <c r="T1272" s="2">
        <f>Call_Data!$S1272/Call_Data!$R1272</f>
        <v>39.2156862745098</v>
      </c>
      <c r="U1272" s="7">
        <f t="shared" si="38"/>
        <v>0</v>
      </c>
      <c r="V1272" s="6">
        <f t="shared" si="39"/>
        <v>0.91176470588235292</v>
      </c>
      <c r="W1272" s="6">
        <f>Call_Data!$K1272/Call_Data!$J1272</f>
        <v>0.77419354838709675</v>
      </c>
      <c r="X1272" s="6">
        <f>Call_Data!$L1272/Call_Data!$K1272</f>
        <v>0.83333333333333337</v>
      </c>
      <c r="Y1272" s="6" cm="1">
        <f t="array" ref="Y1272">_xlfn.SWITCH(A1272,201706,0.51,201707,0.509,201708,0.511)</f>
        <v>0.51100000000000001</v>
      </c>
      <c r="Z1272" s="6">
        <f>Call_Data!$L1272/Call_Data!$G1272</f>
        <v>0.58823529411764708</v>
      </c>
      <c r="AA1272" s="6" cm="1">
        <f t="array" ref="AA1272">_xlfn.SWITCH(A1272,201706,0.2,201707,0.199,201708,0.198)</f>
        <v>0.19800000000000001</v>
      </c>
      <c r="AB1272" s="6">
        <f>Call_Data!$K1272-Call_Data!$L1272/Call_Data!$K1272</f>
        <v>23.166666666666668</v>
      </c>
      <c r="AC1272" s="6" cm="1">
        <f t="array" ref="AC1272">_xlfn.SWITCH(A1272,201706,0.17,201707,0.162,201708,0.159)</f>
        <v>0.159</v>
      </c>
      <c r="AD1272" s="6">
        <f>Call_Data!$I1272/Call_Data!$G1272</f>
        <v>8.8235294117647065E-2</v>
      </c>
    </row>
    <row r="1273" spans="1:30" x14ac:dyDescent="0.2">
      <c r="A1273">
        <v>201708</v>
      </c>
      <c r="B1273" s="1">
        <v>42964</v>
      </c>
      <c r="C1273">
        <v>12468</v>
      </c>
      <c r="D1273" t="str">
        <f>VLOOKUP(Call_Data!$C1273,Hierarchy!$A$1:$H$27,5,TRUE)</f>
        <v>Davenport, Davina</v>
      </c>
      <c r="E1273" t="str">
        <f>VLOOKUP(Call_Data!$C1273,Hierarchy!$A$2:$H$27,7,TRUE)</f>
        <v>Winnerson, Aceona</v>
      </c>
      <c r="F1273" t="str">
        <f>VLOOKUP(C1273,Hierarchy!$A$2:$H$27,8,TRUE)</f>
        <v>Williamburg</v>
      </c>
      <c r="G1273">
        <v>35</v>
      </c>
      <c r="H1273">
        <v>25140</v>
      </c>
      <c r="I1273">
        <v>5</v>
      </c>
      <c r="J1273">
        <v>32</v>
      </c>
      <c r="K1273">
        <v>23</v>
      </c>
      <c r="L1273">
        <v>21</v>
      </c>
      <c r="M1273">
        <v>2</v>
      </c>
      <c r="N1273">
        <f>SUMIF(Call_Data!$D$2:$D$1526,Call_Data!$D1273,Call_Data!$G$2:$G$1526)</f>
        <v>2282</v>
      </c>
      <c r="O1273">
        <f>SUMIFS(Call_Data!$G$2:$G$1526,Call_Data!$D$2:$D$1526,Call_Data!$D1273,Call_Data!$A$2:$A$1526,Call_Data!$A1273)</f>
        <v>790</v>
      </c>
      <c r="P1273" s="3">
        <f>Call_Data!$H1273/Call_Data!$G1273</f>
        <v>718.28571428571433</v>
      </c>
      <c r="Q1273" cm="1">
        <f t="array" ref="Q1273">_xlfn.SWITCH(A1273,201706,780,201707,783,201708,775)</f>
        <v>775</v>
      </c>
      <c r="R1273" s="5" cm="1">
        <f t="array" ref="R1273">_xlfn.SWITCH(A1273,201706,0.08,201707,0.081,201708,0.075)</f>
        <v>7.4999999999999997E-2</v>
      </c>
      <c r="S1273" s="2">
        <f>Call_Data!$M1273/Call_Data!$G1273*100</f>
        <v>5.7142857142857144</v>
      </c>
      <c r="T1273" s="2">
        <f>Call_Data!$S1273/Call_Data!$R1273</f>
        <v>76.19047619047619</v>
      </c>
      <c r="U1273" s="7">
        <f t="shared" si="38"/>
        <v>0</v>
      </c>
      <c r="V1273" s="6">
        <f t="shared" si="39"/>
        <v>0.91428571428571426</v>
      </c>
      <c r="W1273" s="6">
        <f>Call_Data!$K1273/Call_Data!$J1273</f>
        <v>0.71875</v>
      </c>
      <c r="X1273" s="6">
        <f>Call_Data!$L1273/Call_Data!$K1273</f>
        <v>0.91304347826086951</v>
      </c>
      <c r="Y1273" s="6" cm="1">
        <f t="array" ref="Y1273">_xlfn.SWITCH(A1273,201706,0.51,201707,0.509,201708,0.511)</f>
        <v>0.51100000000000001</v>
      </c>
      <c r="Z1273" s="6">
        <f>Call_Data!$L1273/Call_Data!$G1273</f>
        <v>0.6</v>
      </c>
      <c r="AA1273" s="6" cm="1">
        <f t="array" ref="AA1273">_xlfn.SWITCH(A1273,201706,0.2,201707,0.199,201708,0.198)</f>
        <v>0.19800000000000001</v>
      </c>
      <c r="AB1273" s="6">
        <f>Call_Data!$K1273-Call_Data!$L1273/Call_Data!$K1273</f>
        <v>22.086956521739129</v>
      </c>
      <c r="AC1273" s="6" cm="1">
        <f t="array" ref="AC1273">_xlfn.SWITCH(A1273,201706,0.17,201707,0.162,201708,0.159)</f>
        <v>0.159</v>
      </c>
      <c r="AD1273" s="6">
        <f>Call_Data!$I1273/Call_Data!$G1273</f>
        <v>0.14285714285714285</v>
      </c>
    </row>
    <row r="1274" spans="1:30" x14ac:dyDescent="0.2">
      <c r="A1274">
        <v>201708</v>
      </c>
      <c r="B1274" s="1">
        <v>42964</v>
      </c>
      <c r="C1274">
        <v>12469</v>
      </c>
      <c r="D1274" t="str">
        <f>VLOOKUP(Call_Data!$C1274,Hierarchy!$A$1:$H$27,5,TRUE)</f>
        <v>Edgerton, Ethan</v>
      </c>
      <c r="E1274" t="str">
        <f>VLOOKUP(Call_Data!$C1274,Hierarchy!$A$2:$H$27,7,TRUE)</f>
        <v>Winnerson, Aceona</v>
      </c>
      <c r="F1274" t="str">
        <f>VLOOKUP(C1274,Hierarchy!$A$2:$H$27,8,TRUE)</f>
        <v>Williamburg</v>
      </c>
      <c r="G1274">
        <v>34</v>
      </c>
      <c r="H1274">
        <v>25528</v>
      </c>
      <c r="I1274">
        <v>4</v>
      </c>
      <c r="J1274">
        <v>31</v>
      </c>
      <c r="K1274">
        <v>25</v>
      </c>
      <c r="L1274">
        <v>19</v>
      </c>
      <c r="M1274">
        <v>1</v>
      </c>
      <c r="N1274">
        <f>SUMIF(Call_Data!$D$2:$D$1526,Call_Data!$D1274,Call_Data!$G$2:$G$1526)</f>
        <v>2288</v>
      </c>
      <c r="O1274">
        <f>SUMIFS(Call_Data!$G$2:$G$1526,Call_Data!$D$2:$D$1526,Call_Data!$D1274,Call_Data!$A$2:$A$1526,Call_Data!$A1274)</f>
        <v>715</v>
      </c>
      <c r="P1274" s="3">
        <f>Call_Data!$H1274/Call_Data!$G1274</f>
        <v>750.82352941176475</v>
      </c>
      <c r="Q1274" cm="1">
        <f t="array" ref="Q1274">_xlfn.SWITCH(A1274,201706,780,201707,783,201708,775)</f>
        <v>775</v>
      </c>
      <c r="R1274" s="5" cm="1">
        <f t="array" ref="R1274">_xlfn.SWITCH(A1274,201706,0.08,201707,0.081,201708,0.075)</f>
        <v>7.4999999999999997E-2</v>
      </c>
      <c r="S1274" s="2">
        <f>Call_Data!$M1274/Call_Data!$G1274*100</f>
        <v>2.9411764705882351</v>
      </c>
      <c r="T1274" s="2">
        <f>Call_Data!$S1274/Call_Data!$R1274</f>
        <v>39.2156862745098</v>
      </c>
      <c r="U1274" s="7">
        <f t="shared" si="38"/>
        <v>0</v>
      </c>
      <c r="V1274" s="6">
        <f t="shared" si="39"/>
        <v>0.91176470588235292</v>
      </c>
      <c r="W1274" s="6">
        <f>Call_Data!$K1274/Call_Data!$J1274</f>
        <v>0.80645161290322576</v>
      </c>
      <c r="X1274" s="6">
        <f>Call_Data!$L1274/Call_Data!$K1274</f>
        <v>0.76</v>
      </c>
      <c r="Y1274" s="6" cm="1">
        <f t="array" ref="Y1274">_xlfn.SWITCH(A1274,201706,0.51,201707,0.509,201708,0.511)</f>
        <v>0.51100000000000001</v>
      </c>
      <c r="Z1274" s="6">
        <f>Call_Data!$L1274/Call_Data!$G1274</f>
        <v>0.55882352941176472</v>
      </c>
      <c r="AA1274" s="6" cm="1">
        <f t="array" ref="AA1274">_xlfn.SWITCH(A1274,201706,0.2,201707,0.199,201708,0.198)</f>
        <v>0.19800000000000001</v>
      </c>
      <c r="AB1274" s="6">
        <f>Call_Data!$K1274-Call_Data!$L1274/Call_Data!$K1274</f>
        <v>24.24</v>
      </c>
      <c r="AC1274" s="6" cm="1">
        <f t="array" ref="AC1274">_xlfn.SWITCH(A1274,201706,0.17,201707,0.162,201708,0.159)</f>
        <v>0.159</v>
      </c>
      <c r="AD1274" s="6">
        <f>Call_Data!$I1274/Call_Data!$G1274</f>
        <v>0.11764705882352941</v>
      </c>
    </row>
    <row r="1275" spans="1:30" x14ac:dyDescent="0.2">
      <c r="A1275">
        <v>201708</v>
      </c>
      <c r="B1275" s="1">
        <v>42964</v>
      </c>
      <c r="C1275">
        <v>12470</v>
      </c>
      <c r="D1275" t="str">
        <f>VLOOKUP(Call_Data!$C1275,Hierarchy!$A$1:$H$27,5,TRUE)</f>
        <v>Filipsano, Fiona</v>
      </c>
      <c r="E1275" t="str">
        <f>VLOOKUP(Call_Data!$C1275,Hierarchy!$A$2:$H$27,7,TRUE)</f>
        <v>Winnerson, Aceona</v>
      </c>
      <c r="F1275" t="str">
        <f>VLOOKUP(C1275,Hierarchy!$A$2:$H$27,8,TRUE)</f>
        <v>Williamburg</v>
      </c>
      <c r="G1275">
        <v>32</v>
      </c>
      <c r="H1275">
        <v>25579</v>
      </c>
      <c r="I1275">
        <v>4</v>
      </c>
      <c r="J1275">
        <v>29</v>
      </c>
      <c r="K1275">
        <v>23</v>
      </c>
      <c r="L1275">
        <v>18</v>
      </c>
      <c r="M1275">
        <v>2</v>
      </c>
      <c r="N1275">
        <f>SUMIF(Call_Data!$D$2:$D$1526,Call_Data!$D1275,Call_Data!$G$2:$G$1526)</f>
        <v>2312</v>
      </c>
      <c r="O1275">
        <f>SUMIFS(Call_Data!$G$2:$G$1526,Call_Data!$D$2:$D$1526,Call_Data!$D1275,Call_Data!$A$2:$A$1526,Call_Data!$A1275)</f>
        <v>796</v>
      </c>
      <c r="P1275" s="3">
        <f>Call_Data!$H1275/Call_Data!$G1275</f>
        <v>799.34375</v>
      </c>
      <c r="Q1275" cm="1">
        <f t="array" ref="Q1275">_xlfn.SWITCH(A1275,201706,780,201707,783,201708,775)</f>
        <v>775</v>
      </c>
      <c r="R1275" s="5" cm="1">
        <f t="array" ref="R1275">_xlfn.SWITCH(A1275,201706,0.08,201707,0.081,201708,0.075)</f>
        <v>7.4999999999999997E-2</v>
      </c>
      <c r="S1275" s="2">
        <f>Call_Data!$M1275/Call_Data!$G1275*100</f>
        <v>6.25</v>
      </c>
      <c r="T1275" s="2">
        <f>Call_Data!$S1275/Call_Data!$R1275</f>
        <v>83.333333333333343</v>
      </c>
      <c r="U1275" s="7">
        <f t="shared" si="38"/>
        <v>0</v>
      </c>
      <c r="V1275" s="6">
        <f t="shared" si="39"/>
        <v>0.90625</v>
      </c>
      <c r="W1275" s="6">
        <f>Call_Data!$K1275/Call_Data!$J1275</f>
        <v>0.7931034482758621</v>
      </c>
      <c r="X1275" s="6">
        <f>Call_Data!$L1275/Call_Data!$K1275</f>
        <v>0.78260869565217395</v>
      </c>
      <c r="Y1275" s="6" cm="1">
        <f t="array" ref="Y1275">_xlfn.SWITCH(A1275,201706,0.51,201707,0.509,201708,0.511)</f>
        <v>0.51100000000000001</v>
      </c>
      <c r="Z1275" s="6">
        <f>Call_Data!$L1275/Call_Data!$G1275</f>
        <v>0.5625</v>
      </c>
      <c r="AA1275" s="6" cm="1">
        <f t="array" ref="AA1275">_xlfn.SWITCH(A1275,201706,0.2,201707,0.199,201708,0.198)</f>
        <v>0.19800000000000001</v>
      </c>
      <c r="AB1275" s="6">
        <f>Call_Data!$K1275-Call_Data!$L1275/Call_Data!$K1275</f>
        <v>22.217391304347824</v>
      </c>
      <c r="AC1275" s="6" cm="1">
        <f t="array" ref="AC1275">_xlfn.SWITCH(A1275,201706,0.17,201707,0.162,201708,0.159)</f>
        <v>0.159</v>
      </c>
      <c r="AD1275" s="6">
        <f>Call_Data!$I1275/Call_Data!$G1275</f>
        <v>0.125</v>
      </c>
    </row>
    <row r="1276" spans="1:30" x14ac:dyDescent="0.2">
      <c r="A1276">
        <v>201708</v>
      </c>
      <c r="B1276" s="1">
        <v>42964</v>
      </c>
      <c r="C1276">
        <v>12471</v>
      </c>
      <c r="D1276" t="str">
        <f>VLOOKUP(Call_Data!$C1276,Hierarchy!$A$1:$H$27,5,TRUE)</f>
        <v>Gee, Garry</v>
      </c>
      <c r="E1276" t="str">
        <f>VLOOKUP(Call_Data!$C1276,Hierarchy!$A$2:$H$27,7,TRUE)</f>
        <v>Winnerson, Aceona</v>
      </c>
      <c r="F1276" t="str">
        <f>VLOOKUP(C1276,Hierarchy!$A$2:$H$27,8,TRUE)</f>
        <v>Williamburg</v>
      </c>
      <c r="G1276">
        <v>37</v>
      </c>
      <c r="H1276">
        <v>24265</v>
      </c>
      <c r="I1276">
        <v>7</v>
      </c>
      <c r="J1276">
        <v>36</v>
      </c>
      <c r="K1276">
        <v>31</v>
      </c>
      <c r="L1276">
        <v>26</v>
      </c>
      <c r="M1276">
        <v>1</v>
      </c>
      <c r="N1276">
        <f>SUMIF(Call_Data!$D$2:$D$1526,Call_Data!$D1276,Call_Data!$G$2:$G$1526)</f>
        <v>2402</v>
      </c>
      <c r="O1276">
        <f>SUMIFS(Call_Data!$G$2:$G$1526,Call_Data!$D$2:$D$1526,Call_Data!$D1276,Call_Data!$A$2:$A$1526,Call_Data!$A1276)</f>
        <v>793</v>
      </c>
      <c r="P1276" s="3">
        <f>Call_Data!$H1276/Call_Data!$G1276</f>
        <v>655.81081081081084</v>
      </c>
      <c r="Q1276" cm="1">
        <f t="array" ref="Q1276">_xlfn.SWITCH(A1276,201706,780,201707,783,201708,775)</f>
        <v>775</v>
      </c>
      <c r="R1276" s="5" cm="1">
        <f t="array" ref="R1276">_xlfn.SWITCH(A1276,201706,0.08,201707,0.081,201708,0.075)</f>
        <v>7.4999999999999997E-2</v>
      </c>
      <c r="S1276" s="2">
        <f>Call_Data!$M1276/Call_Data!$G1276*100</f>
        <v>2.7027027027027026</v>
      </c>
      <c r="T1276" s="2">
        <f>Call_Data!$S1276/Call_Data!$R1276</f>
        <v>36.036036036036037</v>
      </c>
      <c r="U1276" s="7">
        <f t="shared" si="38"/>
        <v>0</v>
      </c>
      <c r="V1276" s="6">
        <f t="shared" si="39"/>
        <v>0.97297297297297303</v>
      </c>
      <c r="W1276" s="6">
        <f>Call_Data!$K1276/Call_Data!$J1276</f>
        <v>0.86111111111111116</v>
      </c>
      <c r="X1276" s="6">
        <f>Call_Data!$L1276/Call_Data!$K1276</f>
        <v>0.83870967741935487</v>
      </c>
      <c r="Y1276" s="6" cm="1">
        <f t="array" ref="Y1276">_xlfn.SWITCH(A1276,201706,0.51,201707,0.509,201708,0.511)</f>
        <v>0.51100000000000001</v>
      </c>
      <c r="Z1276" s="6">
        <f>Call_Data!$L1276/Call_Data!$G1276</f>
        <v>0.70270270270270274</v>
      </c>
      <c r="AA1276" s="6" cm="1">
        <f t="array" ref="AA1276">_xlfn.SWITCH(A1276,201706,0.2,201707,0.199,201708,0.198)</f>
        <v>0.19800000000000001</v>
      </c>
      <c r="AB1276" s="6">
        <f>Call_Data!$K1276-Call_Data!$L1276/Call_Data!$K1276</f>
        <v>30.161290322580644</v>
      </c>
      <c r="AC1276" s="6" cm="1">
        <f t="array" ref="AC1276">_xlfn.SWITCH(A1276,201706,0.17,201707,0.162,201708,0.159)</f>
        <v>0.159</v>
      </c>
      <c r="AD1276" s="6">
        <f>Call_Data!$I1276/Call_Data!$G1276</f>
        <v>0.1891891891891892</v>
      </c>
    </row>
    <row r="1277" spans="1:30" x14ac:dyDescent="0.2">
      <c r="A1277">
        <v>201708</v>
      </c>
      <c r="B1277" s="1">
        <v>42964</v>
      </c>
      <c r="C1277">
        <v>12472</v>
      </c>
      <c r="D1277" t="str">
        <f>VLOOKUP(Call_Data!$C1277,Hierarchy!$A$1:$H$27,5,TRUE)</f>
        <v>Harrison, Harold</v>
      </c>
      <c r="E1277" t="str">
        <f>VLOOKUP(Call_Data!$C1277,Hierarchy!$A$2:$H$27,7,TRUE)</f>
        <v>Winnerson, Aceona</v>
      </c>
      <c r="F1277" t="str">
        <f>VLOOKUP(C1277,Hierarchy!$A$2:$H$27,8,TRUE)</f>
        <v>Williamburg</v>
      </c>
      <c r="G1277">
        <v>37</v>
      </c>
      <c r="H1277">
        <v>25687</v>
      </c>
      <c r="I1277">
        <v>6</v>
      </c>
      <c r="J1277">
        <v>35</v>
      </c>
      <c r="K1277">
        <v>27</v>
      </c>
      <c r="L1277">
        <v>22</v>
      </c>
      <c r="M1277">
        <v>1</v>
      </c>
      <c r="N1277">
        <f>SUMIF(Call_Data!$D$2:$D$1526,Call_Data!$D1277,Call_Data!$G$2:$G$1526)</f>
        <v>2134</v>
      </c>
      <c r="O1277">
        <f>SUMIFS(Call_Data!$G$2:$G$1526,Call_Data!$D$2:$D$1526,Call_Data!$D1277,Call_Data!$A$2:$A$1526,Call_Data!$A1277)</f>
        <v>777</v>
      </c>
      <c r="P1277" s="3">
        <f>Call_Data!$H1277/Call_Data!$G1277</f>
        <v>694.24324324324323</v>
      </c>
      <c r="Q1277" cm="1">
        <f t="array" ref="Q1277">_xlfn.SWITCH(A1277,201706,780,201707,783,201708,775)</f>
        <v>775</v>
      </c>
      <c r="R1277" s="5" cm="1">
        <f t="array" ref="R1277">_xlfn.SWITCH(A1277,201706,0.08,201707,0.081,201708,0.075)</f>
        <v>7.4999999999999997E-2</v>
      </c>
      <c r="S1277" s="2">
        <f>Call_Data!$M1277/Call_Data!$G1277*100</f>
        <v>2.7027027027027026</v>
      </c>
      <c r="T1277" s="2">
        <f>Call_Data!$S1277/Call_Data!$R1277</f>
        <v>36.036036036036037</v>
      </c>
      <c r="U1277" s="7">
        <f t="shared" si="38"/>
        <v>0</v>
      </c>
      <c r="V1277" s="6">
        <f t="shared" si="39"/>
        <v>0.94594594594594594</v>
      </c>
      <c r="W1277" s="6">
        <f>Call_Data!$K1277/Call_Data!$J1277</f>
        <v>0.77142857142857146</v>
      </c>
      <c r="X1277" s="6">
        <f>Call_Data!$L1277/Call_Data!$K1277</f>
        <v>0.81481481481481477</v>
      </c>
      <c r="Y1277" s="6" cm="1">
        <f t="array" ref="Y1277">_xlfn.SWITCH(A1277,201706,0.51,201707,0.509,201708,0.511)</f>
        <v>0.51100000000000001</v>
      </c>
      <c r="Z1277" s="6">
        <f>Call_Data!$L1277/Call_Data!$G1277</f>
        <v>0.59459459459459463</v>
      </c>
      <c r="AA1277" s="6" cm="1">
        <f t="array" ref="AA1277">_xlfn.SWITCH(A1277,201706,0.2,201707,0.199,201708,0.198)</f>
        <v>0.19800000000000001</v>
      </c>
      <c r="AB1277" s="6">
        <f>Call_Data!$K1277-Call_Data!$L1277/Call_Data!$K1277</f>
        <v>26.185185185185187</v>
      </c>
      <c r="AC1277" s="6" cm="1">
        <f t="array" ref="AC1277">_xlfn.SWITCH(A1277,201706,0.17,201707,0.162,201708,0.159)</f>
        <v>0.159</v>
      </c>
      <c r="AD1277" s="6">
        <f>Call_Data!$I1277/Call_Data!$G1277</f>
        <v>0.16216216216216217</v>
      </c>
    </row>
    <row r="1278" spans="1:30" x14ac:dyDescent="0.2">
      <c r="A1278">
        <v>201708</v>
      </c>
      <c r="B1278" s="1">
        <v>42964</v>
      </c>
      <c r="C1278">
        <v>12482</v>
      </c>
      <c r="D1278" t="str">
        <f>VLOOKUP(Call_Data!$C1278,Hierarchy!$A$1:$H$27,5,TRUE)</f>
        <v>Sanders, Sammi</v>
      </c>
      <c r="E1278" t="str">
        <f>VLOOKUP(Call_Data!$C1278,Hierarchy!$A$2:$H$27,7,TRUE)</f>
        <v>Oferten, Quinton</v>
      </c>
      <c r="F1278" t="str">
        <f>VLOOKUP(C1278,Hierarchy!$A$2:$H$27,8,TRUE)</f>
        <v>Williamburg</v>
      </c>
      <c r="G1278">
        <v>28</v>
      </c>
      <c r="H1278">
        <v>25791</v>
      </c>
      <c r="I1278">
        <v>7</v>
      </c>
      <c r="J1278">
        <v>25</v>
      </c>
      <c r="K1278">
        <v>16</v>
      </c>
      <c r="L1278">
        <v>10</v>
      </c>
      <c r="M1278">
        <v>3</v>
      </c>
      <c r="N1278">
        <f>SUMIF(Call_Data!$D$2:$D$1526,Call_Data!$D1278,Call_Data!$G$2:$G$1526)</f>
        <v>1764</v>
      </c>
      <c r="O1278">
        <f>SUMIFS(Call_Data!$G$2:$G$1526,Call_Data!$D$2:$D$1526,Call_Data!$D1278,Call_Data!$A$2:$A$1526,Call_Data!$A1278)</f>
        <v>663</v>
      </c>
      <c r="P1278" s="3">
        <f>Call_Data!$H1278/Call_Data!$G1278</f>
        <v>921.10714285714289</v>
      </c>
      <c r="Q1278" cm="1">
        <f t="array" ref="Q1278">_xlfn.SWITCH(A1278,201706,780,201707,783,201708,775)</f>
        <v>775</v>
      </c>
      <c r="R1278" s="5" cm="1">
        <f t="array" ref="R1278">_xlfn.SWITCH(A1278,201706,0.08,201707,0.081,201708,0.075)</f>
        <v>7.4999999999999997E-2</v>
      </c>
      <c r="S1278" s="2">
        <f>Call_Data!$M1278/Call_Data!$G1278*100</f>
        <v>10.714285714285714</v>
      </c>
      <c r="T1278" s="2">
        <f>Call_Data!$S1278/Call_Data!$R1278</f>
        <v>142.85714285714286</v>
      </c>
      <c r="U1278" s="7">
        <f t="shared" si="38"/>
        <v>250</v>
      </c>
      <c r="V1278" s="6">
        <f t="shared" si="39"/>
        <v>0.8928571428571429</v>
      </c>
      <c r="W1278" s="6">
        <f>Call_Data!$K1278/Call_Data!$J1278</f>
        <v>0.64</v>
      </c>
      <c r="X1278" s="6">
        <f>Call_Data!$L1278/Call_Data!$K1278</f>
        <v>0.625</v>
      </c>
      <c r="Y1278" s="6" cm="1">
        <f t="array" ref="Y1278">_xlfn.SWITCH(A1278,201706,0.51,201707,0.509,201708,0.511)</f>
        <v>0.51100000000000001</v>
      </c>
      <c r="Z1278" s="6">
        <f>Call_Data!$L1278/Call_Data!$G1278</f>
        <v>0.35714285714285715</v>
      </c>
      <c r="AA1278" s="6" cm="1">
        <f t="array" ref="AA1278">_xlfn.SWITCH(A1278,201706,0.2,201707,0.199,201708,0.198)</f>
        <v>0.19800000000000001</v>
      </c>
      <c r="AB1278" s="6">
        <f>Call_Data!$K1278-Call_Data!$L1278/Call_Data!$K1278</f>
        <v>15.375</v>
      </c>
      <c r="AC1278" s="6" cm="1">
        <f t="array" ref="AC1278">_xlfn.SWITCH(A1278,201706,0.17,201707,0.162,201708,0.159)</f>
        <v>0.159</v>
      </c>
      <c r="AD1278" s="6">
        <f>Call_Data!$I1278/Call_Data!$G1278</f>
        <v>0.25</v>
      </c>
    </row>
    <row r="1279" spans="1:30" x14ac:dyDescent="0.2">
      <c r="A1279">
        <v>201708</v>
      </c>
      <c r="B1279" s="1">
        <v>42964</v>
      </c>
      <c r="C1279">
        <v>12483</v>
      </c>
      <c r="D1279" t="str">
        <f>VLOOKUP(Call_Data!$C1279,Hierarchy!$A$1:$H$27,5,TRUE)</f>
        <v>Thomas, Ted</v>
      </c>
      <c r="E1279" t="str">
        <f>VLOOKUP(Call_Data!$C1279,Hierarchy!$A$2:$H$27,7,TRUE)</f>
        <v>Oferten, Quinton</v>
      </c>
      <c r="F1279" t="str">
        <f>VLOOKUP(C1279,Hierarchy!$A$2:$H$27,8,TRUE)</f>
        <v>Williamburg</v>
      </c>
      <c r="G1279">
        <v>30</v>
      </c>
      <c r="H1279">
        <v>24669</v>
      </c>
      <c r="I1279">
        <v>6</v>
      </c>
      <c r="J1279">
        <v>27</v>
      </c>
      <c r="K1279">
        <v>17</v>
      </c>
      <c r="L1279">
        <v>10</v>
      </c>
      <c r="M1279">
        <v>3</v>
      </c>
      <c r="N1279">
        <f>SUMIF(Call_Data!$D$2:$D$1526,Call_Data!$D1279,Call_Data!$G$2:$G$1526)</f>
        <v>1918</v>
      </c>
      <c r="O1279">
        <f>SUMIFS(Call_Data!$G$2:$G$1526,Call_Data!$D$2:$D$1526,Call_Data!$D1279,Call_Data!$A$2:$A$1526,Call_Data!$A1279)</f>
        <v>660</v>
      </c>
      <c r="P1279" s="3">
        <f>Call_Data!$H1279/Call_Data!$G1279</f>
        <v>822.3</v>
      </c>
      <c r="Q1279" cm="1">
        <f t="array" ref="Q1279">_xlfn.SWITCH(A1279,201706,780,201707,783,201708,775)</f>
        <v>775</v>
      </c>
      <c r="R1279" s="5" cm="1">
        <f t="array" ref="R1279">_xlfn.SWITCH(A1279,201706,0.08,201707,0.081,201708,0.075)</f>
        <v>7.4999999999999997E-2</v>
      </c>
      <c r="S1279" s="2">
        <f>Call_Data!$M1279/Call_Data!$G1279*100</f>
        <v>10</v>
      </c>
      <c r="T1279" s="2">
        <f>Call_Data!$S1279/Call_Data!$R1279</f>
        <v>133.33333333333334</v>
      </c>
      <c r="U1279" s="7">
        <f t="shared" si="38"/>
        <v>250</v>
      </c>
      <c r="V1279" s="6">
        <f t="shared" si="39"/>
        <v>0.9</v>
      </c>
      <c r="W1279" s="6">
        <f>Call_Data!$K1279/Call_Data!$J1279</f>
        <v>0.62962962962962965</v>
      </c>
      <c r="X1279" s="6">
        <f>Call_Data!$L1279/Call_Data!$K1279</f>
        <v>0.58823529411764708</v>
      </c>
      <c r="Y1279" s="6" cm="1">
        <f t="array" ref="Y1279">_xlfn.SWITCH(A1279,201706,0.51,201707,0.509,201708,0.511)</f>
        <v>0.51100000000000001</v>
      </c>
      <c r="Z1279" s="6">
        <f>Call_Data!$L1279/Call_Data!$G1279</f>
        <v>0.33333333333333331</v>
      </c>
      <c r="AA1279" s="6" cm="1">
        <f t="array" ref="AA1279">_xlfn.SWITCH(A1279,201706,0.2,201707,0.199,201708,0.198)</f>
        <v>0.19800000000000001</v>
      </c>
      <c r="AB1279" s="6">
        <f>Call_Data!$K1279-Call_Data!$L1279/Call_Data!$K1279</f>
        <v>16.411764705882351</v>
      </c>
      <c r="AC1279" s="6" cm="1">
        <f t="array" ref="AC1279">_xlfn.SWITCH(A1279,201706,0.17,201707,0.162,201708,0.159)</f>
        <v>0.159</v>
      </c>
      <c r="AD1279" s="6">
        <f>Call_Data!$I1279/Call_Data!$G1279</f>
        <v>0.2</v>
      </c>
    </row>
    <row r="1280" spans="1:30" x14ac:dyDescent="0.2">
      <c r="A1280">
        <v>201708</v>
      </c>
      <c r="B1280" s="1">
        <v>42964</v>
      </c>
      <c r="C1280">
        <v>12484</v>
      </c>
      <c r="D1280" t="str">
        <f>VLOOKUP(Call_Data!$C1280,Hierarchy!$A$1:$H$27,5,TRUE)</f>
        <v>Uvaldon, Ursala</v>
      </c>
      <c r="E1280" t="str">
        <f>VLOOKUP(Call_Data!$C1280,Hierarchy!$A$2:$H$27,7,TRUE)</f>
        <v>Oferten, Quinton</v>
      </c>
      <c r="F1280" t="str">
        <f>VLOOKUP(C1280,Hierarchy!$A$2:$H$27,8,TRUE)</f>
        <v>Williamburg</v>
      </c>
      <c r="G1280">
        <v>33</v>
      </c>
      <c r="H1280">
        <v>25322</v>
      </c>
      <c r="I1280">
        <v>7</v>
      </c>
      <c r="J1280">
        <v>31</v>
      </c>
      <c r="K1280">
        <v>19</v>
      </c>
      <c r="L1280">
        <v>12</v>
      </c>
      <c r="M1280">
        <v>3</v>
      </c>
      <c r="N1280">
        <f>SUMIF(Call_Data!$D$2:$D$1526,Call_Data!$D1280,Call_Data!$G$2:$G$1526)</f>
        <v>1913</v>
      </c>
      <c r="O1280">
        <f>SUMIFS(Call_Data!$G$2:$G$1526,Call_Data!$D$2:$D$1526,Call_Data!$D1280,Call_Data!$A$2:$A$1526,Call_Data!$A1280)</f>
        <v>666</v>
      </c>
      <c r="P1280" s="3">
        <f>Call_Data!$H1280/Call_Data!$G1280</f>
        <v>767.33333333333337</v>
      </c>
      <c r="Q1280" cm="1">
        <f t="array" ref="Q1280">_xlfn.SWITCH(A1280,201706,780,201707,783,201708,775)</f>
        <v>775</v>
      </c>
      <c r="R1280" s="5" cm="1">
        <f t="array" ref="R1280">_xlfn.SWITCH(A1280,201706,0.08,201707,0.081,201708,0.075)</f>
        <v>7.4999999999999997E-2</v>
      </c>
      <c r="S1280" s="2">
        <f>Call_Data!$M1280/Call_Data!$G1280*100</f>
        <v>9.0909090909090917</v>
      </c>
      <c r="T1280" s="2">
        <f>Call_Data!$S1280/Call_Data!$R1280</f>
        <v>121.21212121212123</v>
      </c>
      <c r="U1280" s="7">
        <f t="shared" si="38"/>
        <v>250</v>
      </c>
      <c r="V1280" s="6">
        <f t="shared" si="39"/>
        <v>0.93939393939393945</v>
      </c>
      <c r="W1280" s="6">
        <f>Call_Data!$K1280/Call_Data!$J1280</f>
        <v>0.61290322580645162</v>
      </c>
      <c r="X1280" s="6">
        <f>Call_Data!$L1280/Call_Data!$K1280</f>
        <v>0.63157894736842102</v>
      </c>
      <c r="Y1280" s="6" cm="1">
        <f t="array" ref="Y1280">_xlfn.SWITCH(A1280,201706,0.51,201707,0.509,201708,0.511)</f>
        <v>0.51100000000000001</v>
      </c>
      <c r="Z1280" s="6">
        <f>Call_Data!$L1280/Call_Data!$G1280</f>
        <v>0.36363636363636365</v>
      </c>
      <c r="AA1280" s="6" cm="1">
        <f t="array" ref="AA1280">_xlfn.SWITCH(A1280,201706,0.2,201707,0.199,201708,0.198)</f>
        <v>0.19800000000000001</v>
      </c>
      <c r="AB1280" s="6">
        <f>Call_Data!$K1280-Call_Data!$L1280/Call_Data!$K1280</f>
        <v>18.368421052631579</v>
      </c>
      <c r="AC1280" s="6" cm="1">
        <f t="array" ref="AC1280">_xlfn.SWITCH(A1280,201706,0.17,201707,0.162,201708,0.159)</f>
        <v>0.159</v>
      </c>
      <c r="AD1280" s="6">
        <f>Call_Data!$I1280/Call_Data!$G1280</f>
        <v>0.21212121212121213</v>
      </c>
    </row>
    <row r="1281" spans="1:30" x14ac:dyDescent="0.2">
      <c r="A1281">
        <v>201708</v>
      </c>
      <c r="B1281" s="1">
        <v>42964</v>
      </c>
      <c r="C1281">
        <v>12485</v>
      </c>
      <c r="D1281" t="str">
        <f>VLOOKUP(Call_Data!$C1281,Hierarchy!$A$1:$H$27,5,TRUE)</f>
        <v>Vindictive, Vinny</v>
      </c>
      <c r="E1281" t="str">
        <f>VLOOKUP(Call_Data!$C1281,Hierarchy!$A$2:$H$27,7,TRUE)</f>
        <v>Oferten, Quinton</v>
      </c>
      <c r="F1281" t="str">
        <f>VLOOKUP(C1281,Hierarchy!$A$2:$H$27,8,TRUE)</f>
        <v>Williamburg</v>
      </c>
      <c r="G1281">
        <v>29</v>
      </c>
      <c r="H1281">
        <v>25147</v>
      </c>
      <c r="I1281">
        <v>6</v>
      </c>
      <c r="J1281">
        <v>27</v>
      </c>
      <c r="K1281">
        <v>19</v>
      </c>
      <c r="L1281">
        <v>10</v>
      </c>
      <c r="M1281">
        <v>3</v>
      </c>
      <c r="N1281">
        <f>SUMIF(Call_Data!$D$2:$D$1526,Call_Data!$D1281,Call_Data!$G$2:$G$1526)</f>
        <v>1894</v>
      </c>
      <c r="O1281">
        <f>SUMIFS(Call_Data!$G$2:$G$1526,Call_Data!$D$2:$D$1526,Call_Data!$D1281,Call_Data!$A$2:$A$1526,Call_Data!$A1281)</f>
        <v>640</v>
      </c>
      <c r="P1281" s="3">
        <f>Call_Data!$H1281/Call_Data!$G1281</f>
        <v>867.13793103448279</v>
      </c>
      <c r="Q1281" cm="1">
        <f t="array" ref="Q1281">_xlfn.SWITCH(A1281,201706,780,201707,783,201708,775)</f>
        <v>775</v>
      </c>
      <c r="R1281" s="5" cm="1">
        <f t="array" ref="R1281">_xlfn.SWITCH(A1281,201706,0.08,201707,0.081,201708,0.075)</f>
        <v>7.4999999999999997E-2</v>
      </c>
      <c r="S1281" s="2">
        <f>Call_Data!$M1281/Call_Data!$G1281*100</f>
        <v>10.344827586206897</v>
      </c>
      <c r="T1281" s="2">
        <f>Call_Data!$S1281/Call_Data!$R1281</f>
        <v>137.93103448275863</v>
      </c>
      <c r="U1281" s="7">
        <f t="shared" si="38"/>
        <v>250</v>
      </c>
      <c r="V1281" s="6">
        <f t="shared" si="39"/>
        <v>0.93103448275862066</v>
      </c>
      <c r="W1281" s="6">
        <f>Call_Data!$K1281/Call_Data!$J1281</f>
        <v>0.70370370370370372</v>
      </c>
      <c r="X1281" s="6">
        <f>Call_Data!$L1281/Call_Data!$K1281</f>
        <v>0.52631578947368418</v>
      </c>
      <c r="Y1281" s="6" cm="1">
        <f t="array" ref="Y1281">_xlfn.SWITCH(A1281,201706,0.51,201707,0.509,201708,0.511)</f>
        <v>0.51100000000000001</v>
      </c>
      <c r="Z1281" s="6">
        <f>Call_Data!$L1281/Call_Data!$G1281</f>
        <v>0.34482758620689657</v>
      </c>
      <c r="AA1281" s="6" cm="1">
        <f t="array" ref="AA1281">_xlfn.SWITCH(A1281,201706,0.2,201707,0.199,201708,0.198)</f>
        <v>0.19800000000000001</v>
      </c>
      <c r="AB1281" s="6">
        <f>Call_Data!$K1281-Call_Data!$L1281/Call_Data!$K1281</f>
        <v>18.473684210526315</v>
      </c>
      <c r="AC1281" s="6" cm="1">
        <f t="array" ref="AC1281">_xlfn.SWITCH(A1281,201706,0.17,201707,0.162,201708,0.159)</f>
        <v>0.159</v>
      </c>
      <c r="AD1281" s="6">
        <f>Call_Data!$I1281/Call_Data!$G1281</f>
        <v>0.20689655172413793</v>
      </c>
    </row>
    <row r="1282" spans="1:30" x14ac:dyDescent="0.2">
      <c r="A1282">
        <v>201708</v>
      </c>
      <c r="B1282" s="1">
        <v>42964</v>
      </c>
      <c r="C1282">
        <v>12486</v>
      </c>
      <c r="D1282" t="str">
        <f>VLOOKUP(Call_Data!$C1282,Hierarchy!$A$1:$H$27,5,TRUE)</f>
        <v>Williamson, Wilma</v>
      </c>
      <c r="E1282" t="str">
        <f>VLOOKUP(Call_Data!$C1282,Hierarchy!$A$2:$H$27,7,TRUE)</f>
        <v>Oferten, Quinton</v>
      </c>
      <c r="F1282" t="str">
        <f>VLOOKUP(C1282,Hierarchy!$A$2:$H$27,8,TRUE)</f>
        <v>Williamburg</v>
      </c>
      <c r="G1282">
        <v>31</v>
      </c>
      <c r="H1282">
        <v>24094</v>
      </c>
      <c r="I1282">
        <v>8</v>
      </c>
      <c r="J1282">
        <v>29</v>
      </c>
      <c r="K1282">
        <v>18</v>
      </c>
      <c r="L1282">
        <v>11</v>
      </c>
      <c r="M1282">
        <v>3</v>
      </c>
      <c r="N1282">
        <f>SUMIF(Call_Data!$D$2:$D$1526,Call_Data!$D1282,Call_Data!$G$2:$G$1526)</f>
        <v>1992</v>
      </c>
      <c r="O1282">
        <f>SUMIFS(Call_Data!$G$2:$G$1526,Call_Data!$D$2:$D$1526,Call_Data!$D1282,Call_Data!$A$2:$A$1526,Call_Data!$A1282)</f>
        <v>665</v>
      </c>
      <c r="P1282" s="3">
        <f>Call_Data!$H1282/Call_Data!$G1282</f>
        <v>777.22580645161293</v>
      </c>
      <c r="Q1282" cm="1">
        <f t="array" ref="Q1282">_xlfn.SWITCH(A1282,201706,780,201707,783,201708,775)</f>
        <v>775</v>
      </c>
      <c r="R1282" s="5" cm="1">
        <f t="array" ref="R1282">_xlfn.SWITCH(A1282,201706,0.08,201707,0.081,201708,0.075)</f>
        <v>7.4999999999999997E-2</v>
      </c>
      <c r="S1282" s="2">
        <f>Call_Data!$M1282/Call_Data!$G1282*100</f>
        <v>9.67741935483871</v>
      </c>
      <c r="T1282" s="2">
        <f>Call_Data!$S1282/Call_Data!$R1282</f>
        <v>129.03225806451613</v>
      </c>
      <c r="U1282" s="7">
        <f t="shared" ref="U1282:U1345" si="40">IF(T1282&gt;120,250,IF(T1282&gt;110,150,IF(T1282&gt;100,100,IF(T1282&gt;90,50,0))))</f>
        <v>250</v>
      </c>
      <c r="V1282" s="6">
        <f t="shared" ref="V1282:V1345" si="41">J1282/G1282</f>
        <v>0.93548387096774188</v>
      </c>
      <c r="W1282" s="6">
        <f>Call_Data!$K1282/Call_Data!$J1282</f>
        <v>0.62068965517241381</v>
      </c>
      <c r="X1282" s="6">
        <f>Call_Data!$L1282/Call_Data!$K1282</f>
        <v>0.61111111111111116</v>
      </c>
      <c r="Y1282" s="6" cm="1">
        <f t="array" ref="Y1282">_xlfn.SWITCH(A1282,201706,0.51,201707,0.509,201708,0.511)</f>
        <v>0.51100000000000001</v>
      </c>
      <c r="Z1282" s="6">
        <f>Call_Data!$L1282/Call_Data!$G1282</f>
        <v>0.35483870967741937</v>
      </c>
      <c r="AA1282" s="6" cm="1">
        <f t="array" ref="AA1282">_xlfn.SWITCH(A1282,201706,0.2,201707,0.199,201708,0.198)</f>
        <v>0.19800000000000001</v>
      </c>
      <c r="AB1282" s="6">
        <f>Call_Data!$K1282-Call_Data!$L1282/Call_Data!$K1282</f>
        <v>17.388888888888889</v>
      </c>
      <c r="AC1282" s="6" cm="1">
        <f t="array" ref="AC1282">_xlfn.SWITCH(A1282,201706,0.17,201707,0.162,201708,0.159)</f>
        <v>0.159</v>
      </c>
      <c r="AD1282" s="6">
        <f>Call_Data!$I1282/Call_Data!$G1282</f>
        <v>0.25806451612903225</v>
      </c>
    </row>
    <row r="1283" spans="1:30" x14ac:dyDescent="0.2">
      <c r="A1283">
        <v>201708</v>
      </c>
      <c r="B1283" s="1">
        <v>42964</v>
      </c>
      <c r="C1283">
        <v>12487</v>
      </c>
      <c r="D1283" t="str">
        <f>VLOOKUP(Call_Data!$C1283,Hierarchy!$A$1:$H$27,5,TRUE)</f>
        <v>Younger, Yeti</v>
      </c>
      <c r="E1283" t="str">
        <f>VLOOKUP(Call_Data!$C1283,Hierarchy!$A$2:$H$27,7,TRUE)</f>
        <v>Oferten, Quinton</v>
      </c>
      <c r="F1283" t="str">
        <f>VLOOKUP(C1283,Hierarchy!$A$2:$H$27,8,TRUE)</f>
        <v>Williamburg</v>
      </c>
      <c r="G1283">
        <v>31</v>
      </c>
      <c r="H1283">
        <v>25636</v>
      </c>
      <c r="I1283">
        <v>7</v>
      </c>
      <c r="J1283">
        <v>26</v>
      </c>
      <c r="K1283">
        <v>16</v>
      </c>
      <c r="L1283">
        <v>9</v>
      </c>
      <c r="M1283">
        <v>4</v>
      </c>
      <c r="N1283">
        <f>SUMIF(Call_Data!$D$2:$D$1526,Call_Data!$D1283,Call_Data!$G$2:$G$1526)</f>
        <v>1939</v>
      </c>
      <c r="O1283">
        <f>SUMIFS(Call_Data!$G$2:$G$1526,Call_Data!$D$2:$D$1526,Call_Data!$D1283,Call_Data!$A$2:$A$1526,Call_Data!$A1283)</f>
        <v>666</v>
      </c>
      <c r="P1283" s="3">
        <f>Call_Data!$H1283/Call_Data!$G1283</f>
        <v>826.9677419354839</v>
      </c>
      <c r="Q1283" cm="1">
        <f t="array" ref="Q1283">_xlfn.SWITCH(A1283,201706,780,201707,783,201708,775)</f>
        <v>775</v>
      </c>
      <c r="R1283" s="5" cm="1">
        <f t="array" ref="R1283">_xlfn.SWITCH(A1283,201706,0.08,201707,0.081,201708,0.075)</f>
        <v>7.4999999999999997E-2</v>
      </c>
      <c r="S1283" s="2">
        <f>Call_Data!$M1283/Call_Data!$G1283*100</f>
        <v>12.903225806451612</v>
      </c>
      <c r="T1283" s="2">
        <f>Call_Data!$S1283/Call_Data!$R1283</f>
        <v>172.04301075268816</v>
      </c>
      <c r="U1283" s="7">
        <f t="shared" si="40"/>
        <v>250</v>
      </c>
      <c r="V1283" s="6">
        <f t="shared" si="41"/>
        <v>0.83870967741935487</v>
      </c>
      <c r="W1283" s="6">
        <f>Call_Data!$K1283/Call_Data!$J1283</f>
        <v>0.61538461538461542</v>
      </c>
      <c r="X1283" s="6">
        <f>Call_Data!$L1283/Call_Data!$K1283</f>
        <v>0.5625</v>
      </c>
      <c r="Y1283" s="6" cm="1">
        <f t="array" ref="Y1283">_xlfn.SWITCH(A1283,201706,0.51,201707,0.509,201708,0.511)</f>
        <v>0.51100000000000001</v>
      </c>
      <c r="Z1283" s="6">
        <f>Call_Data!$L1283/Call_Data!$G1283</f>
        <v>0.29032258064516131</v>
      </c>
      <c r="AA1283" s="6" cm="1">
        <f t="array" ref="AA1283">_xlfn.SWITCH(A1283,201706,0.2,201707,0.199,201708,0.198)</f>
        <v>0.19800000000000001</v>
      </c>
      <c r="AB1283" s="6">
        <f>Call_Data!$K1283-Call_Data!$L1283/Call_Data!$K1283</f>
        <v>15.4375</v>
      </c>
      <c r="AC1283" s="6" cm="1">
        <f t="array" ref="AC1283">_xlfn.SWITCH(A1283,201706,0.17,201707,0.162,201708,0.159)</f>
        <v>0.159</v>
      </c>
      <c r="AD1283" s="6">
        <f>Call_Data!$I1283/Call_Data!$G1283</f>
        <v>0.22580645161290322</v>
      </c>
    </row>
    <row r="1284" spans="1:30" x14ac:dyDescent="0.2">
      <c r="A1284">
        <v>201708</v>
      </c>
      <c r="B1284" s="1">
        <v>42964</v>
      </c>
      <c r="C1284">
        <v>12488</v>
      </c>
      <c r="D1284" t="str">
        <f>VLOOKUP(Call_Data!$C1284,Hierarchy!$A$1:$H$27,5,TRUE)</f>
        <v>Zwilowski, Zane</v>
      </c>
      <c r="E1284" t="str">
        <f>VLOOKUP(Call_Data!$C1284,Hierarchy!$A$2:$H$27,7,TRUE)</f>
        <v>Oferten, Quinton</v>
      </c>
      <c r="F1284" t="str">
        <f>VLOOKUP(C1284,Hierarchy!$A$2:$H$27,8,TRUE)</f>
        <v>Williamburg</v>
      </c>
      <c r="G1284">
        <v>29</v>
      </c>
      <c r="H1284">
        <v>25270</v>
      </c>
      <c r="I1284">
        <v>8</v>
      </c>
      <c r="J1284">
        <v>25</v>
      </c>
      <c r="K1284">
        <v>20</v>
      </c>
      <c r="L1284">
        <v>13</v>
      </c>
      <c r="M1284">
        <v>3</v>
      </c>
      <c r="N1284">
        <f>SUMIF(Call_Data!$D$2:$D$1526,Call_Data!$D1284,Call_Data!$G$2:$G$1526)</f>
        <v>2000</v>
      </c>
      <c r="O1284">
        <f>SUMIFS(Call_Data!$G$2:$G$1526,Call_Data!$D$2:$D$1526,Call_Data!$D1284,Call_Data!$A$2:$A$1526,Call_Data!$A1284)</f>
        <v>665</v>
      </c>
      <c r="P1284" s="3">
        <f>Call_Data!$H1284/Call_Data!$G1284</f>
        <v>871.37931034482756</v>
      </c>
      <c r="Q1284" cm="1">
        <f t="array" ref="Q1284">_xlfn.SWITCH(A1284,201706,780,201707,783,201708,775)</f>
        <v>775</v>
      </c>
      <c r="R1284" s="5" cm="1">
        <f t="array" ref="R1284">_xlfn.SWITCH(A1284,201706,0.08,201707,0.081,201708,0.075)</f>
        <v>7.4999999999999997E-2</v>
      </c>
      <c r="S1284" s="2">
        <f>Call_Data!$M1284/Call_Data!$G1284*100</f>
        <v>10.344827586206897</v>
      </c>
      <c r="T1284" s="2">
        <f>Call_Data!$S1284/Call_Data!$R1284</f>
        <v>137.93103448275863</v>
      </c>
      <c r="U1284" s="7">
        <f t="shared" si="40"/>
        <v>250</v>
      </c>
      <c r="V1284" s="6">
        <f t="shared" si="41"/>
        <v>0.86206896551724133</v>
      </c>
      <c r="W1284" s="6">
        <f>Call_Data!$K1284/Call_Data!$J1284</f>
        <v>0.8</v>
      </c>
      <c r="X1284" s="6">
        <f>Call_Data!$L1284/Call_Data!$K1284</f>
        <v>0.65</v>
      </c>
      <c r="Y1284" s="6" cm="1">
        <f t="array" ref="Y1284">_xlfn.SWITCH(A1284,201706,0.51,201707,0.509,201708,0.511)</f>
        <v>0.51100000000000001</v>
      </c>
      <c r="Z1284" s="6">
        <f>Call_Data!$L1284/Call_Data!$G1284</f>
        <v>0.44827586206896552</v>
      </c>
      <c r="AA1284" s="6" cm="1">
        <f t="array" ref="AA1284">_xlfn.SWITCH(A1284,201706,0.2,201707,0.199,201708,0.198)</f>
        <v>0.19800000000000001</v>
      </c>
      <c r="AB1284" s="6">
        <f>Call_Data!$K1284-Call_Data!$L1284/Call_Data!$K1284</f>
        <v>19.350000000000001</v>
      </c>
      <c r="AC1284" s="6" cm="1">
        <f t="array" ref="AC1284">_xlfn.SWITCH(A1284,201706,0.17,201707,0.162,201708,0.159)</f>
        <v>0.159</v>
      </c>
      <c r="AD1284" s="6">
        <f>Call_Data!$I1284/Call_Data!$G1284</f>
        <v>0.27586206896551724</v>
      </c>
    </row>
    <row r="1285" spans="1:30" x14ac:dyDescent="0.2">
      <c r="A1285">
        <v>201708</v>
      </c>
      <c r="B1285" s="1">
        <v>42964</v>
      </c>
      <c r="C1285">
        <v>12489</v>
      </c>
      <c r="D1285" t="str">
        <f>VLOOKUP(Call_Data!$C1285,Hierarchy!$A$1:$H$27,5,TRUE)</f>
        <v>Abacus, Aaron</v>
      </c>
      <c r="E1285" t="str">
        <f>VLOOKUP(Call_Data!$C1285,Hierarchy!$A$2:$H$27,7,TRUE)</f>
        <v>Oferten, Quinton</v>
      </c>
      <c r="F1285" t="str">
        <f>VLOOKUP(C1285,Hierarchy!$A$2:$H$27,8,TRUE)</f>
        <v>Williamburg</v>
      </c>
      <c r="G1285">
        <v>33</v>
      </c>
      <c r="H1285">
        <v>24377</v>
      </c>
      <c r="I1285">
        <v>7</v>
      </c>
      <c r="J1285">
        <v>30</v>
      </c>
      <c r="K1285">
        <v>23</v>
      </c>
      <c r="L1285">
        <v>12</v>
      </c>
      <c r="M1285">
        <v>4</v>
      </c>
      <c r="N1285">
        <f>SUMIF(Call_Data!$D$2:$D$1526,Call_Data!$D1285,Call_Data!$G$2:$G$1526)</f>
        <v>1858</v>
      </c>
      <c r="O1285">
        <f>SUMIFS(Call_Data!$G$2:$G$1526,Call_Data!$D$2:$D$1526,Call_Data!$D1285,Call_Data!$A$2:$A$1526,Call_Data!$A1285)</f>
        <v>697</v>
      </c>
      <c r="P1285" s="3">
        <f>Call_Data!$H1285/Call_Data!$G1285</f>
        <v>738.69696969696975</v>
      </c>
      <c r="Q1285" cm="1">
        <f t="array" ref="Q1285">_xlfn.SWITCH(A1285,201706,780,201707,783,201708,775)</f>
        <v>775</v>
      </c>
      <c r="R1285" s="5" cm="1">
        <f t="array" ref="R1285">_xlfn.SWITCH(A1285,201706,0.08,201707,0.081,201708,0.075)</f>
        <v>7.4999999999999997E-2</v>
      </c>
      <c r="S1285" s="2">
        <f>Call_Data!$M1285/Call_Data!$G1285*100</f>
        <v>12.121212121212121</v>
      </c>
      <c r="T1285" s="2">
        <f>Call_Data!$S1285/Call_Data!$R1285</f>
        <v>161.61616161616163</v>
      </c>
      <c r="U1285" s="7">
        <f t="shared" si="40"/>
        <v>250</v>
      </c>
      <c r="V1285" s="6">
        <f t="shared" si="41"/>
        <v>0.90909090909090906</v>
      </c>
      <c r="W1285" s="6">
        <f>Call_Data!$K1285/Call_Data!$J1285</f>
        <v>0.76666666666666672</v>
      </c>
      <c r="X1285" s="6">
        <f>Call_Data!$L1285/Call_Data!$K1285</f>
        <v>0.52173913043478259</v>
      </c>
      <c r="Y1285" s="6" cm="1">
        <f t="array" ref="Y1285">_xlfn.SWITCH(A1285,201706,0.51,201707,0.509,201708,0.511)</f>
        <v>0.51100000000000001</v>
      </c>
      <c r="Z1285" s="6">
        <f>Call_Data!$L1285/Call_Data!$G1285</f>
        <v>0.36363636363636365</v>
      </c>
      <c r="AA1285" s="6" cm="1">
        <f t="array" ref="AA1285">_xlfn.SWITCH(A1285,201706,0.2,201707,0.199,201708,0.198)</f>
        <v>0.19800000000000001</v>
      </c>
      <c r="AB1285" s="6">
        <f>Call_Data!$K1285-Call_Data!$L1285/Call_Data!$K1285</f>
        <v>22.478260869565219</v>
      </c>
      <c r="AC1285" s="6" cm="1">
        <f t="array" ref="AC1285">_xlfn.SWITCH(A1285,201706,0.17,201707,0.162,201708,0.159)</f>
        <v>0.159</v>
      </c>
      <c r="AD1285" s="6">
        <f>Call_Data!$I1285/Call_Data!$G1285</f>
        <v>0.21212121212121213</v>
      </c>
    </row>
    <row r="1286" spans="1:30" x14ac:dyDescent="0.2">
      <c r="A1286">
        <v>201708</v>
      </c>
      <c r="B1286" s="1">
        <v>42965</v>
      </c>
      <c r="C1286">
        <v>12465</v>
      </c>
      <c r="D1286" t="str">
        <f>VLOOKUP(Call_Data!$C1286,Hierarchy!$A$1:$H$27,5,TRUE)</f>
        <v>Anderson, Albert</v>
      </c>
      <c r="E1286" t="str">
        <f>VLOOKUP(Call_Data!$C1286,Hierarchy!$A$2:$H$27,7,TRUE)</f>
        <v>Winnerson, Aceona</v>
      </c>
      <c r="F1286" t="str">
        <f>VLOOKUP(C1286,Hierarchy!$A$2:$H$27,8,TRUE)</f>
        <v>Williamburg</v>
      </c>
      <c r="G1286">
        <v>38</v>
      </c>
      <c r="H1286">
        <v>24806</v>
      </c>
      <c r="I1286">
        <v>6</v>
      </c>
      <c r="J1286">
        <v>36</v>
      </c>
      <c r="K1286">
        <v>26</v>
      </c>
      <c r="L1286">
        <v>23</v>
      </c>
      <c r="M1286">
        <v>2</v>
      </c>
      <c r="N1286">
        <f>SUMIF(Call_Data!$D$2:$D$1526,Call_Data!$D1286,Call_Data!$G$2:$G$1526)</f>
        <v>2149</v>
      </c>
      <c r="O1286">
        <f>SUMIFS(Call_Data!$G$2:$G$1526,Call_Data!$D$2:$D$1526,Call_Data!$D1286,Call_Data!$A$2:$A$1526,Call_Data!$A1286)</f>
        <v>751</v>
      </c>
      <c r="P1286" s="3">
        <f>Call_Data!$H1286/Call_Data!$G1286</f>
        <v>652.78947368421052</v>
      </c>
      <c r="Q1286" cm="1">
        <f t="array" ref="Q1286">_xlfn.SWITCH(A1286,201706,780,201707,783,201708,775)</f>
        <v>775</v>
      </c>
      <c r="R1286" s="5" cm="1">
        <f t="array" ref="R1286">_xlfn.SWITCH(A1286,201706,0.08,201707,0.081,201708,0.075)</f>
        <v>7.4999999999999997E-2</v>
      </c>
      <c r="S1286" s="2">
        <f>Call_Data!$M1286/Call_Data!$G1286*100</f>
        <v>5.2631578947368416</v>
      </c>
      <c r="T1286" s="2">
        <f>Call_Data!$S1286/Call_Data!$R1286</f>
        <v>70.175438596491219</v>
      </c>
      <c r="U1286" s="7">
        <f t="shared" si="40"/>
        <v>0</v>
      </c>
      <c r="V1286" s="6">
        <f t="shared" si="41"/>
        <v>0.94736842105263153</v>
      </c>
      <c r="W1286" s="6">
        <f>Call_Data!$K1286/Call_Data!$J1286</f>
        <v>0.72222222222222221</v>
      </c>
      <c r="X1286" s="6">
        <f>Call_Data!$L1286/Call_Data!$K1286</f>
        <v>0.88461538461538458</v>
      </c>
      <c r="Y1286" s="6" cm="1">
        <f t="array" ref="Y1286">_xlfn.SWITCH(A1286,201706,0.51,201707,0.509,201708,0.511)</f>
        <v>0.51100000000000001</v>
      </c>
      <c r="Z1286" s="6">
        <f>Call_Data!$L1286/Call_Data!$G1286</f>
        <v>0.60526315789473684</v>
      </c>
      <c r="AA1286" s="6" cm="1">
        <f t="array" ref="AA1286">_xlfn.SWITCH(A1286,201706,0.2,201707,0.199,201708,0.198)</f>
        <v>0.19800000000000001</v>
      </c>
      <c r="AB1286" s="6">
        <f>Call_Data!$K1286-Call_Data!$L1286/Call_Data!$K1286</f>
        <v>25.115384615384617</v>
      </c>
      <c r="AC1286" s="6" cm="1">
        <f t="array" ref="AC1286">_xlfn.SWITCH(A1286,201706,0.17,201707,0.162,201708,0.159)</f>
        <v>0.159</v>
      </c>
      <c r="AD1286" s="6">
        <f>Call_Data!$I1286/Call_Data!$G1286</f>
        <v>0.15789473684210525</v>
      </c>
    </row>
    <row r="1287" spans="1:30" x14ac:dyDescent="0.2">
      <c r="A1287">
        <v>201708</v>
      </c>
      <c r="B1287" s="1">
        <v>42965</v>
      </c>
      <c r="C1287">
        <v>12466</v>
      </c>
      <c r="D1287" t="str">
        <f>VLOOKUP(Call_Data!$C1287,Hierarchy!$A$1:$H$27,5,TRUE)</f>
        <v>Binning, Bart</v>
      </c>
      <c r="E1287" t="str">
        <f>VLOOKUP(Call_Data!$C1287,Hierarchy!$A$2:$H$27,7,TRUE)</f>
        <v>Winnerson, Aceona</v>
      </c>
      <c r="F1287" t="str">
        <f>VLOOKUP(C1287,Hierarchy!$A$2:$H$27,8,TRUE)</f>
        <v>Williamburg</v>
      </c>
      <c r="G1287">
        <v>34</v>
      </c>
      <c r="H1287">
        <v>24023</v>
      </c>
      <c r="I1287">
        <v>6</v>
      </c>
      <c r="J1287">
        <v>32</v>
      </c>
      <c r="K1287">
        <v>29</v>
      </c>
      <c r="L1287">
        <v>23</v>
      </c>
      <c r="M1287">
        <v>1</v>
      </c>
      <c r="N1287">
        <f>SUMIF(Call_Data!$D$2:$D$1526,Call_Data!$D1287,Call_Data!$G$2:$G$1526)</f>
        <v>2347</v>
      </c>
      <c r="O1287">
        <f>SUMIFS(Call_Data!$G$2:$G$1526,Call_Data!$D$2:$D$1526,Call_Data!$D1287,Call_Data!$A$2:$A$1526,Call_Data!$A1287)</f>
        <v>803</v>
      </c>
      <c r="P1287" s="3">
        <f>Call_Data!$H1287/Call_Data!$G1287</f>
        <v>706.55882352941171</v>
      </c>
      <c r="Q1287" cm="1">
        <f t="array" ref="Q1287">_xlfn.SWITCH(A1287,201706,780,201707,783,201708,775)</f>
        <v>775</v>
      </c>
      <c r="R1287" s="5" cm="1">
        <f t="array" ref="R1287">_xlfn.SWITCH(A1287,201706,0.08,201707,0.081,201708,0.075)</f>
        <v>7.4999999999999997E-2</v>
      </c>
      <c r="S1287" s="2">
        <f>Call_Data!$M1287/Call_Data!$G1287*100</f>
        <v>2.9411764705882351</v>
      </c>
      <c r="T1287" s="2">
        <f>Call_Data!$S1287/Call_Data!$R1287</f>
        <v>39.2156862745098</v>
      </c>
      <c r="U1287" s="7">
        <f t="shared" si="40"/>
        <v>0</v>
      </c>
      <c r="V1287" s="6">
        <f t="shared" si="41"/>
        <v>0.94117647058823528</v>
      </c>
      <c r="W1287" s="6">
        <f>Call_Data!$K1287/Call_Data!$J1287</f>
        <v>0.90625</v>
      </c>
      <c r="X1287" s="6">
        <f>Call_Data!$L1287/Call_Data!$K1287</f>
        <v>0.7931034482758621</v>
      </c>
      <c r="Y1287" s="6" cm="1">
        <f t="array" ref="Y1287">_xlfn.SWITCH(A1287,201706,0.51,201707,0.509,201708,0.511)</f>
        <v>0.51100000000000001</v>
      </c>
      <c r="Z1287" s="6">
        <f>Call_Data!$L1287/Call_Data!$G1287</f>
        <v>0.67647058823529416</v>
      </c>
      <c r="AA1287" s="6" cm="1">
        <f t="array" ref="AA1287">_xlfn.SWITCH(A1287,201706,0.2,201707,0.199,201708,0.198)</f>
        <v>0.19800000000000001</v>
      </c>
      <c r="AB1287" s="6">
        <f>Call_Data!$K1287-Call_Data!$L1287/Call_Data!$K1287</f>
        <v>28.206896551724139</v>
      </c>
      <c r="AC1287" s="6" cm="1">
        <f t="array" ref="AC1287">_xlfn.SWITCH(A1287,201706,0.17,201707,0.162,201708,0.159)</f>
        <v>0.159</v>
      </c>
      <c r="AD1287" s="6">
        <f>Call_Data!$I1287/Call_Data!$G1287</f>
        <v>0.17647058823529413</v>
      </c>
    </row>
    <row r="1288" spans="1:30" x14ac:dyDescent="0.2">
      <c r="A1288">
        <v>201708</v>
      </c>
      <c r="B1288" s="1">
        <v>42965</v>
      </c>
      <c r="C1288">
        <v>12467</v>
      </c>
      <c r="D1288" t="str">
        <f>VLOOKUP(Call_Data!$C1288,Hierarchy!$A$1:$H$27,5,TRUE)</f>
        <v>Centerville, Cece</v>
      </c>
      <c r="E1288" t="str">
        <f>VLOOKUP(Call_Data!$C1288,Hierarchy!$A$2:$H$27,7,TRUE)</f>
        <v>Winnerson, Aceona</v>
      </c>
      <c r="F1288" t="str">
        <f>VLOOKUP(C1288,Hierarchy!$A$2:$H$27,8,TRUE)</f>
        <v>Williamburg</v>
      </c>
      <c r="G1288">
        <v>32</v>
      </c>
      <c r="H1288">
        <v>25525</v>
      </c>
      <c r="I1288">
        <v>4</v>
      </c>
      <c r="J1288">
        <v>31</v>
      </c>
      <c r="K1288">
        <v>23</v>
      </c>
      <c r="L1288">
        <v>21</v>
      </c>
      <c r="M1288">
        <v>1</v>
      </c>
      <c r="N1288">
        <f>SUMIF(Call_Data!$D$2:$D$1526,Call_Data!$D1288,Call_Data!$G$2:$G$1526)</f>
        <v>2319</v>
      </c>
      <c r="O1288">
        <f>SUMIFS(Call_Data!$G$2:$G$1526,Call_Data!$D$2:$D$1526,Call_Data!$D1288,Call_Data!$A$2:$A$1526,Call_Data!$A1288)</f>
        <v>800</v>
      </c>
      <c r="P1288" s="3">
        <f>Call_Data!$H1288/Call_Data!$G1288</f>
        <v>797.65625</v>
      </c>
      <c r="Q1288" cm="1">
        <f t="array" ref="Q1288">_xlfn.SWITCH(A1288,201706,780,201707,783,201708,775)</f>
        <v>775</v>
      </c>
      <c r="R1288" s="5" cm="1">
        <f t="array" ref="R1288">_xlfn.SWITCH(A1288,201706,0.08,201707,0.081,201708,0.075)</f>
        <v>7.4999999999999997E-2</v>
      </c>
      <c r="S1288" s="2">
        <f>Call_Data!$M1288/Call_Data!$G1288*100</f>
        <v>3.125</v>
      </c>
      <c r="T1288" s="2">
        <f>Call_Data!$S1288/Call_Data!$R1288</f>
        <v>41.666666666666671</v>
      </c>
      <c r="U1288" s="7">
        <f t="shared" si="40"/>
        <v>0</v>
      </c>
      <c r="V1288" s="6">
        <f t="shared" si="41"/>
        <v>0.96875</v>
      </c>
      <c r="W1288" s="6">
        <f>Call_Data!$K1288/Call_Data!$J1288</f>
        <v>0.74193548387096775</v>
      </c>
      <c r="X1288" s="6">
        <f>Call_Data!$L1288/Call_Data!$K1288</f>
        <v>0.91304347826086951</v>
      </c>
      <c r="Y1288" s="6" cm="1">
        <f t="array" ref="Y1288">_xlfn.SWITCH(A1288,201706,0.51,201707,0.509,201708,0.511)</f>
        <v>0.51100000000000001</v>
      </c>
      <c r="Z1288" s="6">
        <f>Call_Data!$L1288/Call_Data!$G1288</f>
        <v>0.65625</v>
      </c>
      <c r="AA1288" s="6" cm="1">
        <f t="array" ref="AA1288">_xlfn.SWITCH(A1288,201706,0.2,201707,0.199,201708,0.198)</f>
        <v>0.19800000000000001</v>
      </c>
      <c r="AB1288" s="6">
        <f>Call_Data!$K1288-Call_Data!$L1288/Call_Data!$K1288</f>
        <v>22.086956521739129</v>
      </c>
      <c r="AC1288" s="6" cm="1">
        <f t="array" ref="AC1288">_xlfn.SWITCH(A1288,201706,0.17,201707,0.162,201708,0.159)</f>
        <v>0.159</v>
      </c>
      <c r="AD1288" s="6">
        <f>Call_Data!$I1288/Call_Data!$G1288</f>
        <v>0.125</v>
      </c>
    </row>
    <row r="1289" spans="1:30" x14ac:dyDescent="0.2">
      <c r="A1289">
        <v>201708</v>
      </c>
      <c r="B1289" s="1">
        <v>42965</v>
      </c>
      <c r="C1289">
        <v>12468</v>
      </c>
      <c r="D1289" t="str">
        <f>VLOOKUP(Call_Data!$C1289,Hierarchy!$A$1:$H$27,5,TRUE)</f>
        <v>Davenport, Davina</v>
      </c>
      <c r="E1289" t="str">
        <f>VLOOKUP(Call_Data!$C1289,Hierarchy!$A$2:$H$27,7,TRUE)</f>
        <v>Winnerson, Aceona</v>
      </c>
      <c r="F1289" t="str">
        <f>VLOOKUP(C1289,Hierarchy!$A$2:$H$27,8,TRUE)</f>
        <v>Williamburg</v>
      </c>
      <c r="G1289">
        <v>34</v>
      </c>
      <c r="H1289">
        <v>25442</v>
      </c>
      <c r="I1289">
        <v>6</v>
      </c>
      <c r="J1289">
        <v>31</v>
      </c>
      <c r="K1289">
        <v>22</v>
      </c>
      <c r="L1289">
        <v>17</v>
      </c>
      <c r="M1289">
        <v>1</v>
      </c>
      <c r="N1289">
        <f>SUMIF(Call_Data!$D$2:$D$1526,Call_Data!$D1289,Call_Data!$G$2:$G$1526)</f>
        <v>2282</v>
      </c>
      <c r="O1289">
        <f>SUMIFS(Call_Data!$G$2:$G$1526,Call_Data!$D$2:$D$1526,Call_Data!$D1289,Call_Data!$A$2:$A$1526,Call_Data!$A1289)</f>
        <v>790</v>
      </c>
      <c r="P1289" s="3">
        <f>Call_Data!$H1289/Call_Data!$G1289</f>
        <v>748.29411764705878</v>
      </c>
      <c r="Q1289" cm="1">
        <f t="array" ref="Q1289">_xlfn.SWITCH(A1289,201706,780,201707,783,201708,775)</f>
        <v>775</v>
      </c>
      <c r="R1289" s="5" cm="1">
        <f t="array" ref="R1289">_xlfn.SWITCH(A1289,201706,0.08,201707,0.081,201708,0.075)</f>
        <v>7.4999999999999997E-2</v>
      </c>
      <c r="S1289" s="2">
        <f>Call_Data!$M1289/Call_Data!$G1289*100</f>
        <v>2.9411764705882351</v>
      </c>
      <c r="T1289" s="2">
        <f>Call_Data!$S1289/Call_Data!$R1289</f>
        <v>39.2156862745098</v>
      </c>
      <c r="U1289" s="7">
        <f t="shared" si="40"/>
        <v>0</v>
      </c>
      <c r="V1289" s="6">
        <f t="shared" si="41"/>
        <v>0.91176470588235292</v>
      </c>
      <c r="W1289" s="6">
        <f>Call_Data!$K1289/Call_Data!$J1289</f>
        <v>0.70967741935483875</v>
      </c>
      <c r="X1289" s="6">
        <f>Call_Data!$L1289/Call_Data!$K1289</f>
        <v>0.77272727272727271</v>
      </c>
      <c r="Y1289" s="6" cm="1">
        <f t="array" ref="Y1289">_xlfn.SWITCH(A1289,201706,0.51,201707,0.509,201708,0.511)</f>
        <v>0.51100000000000001</v>
      </c>
      <c r="Z1289" s="6">
        <f>Call_Data!$L1289/Call_Data!$G1289</f>
        <v>0.5</v>
      </c>
      <c r="AA1289" s="6" cm="1">
        <f t="array" ref="AA1289">_xlfn.SWITCH(A1289,201706,0.2,201707,0.199,201708,0.198)</f>
        <v>0.19800000000000001</v>
      </c>
      <c r="AB1289" s="6">
        <f>Call_Data!$K1289-Call_Data!$L1289/Call_Data!$K1289</f>
        <v>21.227272727272727</v>
      </c>
      <c r="AC1289" s="6" cm="1">
        <f t="array" ref="AC1289">_xlfn.SWITCH(A1289,201706,0.17,201707,0.162,201708,0.159)</f>
        <v>0.159</v>
      </c>
      <c r="AD1289" s="6">
        <f>Call_Data!$I1289/Call_Data!$G1289</f>
        <v>0.17647058823529413</v>
      </c>
    </row>
    <row r="1290" spans="1:30" x14ac:dyDescent="0.2">
      <c r="A1290">
        <v>201708</v>
      </c>
      <c r="B1290" s="1">
        <v>42965</v>
      </c>
      <c r="C1290">
        <v>12469</v>
      </c>
      <c r="D1290" t="str">
        <f>VLOOKUP(Call_Data!$C1290,Hierarchy!$A$1:$H$27,5,TRUE)</f>
        <v>Edgerton, Ethan</v>
      </c>
      <c r="E1290" t="str">
        <f>VLOOKUP(Call_Data!$C1290,Hierarchy!$A$2:$H$27,7,TRUE)</f>
        <v>Winnerson, Aceona</v>
      </c>
      <c r="F1290" t="str">
        <f>VLOOKUP(C1290,Hierarchy!$A$2:$H$27,8,TRUE)</f>
        <v>Williamburg</v>
      </c>
      <c r="G1290">
        <v>35</v>
      </c>
      <c r="H1290">
        <v>25867</v>
      </c>
      <c r="I1290">
        <v>4</v>
      </c>
      <c r="J1290">
        <v>32</v>
      </c>
      <c r="K1290">
        <v>25</v>
      </c>
      <c r="L1290">
        <v>21</v>
      </c>
      <c r="M1290">
        <v>1</v>
      </c>
      <c r="N1290">
        <f>SUMIF(Call_Data!$D$2:$D$1526,Call_Data!$D1290,Call_Data!$G$2:$G$1526)</f>
        <v>2288</v>
      </c>
      <c r="O1290">
        <f>SUMIFS(Call_Data!$G$2:$G$1526,Call_Data!$D$2:$D$1526,Call_Data!$D1290,Call_Data!$A$2:$A$1526,Call_Data!$A1290)</f>
        <v>715</v>
      </c>
      <c r="P1290" s="3">
        <f>Call_Data!$H1290/Call_Data!$G1290</f>
        <v>739.05714285714282</v>
      </c>
      <c r="Q1290" cm="1">
        <f t="array" ref="Q1290">_xlfn.SWITCH(A1290,201706,780,201707,783,201708,775)</f>
        <v>775</v>
      </c>
      <c r="R1290" s="5" cm="1">
        <f t="array" ref="R1290">_xlfn.SWITCH(A1290,201706,0.08,201707,0.081,201708,0.075)</f>
        <v>7.4999999999999997E-2</v>
      </c>
      <c r="S1290" s="2">
        <f>Call_Data!$M1290/Call_Data!$G1290*100</f>
        <v>2.8571428571428572</v>
      </c>
      <c r="T1290" s="2">
        <f>Call_Data!$S1290/Call_Data!$R1290</f>
        <v>38.095238095238095</v>
      </c>
      <c r="U1290" s="7">
        <f t="shared" si="40"/>
        <v>0</v>
      </c>
      <c r="V1290" s="6">
        <f t="shared" si="41"/>
        <v>0.91428571428571426</v>
      </c>
      <c r="W1290" s="6">
        <f>Call_Data!$K1290/Call_Data!$J1290</f>
        <v>0.78125</v>
      </c>
      <c r="X1290" s="6">
        <f>Call_Data!$L1290/Call_Data!$K1290</f>
        <v>0.84</v>
      </c>
      <c r="Y1290" s="6" cm="1">
        <f t="array" ref="Y1290">_xlfn.SWITCH(A1290,201706,0.51,201707,0.509,201708,0.511)</f>
        <v>0.51100000000000001</v>
      </c>
      <c r="Z1290" s="6">
        <f>Call_Data!$L1290/Call_Data!$G1290</f>
        <v>0.6</v>
      </c>
      <c r="AA1290" s="6" cm="1">
        <f t="array" ref="AA1290">_xlfn.SWITCH(A1290,201706,0.2,201707,0.199,201708,0.198)</f>
        <v>0.19800000000000001</v>
      </c>
      <c r="AB1290" s="6">
        <f>Call_Data!$K1290-Call_Data!$L1290/Call_Data!$K1290</f>
        <v>24.16</v>
      </c>
      <c r="AC1290" s="6" cm="1">
        <f t="array" ref="AC1290">_xlfn.SWITCH(A1290,201706,0.17,201707,0.162,201708,0.159)</f>
        <v>0.159</v>
      </c>
      <c r="AD1290" s="6">
        <f>Call_Data!$I1290/Call_Data!$G1290</f>
        <v>0.11428571428571428</v>
      </c>
    </row>
    <row r="1291" spans="1:30" x14ac:dyDescent="0.2">
      <c r="A1291">
        <v>201708</v>
      </c>
      <c r="B1291" s="1">
        <v>42965</v>
      </c>
      <c r="C1291">
        <v>12470</v>
      </c>
      <c r="D1291" t="str">
        <f>VLOOKUP(Call_Data!$C1291,Hierarchy!$A$1:$H$27,5,TRUE)</f>
        <v>Filipsano, Fiona</v>
      </c>
      <c r="E1291" t="str">
        <f>VLOOKUP(Call_Data!$C1291,Hierarchy!$A$2:$H$27,7,TRUE)</f>
        <v>Winnerson, Aceona</v>
      </c>
      <c r="F1291" t="str">
        <f>VLOOKUP(C1291,Hierarchy!$A$2:$H$27,8,TRUE)</f>
        <v>Williamburg</v>
      </c>
      <c r="G1291">
        <v>38</v>
      </c>
      <c r="H1291">
        <v>24133</v>
      </c>
      <c r="I1291">
        <v>7</v>
      </c>
      <c r="J1291">
        <v>37</v>
      </c>
      <c r="K1291">
        <v>27</v>
      </c>
      <c r="L1291">
        <v>24</v>
      </c>
      <c r="M1291">
        <v>2</v>
      </c>
      <c r="N1291">
        <f>SUMIF(Call_Data!$D$2:$D$1526,Call_Data!$D1291,Call_Data!$G$2:$G$1526)</f>
        <v>2312</v>
      </c>
      <c r="O1291">
        <f>SUMIFS(Call_Data!$G$2:$G$1526,Call_Data!$D$2:$D$1526,Call_Data!$D1291,Call_Data!$A$2:$A$1526,Call_Data!$A1291)</f>
        <v>796</v>
      </c>
      <c r="P1291" s="3">
        <f>Call_Data!$H1291/Call_Data!$G1291</f>
        <v>635.07894736842104</v>
      </c>
      <c r="Q1291" cm="1">
        <f t="array" ref="Q1291">_xlfn.SWITCH(A1291,201706,780,201707,783,201708,775)</f>
        <v>775</v>
      </c>
      <c r="R1291" s="5" cm="1">
        <f t="array" ref="R1291">_xlfn.SWITCH(A1291,201706,0.08,201707,0.081,201708,0.075)</f>
        <v>7.4999999999999997E-2</v>
      </c>
      <c r="S1291" s="2">
        <f>Call_Data!$M1291/Call_Data!$G1291*100</f>
        <v>5.2631578947368416</v>
      </c>
      <c r="T1291" s="2">
        <f>Call_Data!$S1291/Call_Data!$R1291</f>
        <v>70.175438596491219</v>
      </c>
      <c r="U1291" s="7">
        <f t="shared" si="40"/>
        <v>0</v>
      </c>
      <c r="V1291" s="6">
        <f t="shared" si="41"/>
        <v>0.97368421052631582</v>
      </c>
      <c r="W1291" s="6">
        <f>Call_Data!$K1291/Call_Data!$J1291</f>
        <v>0.72972972972972971</v>
      </c>
      <c r="X1291" s="6">
        <f>Call_Data!$L1291/Call_Data!$K1291</f>
        <v>0.88888888888888884</v>
      </c>
      <c r="Y1291" s="6" cm="1">
        <f t="array" ref="Y1291">_xlfn.SWITCH(A1291,201706,0.51,201707,0.509,201708,0.511)</f>
        <v>0.51100000000000001</v>
      </c>
      <c r="Z1291" s="6">
        <f>Call_Data!$L1291/Call_Data!$G1291</f>
        <v>0.63157894736842102</v>
      </c>
      <c r="AA1291" s="6" cm="1">
        <f t="array" ref="AA1291">_xlfn.SWITCH(A1291,201706,0.2,201707,0.199,201708,0.198)</f>
        <v>0.19800000000000001</v>
      </c>
      <c r="AB1291" s="6">
        <f>Call_Data!$K1291-Call_Data!$L1291/Call_Data!$K1291</f>
        <v>26.111111111111111</v>
      </c>
      <c r="AC1291" s="6" cm="1">
        <f t="array" ref="AC1291">_xlfn.SWITCH(A1291,201706,0.17,201707,0.162,201708,0.159)</f>
        <v>0.159</v>
      </c>
      <c r="AD1291" s="6">
        <f>Call_Data!$I1291/Call_Data!$G1291</f>
        <v>0.18421052631578946</v>
      </c>
    </row>
    <row r="1292" spans="1:30" x14ac:dyDescent="0.2">
      <c r="A1292">
        <v>201708</v>
      </c>
      <c r="B1292" s="1">
        <v>42965</v>
      </c>
      <c r="C1292">
        <v>12471</v>
      </c>
      <c r="D1292" t="str">
        <f>VLOOKUP(Call_Data!$C1292,Hierarchy!$A$1:$H$27,5,TRUE)</f>
        <v>Gee, Garry</v>
      </c>
      <c r="E1292" t="str">
        <f>VLOOKUP(Call_Data!$C1292,Hierarchy!$A$2:$H$27,7,TRUE)</f>
        <v>Winnerson, Aceona</v>
      </c>
      <c r="F1292" t="str">
        <f>VLOOKUP(C1292,Hierarchy!$A$2:$H$27,8,TRUE)</f>
        <v>Williamburg</v>
      </c>
      <c r="G1292">
        <v>38</v>
      </c>
      <c r="H1292">
        <v>25741</v>
      </c>
      <c r="I1292">
        <v>5</v>
      </c>
      <c r="J1292">
        <v>38</v>
      </c>
      <c r="K1292">
        <v>27</v>
      </c>
      <c r="L1292">
        <v>21</v>
      </c>
      <c r="M1292">
        <v>1</v>
      </c>
      <c r="N1292">
        <f>SUMIF(Call_Data!$D$2:$D$1526,Call_Data!$D1292,Call_Data!$G$2:$G$1526)</f>
        <v>2402</v>
      </c>
      <c r="O1292">
        <f>SUMIFS(Call_Data!$G$2:$G$1526,Call_Data!$D$2:$D$1526,Call_Data!$D1292,Call_Data!$A$2:$A$1526,Call_Data!$A1292)</f>
        <v>793</v>
      </c>
      <c r="P1292" s="3">
        <f>Call_Data!$H1292/Call_Data!$G1292</f>
        <v>677.39473684210532</v>
      </c>
      <c r="Q1292" cm="1">
        <f t="array" ref="Q1292">_xlfn.SWITCH(A1292,201706,780,201707,783,201708,775)</f>
        <v>775</v>
      </c>
      <c r="R1292" s="5" cm="1">
        <f t="array" ref="R1292">_xlfn.SWITCH(A1292,201706,0.08,201707,0.081,201708,0.075)</f>
        <v>7.4999999999999997E-2</v>
      </c>
      <c r="S1292" s="2">
        <f>Call_Data!$M1292/Call_Data!$G1292*100</f>
        <v>2.6315789473684208</v>
      </c>
      <c r="T1292" s="2">
        <f>Call_Data!$S1292/Call_Data!$R1292</f>
        <v>35.087719298245609</v>
      </c>
      <c r="U1292" s="7">
        <f t="shared" si="40"/>
        <v>0</v>
      </c>
      <c r="V1292" s="6">
        <f t="shared" si="41"/>
        <v>1</v>
      </c>
      <c r="W1292" s="6">
        <f>Call_Data!$K1292/Call_Data!$J1292</f>
        <v>0.71052631578947367</v>
      </c>
      <c r="X1292" s="6">
        <f>Call_Data!$L1292/Call_Data!$K1292</f>
        <v>0.77777777777777779</v>
      </c>
      <c r="Y1292" s="6" cm="1">
        <f t="array" ref="Y1292">_xlfn.SWITCH(A1292,201706,0.51,201707,0.509,201708,0.511)</f>
        <v>0.51100000000000001</v>
      </c>
      <c r="Z1292" s="6">
        <f>Call_Data!$L1292/Call_Data!$G1292</f>
        <v>0.55263157894736847</v>
      </c>
      <c r="AA1292" s="6" cm="1">
        <f t="array" ref="AA1292">_xlfn.SWITCH(A1292,201706,0.2,201707,0.199,201708,0.198)</f>
        <v>0.19800000000000001</v>
      </c>
      <c r="AB1292" s="6">
        <f>Call_Data!$K1292-Call_Data!$L1292/Call_Data!$K1292</f>
        <v>26.222222222222221</v>
      </c>
      <c r="AC1292" s="6" cm="1">
        <f t="array" ref="AC1292">_xlfn.SWITCH(A1292,201706,0.17,201707,0.162,201708,0.159)</f>
        <v>0.159</v>
      </c>
      <c r="AD1292" s="6">
        <f>Call_Data!$I1292/Call_Data!$G1292</f>
        <v>0.13157894736842105</v>
      </c>
    </row>
    <row r="1293" spans="1:30" x14ac:dyDescent="0.2">
      <c r="A1293">
        <v>201708</v>
      </c>
      <c r="B1293" s="1">
        <v>42965</v>
      </c>
      <c r="C1293">
        <v>12472</v>
      </c>
      <c r="D1293" t="str">
        <f>VLOOKUP(Call_Data!$C1293,Hierarchy!$A$1:$H$27,5,TRUE)</f>
        <v>Harrison, Harold</v>
      </c>
      <c r="E1293" t="str">
        <f>VLOOKUP(Call_Data!$C1293,Hierarchy!$A$2:$H$27,7,TRUE)</f>
        <v>Winnerson, Aceona</v>
      </c>
      <c r="F1293" t="str">
        <f>VLOOKUP(C1293,Hierarchy!$A$2:$H$27,8,TRUE)</f>
        <v>Williamburg</v>
      </c>
      <c r="G1293">
        <v>40</v>
      </c>
      <c r="H1293">
        <v>24179</v>
      </c>
      <c r="I1293">
        <v>7</v>
      </c>
      <c r="J1293">
        <v>40</v>
      </c>
      <c r="K1293">
        <v>32</v>
      </c>
      <c r="L1293">
        <v>26</v>
      </c>
      <c r="M1293">
        <v>1</v>
      </c>
      <c r="N1293">
        <f>SUMIF(Call_Data!$D$2:$D$1526,Call_Data!$D1293,Call_Data!$G$2:$G$1526)</f>
        <v>2134</v>
      </c>
      <c r="O1293">
        <f>SUMIFS(Call_Data!$G$2:$G$1526,Call_Data!$D$2:$D$1526,Call_Data!$D1293,Call_Data!$A$2:$A$1526,Call_Data!$A1293)</f>
        <v>777</v>
      </c>
      <c r="P1293" s="3">
        <f>Call_Data!$H1293/Call_Data!$G1293</f>
        <v>604.47500000000002</v>
      </c>
      <c r="Q1293" cm="1">
        <f t="array" ref="Q1293">_xlfn.SWITCH(A1293,201706,780,201707,783,201708,775)</f>
        <v>775</v>
      </c>
      <c r="R1293" s="5" cm="1">
        <f t="array" ref="R1293">_xlfn.SWITCH(A1293,201706,0.08,201707,0.081,201708,0.075)</f>
        <v>7.4999999999999997E-2</v>
      </c>
      <c r="S1293" s="2">
        <f>Call_Data!$M1293/Call_Data!$G1293*100</f>
        <v>2.5</v>
      </c>
      <c r="T1293" s="2">
        <f>Call_Data!$S1293/Call_Data!$R1293</f>
        <v>33.333333333333336</v>
      </c>
      <c r="U1293" s="7">
        <f t="shared" si="40"/>
        <v>0</v>
      </c>
      <c r="V1293" s="6">
        <f t="shared" si="41"/>
        <v>1</v>
      </c>
      <c r="W1293" s="6">
        <f>Call_Data!$K1293/Call_Data!$J1293</f>
        <v>0.8</v>
      </c>
      <c r="X1293" s="6">
        <f>Call_Data!$L1293/Call_Data!$K1293</f>
        <v>0.8125</v>
      </c>
      <c r="Y1293" s="6" cm="1">
        <f t="array" ref="Y1293">_xlfn.SWITCH(A1293,201706,0.51,201707,0.509,201708,0.511)</f>
        <v>0.51100000000000001</v>
      </c>
      <c r="Z1293" s="6">
        <f>Call_Data!$L1293/Call_Data!$G1293</f>
        <v>0.65</v>
      </c>
      <c r="AA1293" s="6" cm="1">
        <f t="array" ref="AA1293">_xlfn.SWITCH(A1293,201706,0.2,201707,0.199,201708,0.198)</f>
        <v>0.19800000000000001</v>
      </c>
      <c r="AB1293" s="6">
        <f>Call_Data!$K1293-Call_Data!$L1293/Call_Data!$K1293</f>
        <v>31.1875</v>
      </c>
      <c r="AC1293" s="6" cm="1">
        <f t="array" ref="AC1293">_xlfn.SWITCH(A1293,201706,0.17,201707,0.162,201708,0.159)</f>
        <v>0.159</v>
      </c>
      <c r="AD1293" s="6">
        <f>Call_Data!$I1293/Call_Data!$G1293</f>
        <v>0.17499999999999999</v>
      </c>
    </row>
    <row r="1294" spans="1:30" x14ac:dyDescent="0.2">
      <c r="A1294">
        <v>201708</v>
      </c>
      <c r="B1294" s="1">
        <v>42965</v>
      </c>
      <c r="C1294">
        <v>12473</v>
      </c>
      <c r="D1294" t="str">
        <f>VLOOKUP(Call_Data!$C1294,Hierarchy!$A$1:$H$27,5,TRUE)</f>
        <v>Ivanski, Igor</v>
      </c>
      <c r="E1294" t="str">
        <f>VLOOKUP(Call_Data!$C1294,Hierarchy!$A$2:$H$27,7,TRUE)</f>
        <v>Jimson, Bill</v>
      </c>
      <c r="F1294" t="str">
        <f>VLOOKUP(C1294,Hierarchy!$A$2:$H$27,8,TRUE)</f>
        <v>Williamburg</v>
      </c>
      <c r="G1294">
        <v>32</v>
      </c>
      <c r="H1294">
        <v>24729</v>
      </c>
      <c r="I1294">
        <v>6</v>
      </c>
      <c r="J1294">
        <v>30</v>
      </c>
      <c r="K1294">
        <v>22</v>
      </c>
      <c r="L1294">
        <v>16</v>
      </c>
      <c r="M1294">
        <v>2</v>
      </c>
      <c r="N1294">
        <f>SUMIF(Call_Data!$D$2:$D$1526,Call_Data!$D1294,Call_Data!$G$2:$G$1526)</f>
        <v>2093</v>
      </c>
      <c r="O1294">
        <f>SUMIFS(Call_Data!$G$2:$G$1526,Call_Data!$D$2:$D$1526,Call_Data!$D1294,Call_Data!$A$2:$A$1526,Call_Data!$A1294)</f>
        <v>730</v>
      </c>
      <c r="P1294" s="3">
        <f>Call_Data!$H1294/Call_Data!$G1294</f>
        <v>772.78125</v>
      </c>
      <c r="Q1294" cm="1">
        <f t="array" ref="Q1294">_xlfn.SWITCH(A1294,201706,780,201707,783,201708,775)</f>
        <v>775</v>
      </c>
      <c r="R1294" s="5" cm="1">
        <f t="array" ref="R1294">_xlfn.SWITCH(A1294,201706,0.08,201707,0.081,201708,0.075)</f>
        <v>7.4999999999999997E-2</v>
      </c>
      <c r="S1294" s="2">
        <f>Call_Data!$M1294/Call_Data!$G1294*100</f>
        <v>6.25</v>
      </c>
      <c r="T1294" s="2">
        <f>Call_Data!$S1294/Call_Data!$R1294</f>
        <v>83.333333333333343</v>
      </c>
      <c r="U1294" s="7">
        <f t="shared" si="40"/>
        <v>0</v>
      </c>
      <c r="V1294" s="6">
        <f t="shared" si="41"/>
        <v>0.9375</v>
      </c>
      <c r="W1294" s="6">
        <f>Call_Data!$K1294/Call_Data!$J1294</f>
        <v>0.73333333333333328</v>
      </c>
      <c r="X1294" s="6">
        <f>Call_Data!$L1294/Call_Data!$K1294</f>
        <v>0.72727272727272729</v>
      </c>
      <c r="Y1294" s="6" cm="1">
        <f t="array" ref="Y1294">_xlfn.SWITCH(A1294,201706,0.51,201707,0.509,201708,0.511)</f>
        <v>0.51100000000000001</v>
      </c>
      <c r="Z1294" s="6">
        <f>Call_Data!$L1294/Call_Data!$G1294</f>
        <v>0.5</v>
      </c>
      <c r="AA1294" s="6" cm="1">
        <f t="array" ref="AA1294">_xlfn.SWITCH(A1294,201706,0.2,201707,0.199,201708,0.198)</f>
        <v>0.19800000000000001</v>
      </c>
      <c r="AB1294" s="6">
        <f>Call_Data!$K1294-Call_Data!$L1294/Call_Data!$K1294</f>
        <v>21.272727272727273</v>
      </c>
      <c r="AC1294" s="6" cm="1">
        <f t="array" ref="AC1294">_xlfn.SWITCH(A1294,201706,0.17,201707,0.162,201708,0.159)</f>
        <v>0.159</v>
      </c>
      <c r="AD1294" s="6">
        <f>Call_Data!$I1294/Call_Data!$G1294</f>
        <v>0.1875</v>
      </c>
    </row>
    <row r="1295" spans="1:30" x14ac:dyDescent="0.2">
      <c r="A1295">
        <v>201708</v>
      </c>
      <c r="B1295" s="1">
        <v>42965</v>
      </c>
      <c r="C1295">
        <v>12474</v>
      </c>
      <c r="D1295" t="str">
        <f>VLOOKUP(Call_Data!$C1295,Hierarchy!$A$1:$H$27,5,TRUE)</f>
        <v>Jeffries, Johnna</v>
      </c>
      <c r="E1295" t="str">
        <f>VLOOKUP(Call_Data!$C1295,Hierarchy!$A$2:$H$27,7,TRUE)</f>
        <v>Jimson, Bill</v>
      </c>
      <c r="F1295" t="str">
        <f>VLOOKUP(C1295,Hierarchy!$A$2:$H$27,8,TRUE)</f>
        <v>Williamburg</v>
      </c>
      <c r="G1295">
        <v>36</v>
      </c>
      <c r="H1295">
        <v>24825</v>
      </c>
      <c r="I1295">
        <v>5</v>
      </c>
      <c r="J1295">
        <v>33</v>
      </c>
      <c r="K1295">
        <v>22</v>
      </c>
      <c r="L1295">
        <v>17</v>
      </c>
      <c r="M1295">
        <v>3</v>
      </c>
      <c r="N1295">
        <f>SUMIF(Call_Data!$D$2:$D$1526,Call_Data!$D1295,Call_Data!$G$2:$G$1526)</f>
        <v>2135</v>
      </c>
      <c r="O1295">
        <f>SUMIFS(Call_Data!$G$2:$G$1526,Call_Data!$D$2:$D$1526,Call_Data!$D1295,Call_Data!$A$2:$A$1526,Call_Data!$A1295)</f>
        <v>730</v>
      </c>
      <c r="P1295" s="3">
        <f>Call_Data!$H1295/Call_Data!$G1295</f>
        <v>689.58333333333337</v>
      </c>
      <c r="Q1295" cm="1">
        <f t="array" ref="Q1295">_xlfn.SWITCH(A1295,201706,780,201707,783,201708,775)</f>
        <v>775</v>
      </c>
      <c r="R1295" s="5" cm="1">
        <f t="array" ref="R1295">_xlfn.SWITCH(A1295,201706,0.08,201707,0.081,201708,0.075)</f>
        <v>7.4999999999999997E-2</v>
      </c>
      <c r="S1295" s="2">
        <f>Call_Data!$M1295/Call_Data!$G1295*100</f>
        <v>8.3333333333333321</v>
      </c>
      <c r="T1295" s="2">
        <f>Call_Data!$S1295/Call_Data!$R1295</f>
        <v>111.1111111111111</v>
      </c>
      <c r="U1295" s="7">
        <f t="shared" si="40"/>
        <v>150</v>
      </c>
      <c r="V1295" s="6">
        <f t="shared" si="41"/>
        <v>0.91666666666666663</v>
      </c>
      <c r="W1295" s="6">
        <f>Call_Data!$K1295/Call_Data!$J1295</f>
        <v>0.66666666666666663</v>
      </c>
      <c r="X1295" s="6">
        <f>Call_Data!$L1295/Call_Data!$K1295</f>
        <v>0.77272727272727271</v>
      </c>
      <c r="Y1295" s="6" cm="1">
        <f t="array" ref="Y1295">_xlfn.SWITCH(A1295,201706,0.51,201707,0.509,201708,0.511)</f>
        <v>0.51100000000000001</v>
      </c>
      <c r="Z1295" s="6">
        <f>Call_Data!$L1295/Call_Data!$G1295</f>
        <v>0.47222222222222221</v>
      </c>
      <c r="AA1295" s="6" cm="1">
        <f t="array" ref="AA1295">_xlfn.SWITCH(A1295,201706,0.2,201707,0.199,201708,0.198)</f>
        <v>0.19800000000000001</v>
      </c>
      <c r="AB1295" s="6">
        <f>Call_Data!$K1295-Call_Data!$L1295/Call_Data!$K1295</f>
        <v>21.227272727272727</v>
      </c>
      <c r="AC1295" s="6" cm="1">
        <f t="array" ref="AC1295">_xlfn.SWITCH(A1295,201706,0.17,201707,0.162,201708,0.159)</f>
        <v>0.159</v>
      </c>
      <c r="AD1295" s="6">
        <f>Call_Data!$I1295/Call_Data!$G1295</f>
        <v>0.1388888888888889</v>
      </c>
    </row>
    <row r="1296" spans="1:30" x14ac:dyDescent="0.2">
      <c r="A1296">
        <v>201708</v>
      </c>
      <c r="B1296" s="1">
        <v>42965</v>
      </c>
      <c r="C1296">
        <v>12475</v>
      </c>
      <c r="D1296" t="str">
        <f>VLOOKUP(Call_Data!$C1296,Hierarchy!$A$1:$H$27,5,TRUE)</f>
        <v>Kippers, Kat</v>
      </c>
      <c r="E1296" t="str">
        <f>VLOOKUP(Call_Data!$C1296,Hierarchy!$A$2:$H$27,7,TRUE)</f>
        <v>Jimson, Bill</v>
      </c>
      <c r="F1296" t="str">
        <f>VLOOKUP(C1296,Hierarchy!$A$2:$H$27,8,TRUE)</f>
        <v>Williamburg</v>
      </c>
      <c r="G1296">
        <v>33</v>
      </c>
      <c r="H1296">
        <v>24412</v>
      </c>
      <c r="I1296">
        <v>6</v>
      </c>
      <c r="J1296">
        <v>32</v>
      </c>
      <c r="K1296">
        <v>23</v>
      </c>
      <c r="L1296">
        <v>15</v>
      </c>
      <c r="M1296">
        <v>2</v>
      </c>
      <c r="N1296">
        <f>SUMIF(Call_Data!$D$2:$D$1526,Call_Data!$D1296,Call_Data!$G$2:$G$1526)</f>
        <v>2135</v>
      </c>
      <c r="O1296">
        <f>SUMIFS(Call_Data!$G$2:$G$1526,Call_Data!$D$2:$D$1526,Call_Data!$D1296,Call_Data!$A$2:$A$1526,Call_Data!$A1296)</f>
        <v>723</v>
      </c>
      <c r="P1296" s="3">
        <f>Call_Data!$H1296/Call_Data!$G1296</f>
        <v>739.75757575757575</v>
      </c>
      <c r="Q1296" cm="1">
        <f t="array" ref="Q1296">_xlfn.SWITCH(A1296,201706,780,201707,783,201708,775)</f>
        <v>775</v>
      </c>
      <c r="R1296" s="5" cm="1">
        <f t="array" ref="R1296">_xlfn.SWITCH(A1296,201706,0.08,201707,0.081,201708,0.075)</f>
        <v>7.4999999999999997E-2</v>
      </c>
      <c r="S1296" s="2">
        <f>Call_Data!$M1296/Call_Data!$G1296*100</f>
        <v>6.0606060606060606</v>
      </c>
      <c r="T1296" s="2">
        <f>Call_Data!$S1296/Call_Data!$R1296</f>
        <v>80.808080808080817</v>
      </c>
      <c r="U1296" s="7">
        <f t="shared" si="40"/>
        <v>0</v>
      </c>
      <c r="V1296" s="6">
        <f t="shared" si="41"/>
        <v>0.96969696969696972</v>
      </c>
      <c r="W1296" s="6">
        <f>Call_Data!$K1296/Call_Data!$J1296</f>
        <v>0.71875</v>
      </c>
      <c r="X1296" s="6">
        <f>Call_Data!$L1296/Call_Data!$K1296</f>
        <v>0.65217391304347827</v>
      </c>
      <c r="Y1296" s="6" cm="1">
        <f t="array" ref="Y1296">_xlfn.SWITCH(A1296,201706,0.51,201707,0.509,201708,0.511)</f>
        <v>0.51100000000000001</v>
      </c>
      <c r="Z1296" s="6">
        <f>Call_Data!$L1296/Call_Data!$G1296</f>
        <v>0.45454545454545453</v>
      </c>
      <c r="AA1296" s="6" cm="1">
        <f t="array" ref="AA1296">_xlfn.SWITCH(A1296,201706,0.2,201707,0.199,201708,0.198)</f>
        <v>0.19800000000000001</v>
      </c>
      <c r="AB1296" s="6">
        <f>Call_Data!$K1296-Call_Data!$L1296/Call_Data!$K1296</f>
        <v>22.347826086956523</v>
      </c>
      <c r="AC1296" s="6" cm="1">
        <f t="array" ref="AC1296">_xlfn.SWITCH(A1296,201706,0.17,201707,0.162,201708,0.159)</f>
        <v>0.159</v>
      </c>
      <c r="AD1296" s="6">
        <f>Call_Data!$I1296/Call_Data!$G1296</f>
        <v>0.18181818181818182</v>
      </c>
    </row>
    <row r="1297" spans="1:30" x14ac:dyDescent="0.2">
      <c r="A1297">
        <v>201708</v>
      </c>
      <c r="B1297" s="1">
        <v>42965</v>
      </c>
      <c r="C1297">
        <v>12476</v>
      </c>
      <c r="D1297" t="str">
        <f>VLOOKUP(Call_Data!$C1297,Hierarchy!$A$1:$H$27,5,TRUE)</f>
        <v>Lipp, Larry</v>
      </c>
      <c r="E1297" t="str">
        <f>VLOOKUP(Call_Data!$C1297,Hierarchy!$A$2:$H$27,7,TRUE)</f>
        <v>Jimson, Bill</v>
      </c>
      <c r="F1297" t="str">
        <f>VLOOKUP(C1297,Hierarchy!$A$2:$H$27,8,TRUE)</f>
        <v>Williamburg</v>
      </c>
      <c r="G1297">
        <v>33</v>
      </c>
      <c r="H1297">
        <v>24024</v>
      </c>
      <c r="I1297">
        <v>6</v>
      </c>
      <c r="J1297">
        <v>31</v>
      </c>
      <c r="K1297">
        <v>26</v>
      </c>
      <c r="L1297">
        <v>20</v>
      </c>
      <c r="M1297">
        <v>2</v>
      </c>
      <c r="N1297">
        <f>SUMIF(Call_Data!$D$2:$D$1526,Call_Data!$D1297,Call_Data!$G$2:$G$1526)</f>
        <v>2065</v>
      </c>
      <c r="O1297">
        <f>SUMIFS(Call_Data!$G$2:$G$1526,Call_Data!$D$2:$D$1526,Call_Data!$D1297,Call_Data!$A$2:$A$1526,Call_Data!$A1297)</f>
        <v>717</v>
      </c>
      <c r="P1297" s="3">
        <f>Call_Data!$H1297/Call_Data!$G1297</f>
        <v>728</v>
      </c>
      <c r="Q1297" cm="1">
        <f t="array" ref="Q1297">_xlfn.SWITCH(A1297,201706,780,201707,783,201708,775)</f>
        <v>775</v>
      </c>
      <c r="R1297" s="5" cm="1">
        <f t="array" ref="R1297">_xlfn.SWITCH(A1297,201706,0.08,201707,0.081,201708,0.075)</f>
        <v>7.4999999999999997E-2</v>
      </c>
      <c r="S1297" s="2">
        <f>Call_Data!$M1297/Call_Data!$G1297*100</f>
        <v>6.0606060606060606</v>
      </c>
      <c r="T1297" s="2">
        <f>Call_Data!$S1297/Call_Data!$R1297</f>
        <v>80.808080808080817</v>
      </c>
      <c r="U1297" s="7">
        <f t="shared" si="40"/>
        <v>0</v>
      </c>
      <c r="V1297" s="6">
        <f t="shared" si="41"/>
        <v>0.93939393939393945</v>
      </c>
      <c r="W1297" s="6">
        <f>Call_Data!$K1297/Call_Data!$J1297</f>
        <v>0.83870967741935487</v>
      </c>
      <c r="X1297" s="6">
        <f>Call_Data!$L1297/Call_Data!$K1297</f>
        <v>0.76923076923076927</v>
      </c>
      <c r="Y1297" s="6" cm="1">
        <f t="array" ref="Y1297">_xlfn.SWITCH(A1297,201706,0.51,201707,0.509,201708,0.511)</f>
        <v>0.51100000000000001</v>
      </c>
      <c r="Z1297" s="6">
        <f>Call_Data!$L1297/Call_Data!$G1297</f>
        <v>0.60606060606060608</v>
      </c>
      <c r="AA1297" s="6" cm="1">
        <f t="array" ref="AA1297">_xlfn.SWITCH(A1297,201706,0.2,201707,0.199,201708,0.198)</f>
        <v>0.19800000000000001</v>
      </c>
      <c r="AB1297" s="6">
        <f>Call_Data!$K1297-Call_Data!$L1297/Call_Data!$K1297</f>
        <v>25.23076923076923</v>
      </c>
      <c r="AC1297" s="6" cm="1">
        <f t="array" ref="AC1297">_xlfn.SWITCH(A1297,201706,0.17,201707,0.162,201708,0.159)</f>
        <v>0.159</v>
      </c>
      <c r="AD1297" s="6">
        <f>Call_Data!$I1297/Call_Data!$G1297</f>
        <v>0.18181818181818182</v>
      </c>
    </row>
    <row r="1298" spans="1:30" x14ac:dyDescent="0.2">
      <c r="A1298">
        <v>201708</v>
      </c>
      <c r="B1298" s="1">
        <v>42965</v>
      </c>
      <c r="C1298">
        <v>12477</v>
      </c>
      <c r="D1298" t="str">
        <f>VLOOKUP(Call_Data!$C1298,Hierarchy!$A$1:$H$27,5,TRUE)</f>
        <v>Myers, Matt</v>
      </c>
      <c r="E1298" t="str">
        <f>VLOOKUP(Call_Data!$C1298,Hierarchy!$A$2:$H$27,7,TRUE)</f>
        <v>Jimson, Bill</v>
      </c>
      <c r="F1298" t="str">
        <f>VLOOKUP(C1298,Hierarchy!$A$2:$H$27,8,TRUE)</f>
        <v>Williamburg</v>
      </c>
      <c r="G1298">
        <v>36</v>
      </c>
      <c r="H1298">
        <v>24506</v>
      </c>
      <c r="I1298">
        <v>8</v>
      </c>
      <c r="J1298">
        <v>33</v>
      </c>
      <c r="K1298">
        <v>28</v>
      </c>
      <c r="L1298">
        <v>22</v>
      </c>
      <c r="M1298">
        <v>2</v>
      </c>
      <c r="N1298">
        <f>SUMIF(Call_Data!$D$2:$D$1526,Call_Data!$D1298,Call_Data!$G$2:$G$1526)</f>
        <v>1978</v>
      </c>
      <c r="O1298">
        <f>SUMIFS(Call_Data!$G$2:$G$1526,Call_Data!$D$2:$D$1526,Call_Data!$D1298,Call_Data!$A$2:$A$1526,Call_Data!$A1298)</f>
        <v>621</v>
      </c>
      <c r="P1298" s="3">
        <f>Call_Data!$H1298/Call_Data!$G1298</f>
        <v>680.72222222222217</v>
      </c>
      <c r="Q1298" cm="1">
        <f t="array" ref="Q1298">_xlfn.SWITCH(A1298,201706,780,201707,783,201708,775)</f>
        <v>775</v>
      </c>
      <c r="R1298" s="5" cm="1">
        <f t="array" ref="R1298">_xlfn.SWITCH(A1298,201706,0.08,201707,0.081,201708,0.075)</f>
        <v>7.4999999999999997E-2</v>
      </c>
      <c r="S1298" s="2">
        <f>Call_Data!$M1298/Call_Data!$G1298*100</f>
        <v>5.5555555555555554</v>
      </c>
      <c r="T1298" s="2">
        <f>Call_Data!$S1298/Call_Data!$R1298</f>
        <v>74.074074074074076</v>
      </c>
      <c r="U1298" s="7">
        <f t="shared" si="40"/>
        <v>0</v>
      </c>
      <c r="V1298" s="6">
        <f t="shared" si="41"/>
        <v>0.91666666666666663</v>
      </c>
      <c r="W1298" s="6">
        <f>Call_Data!$K1298/Call_Data!$J1298</f>
        <v>0.84848484848484851</v>
      </c>
      <c r="X1298" s="6">
        <f>Call_Data!$L1298/Call_Data!$K1298</f>
        <v>0.7857142857142857</v>
      </c>
      <c r="Y1298" s="6" cm="1">
        <f t="array" ref="Y1298">_xlfn.SWITCH(A1298,201706,0.51,201707,0.509,201708,0.511)</f>
        <v>0.51100000000000001</v>
      </c>
      <c r="Z1298" s="6">
        <f>Call_Data!$L1298/Call_Data!$G1298</f>
        <v>0.61111111111111116</v>
      </c>
      <c r="AA1298" s="6" cm="1">
        <f t="array" ref="AA1298">_xlfn.SWITCH(A1298,201706,0.2,201707,0.199,201708,0.198)</f>
        <v>0.19800000000000001</v>
      </c>
      <c r="AB1298" s="6">
        <f>Call_Data!$K1298-Call_Data!$L1298/Call_Data!$K1298</f>
        <v>27.214285714285715</v>
      </c>
      <c r="AC1298" s="6" cm="1">
        <f t="array" ref="AC1298">_xlfn.SWITCH(A1298,201706,0.17,201707,0.162,201708,0.159)</f>
        <v>0.159</v>
      </c>
      <c r="AD1298" s="6">
        <f>Call_Data!$I1298/Call_Data!$G1298</f>
        <v>0.22222222222222221</v>
      </c>
    </row>
    <row r="1299" spans="1:30" x14ac:dyDescent="0.2">
      <c r="A1299">
        <v>201708</v>
      </c>
      <c r="B1299" s="1">
        <v>42965</v>
      </c>
      <c r="C1299">
        <v>12478</v>
      </c>
      <c r="D1299" t="str">
        <f>VLOOKUP(Call_Data!$C1299,Hierarchy!$A$1:$H$27,5,TRUE)</f>
        <v>Nichols, Nana</v>
      </c>
      <c r="E1299" t="str">
        <f>VLOOKUP(Call_Data!$C1299,Hierarchy!$A$2:$H$27,7,TRUE)</f>
        <v>Jimson, Bill</v>
      </c>
      <c r="F1299" t="str">
        <f>VLOOKUP(C1299,Hierarchy!$A$2:$H$27,8,TRUE)</f>
        <v>Williamburg</v>
      </c>
      <c r="G1299">
        <v>35</v>
      </c>
      <c r="H1299">
        <v>24559</v>
      </c>
      <c r="I1299">
        <v>9</v>
      </c>
      <c r="J1299">
        <v>33</v>
      </c>
      <c r="K1299">
        <v>22</v>
      </c>
      <c r="L1299">
        <v>17</v>
      </c>
      <c r="M1299">
        <v>2</v>
      </c>
      <c r="N1299">
        <f>SUMIF(Call_Data!$D$2:$D$1526,Call_Data!$D1299,Call_Data!$G$2:$G$1526)</f>
        <v>1999</v>
      </c>
      <c r="O1299">
        <f>SUMIFS(Call_Data!$G$2:$G$1526,Call_Data!$D$2:$D$1526,Call_Data!$D1299,Call_Data!$A$2:$A$1526,Call_Data!$A1299)</f>
        <v>626</v>
      </c>
      <c r="P1299" s="3">
        <f>Call_Data!$H1299/Call_Data!$G1299</f>
        <v>701.68571428571431</v>
      </c>
      <c r="Q1299" cm="1">
        <f t="array" ref="Q1299">_xlfn.SWITCH(A1299,201706,780,201707,783,201708,775)</f>
        <v>775</v>
      </c>
      <c r="R1299" s="5" cm="1">
        <f t="array" ref="R1299">_xlfn.SWITCH(A1299,201706,0.08,201707,0.081,201708,0.075)</f>
        <v>7.4999999999999997E-2</v>
      </c>
      <c r="S1299" s="2">
        <f>Call_Data!$M1299/Call_Data!$G1299*100</f>
        <v>5.7142857142857144</v>
      </c>
      <c r="T1299" s="2">
        <f>Call_Data!$S1299/Call_Data!$R1299</f>
        <v>76.19047619047619</v>
      </c>
      <c r="U1299" s="7">
        <f t="shared" si="40"/>
        <v>0</v>
      </c>
      <c r="V1299" s="6">
        <f t="shared" si="41"/>
        <v>0.94285714285714284</v>
      </c>
      <c r="W1299" s="6">
        <f>Call_Data!$K1299/Call_Data!$J1299</f>
        <v>0.66666666666666663</v>
      </c>
      <c r="X1299" s="6">
        <f>Call_Data!$L1299/Call_Data!$K1299</f>
        <v>0.77272727272727271</v>
      </c>
      <c r="Y1299" s="6" cm="1">
        <f t="array" ref="Y1299">_xlfn.SWITCH(A1299,201706,0.51,201707,0.509,201708,0.511)</f>
        <v>0.51100000000000001</v>
      </c>
      <c r="Z1299" s="6">
        <f>Call_Data!$L1299/Call_Data!$G1299</f>
        <v>0.48571428571428571</v>
      </c>
      <c r="AA1299" s="6" cm="1">
        <f t="array" ref="AA1299">_xlfn.SWITCH(A1299,201706,0.2,201707,0.199,201708,0.198)</f>
        <v>0.19800000000000001</v>
      </c>
      <c r="AB1299" s="6">
        <f>Call_Data!$K1299-Call_Data!$L1299/Call_Data!$K1299</f>
        <v>21.227272727272727</v>
      </c>
      <c r="AC1299" s="6" cm="1">
        <f t="array" ref="AC1299">_xlfn.SWITCH(A1299,201706,0.17,201707,0.162,201708,0.159)</f>
        <v>0.159</v>
      </c>
      <c r="AD1299" s="6">
        <f>Call_Data!$I1299/Call_Data!$G1299</f>
        <v>0.25714285714285712</v>
      </c>
    </row>
    <row r="1300" spans="1:30" x14ac:dyDescent="0.2">
      <c r="A1300">
        <v>201708</v>
      </c>
      <c r="B1300" s="1">
        <v>42965</v>
      </c>
      <c r="C1300">
        <v>12479</v>
      </c>
      <c r="D1300" t="str">
        <f>VLOOKUP(Call_Data!$C1300,Hierarchy!$A$1:$H$27,5,TRUE)</f>
        <v>Ohlson, Octavius</v>
      </c>
      <c r="E1300" t="str">
        <f>VLOOKUP(Call_Data!$C1300,Hierarchy!$A$2:$H$27,7,TRUE)</f>
        <v>Jimson, Bill</v>
      </c>
      <c r="F1300" t="str">
        <f>VLOOKUP(C1300,Hierarchy!$A$2:$H$27,8,TRUE)</f>
        <v>Williamburg</v>
      </c>
      <c r="G1300">
        <v>35</v>
      </c>
      <c r="H1300">
        <v>24308</v>
      </c>
      <c r="I1300">
        <v>8</v>
      </c>
      <c r="J1300">
        <v>35</v>
      </c>
      <c r="K1300">
        <v>25</v>
      </c>
      <c r="L1300">
        <v>17</v>
      </c>
      <c r="M1300">
        <v>2</v>
      </c>
      <c r="N1300">
        <f>SUMIF(Call_Data!$D$2:$D$1526,Call_Data!$D1300,Call_Data!$G$2:$G$1526)</f>
        <v>1969</v>
      </c>
      <c r="O1300">
        <f>SUMIFS(Call_Data!$G$2:$G$1526,Call_Data!$D$2:$D$1526,Call_Data!$D1300,Call_Data!$A$2:$A$1526,Call_Data!$A1300)</f>
        <v>727</v>
      </c>
      <c r="P1300" s="3">
        <f>Call_Data!$H1300/Call_Data!$G1300</f>
        <v>694.51428571428573</v>
      </c>
      <c r="Q1300" cm="1">
        <f t="array" ref="Q1300">_xlfn.SWITCH(A1300,201706,780,201707,783,201708,775)</f>
        <v>775</v>
      </c>
      <c r="R1300" s="5" cm="1">
        <f t="array" ref="R1300">_xlfn.SWITCH(A1300,201706,0.08,201707,0.081,201708,0.075)</f>
        <v>7.4999999999999997E-2</v>
      </c>
      <c r="S1300" s="2">
        <f>Call_Data!$M1300/Call_Data!$G1300*100</f>
        <v>5.7142857142857144</v>
      </c>
      <c r="T1300" s="2">
        <f>Call_Data!$S1300/Call_Data!$R1300</f>
        <v>76.19047619047619</v>
      </c>
      <c r="U1300" s="7">
        <f t="shared" si="40"/>
        <v>0</v>
      </c>
      <c r="V1300" s="6">
        <f t="shared" si="41"/>
        <v>1</v>
      </c>
      <c r="W1300" s="6">
        <f>Call_Data!$K1300/Call_Data!$J1300</f>
        <v>0.7142857142857143</v>
      </c>
      <c r="X1300" s="6">
        <f>Call_Data!$L1300/Call_Data!$K1300</f>
        <v>0.68</v>
      </c>
      <c r="Y1300" s="6" cm="1">
        <f t="array" ref="Y1300">_xlfn.SWITCH(A1300,201706,0.51,201707,0.509,201708,0.511)</f>
        <v>0.51100000000000001</v>
      </c>
      <c r="Z1300" s="6">
        <f>Call_Data!$L1300/Call_Data!$G1300</f>
        <v>0.48571428571428571</v>
      </c>
      <c r="AA1300" s="6" cm="1">
        <f t="array" ref="AA1300">_xlfn.SWITCH(A1300,201706,0.2,201707,0.199,201708,0.198)</f>
        <v>0.19800000000000001</v>
      </c>
      <c r="AB1300" s="6">
        <f>Call_Data!$K1300-Call_Data!$L1300/Call_Data!$K1300</f>
        <v>24.32</v>
      </c>
      <c r="AC1300" s="6" cm="1">
        <f t="array" ref="AC1300">_xlfn.SWITCH(A1300,201706,0.17,201707,0.162,201708,0.159)</f>
        <v>0.159</v>
      </c>
      <c r="AD1300" s="6">
        <f>Call_Data!$I1300/Call_Data!$G1300</f>
        <v>0.22857142857142856</v>
      </c>
    </row>
    <row r="1301" spans="1:30" x14ac:dyDescent="0.2">
      <c r="A1301">
        <v>201708</v>
      </c>
      <c r="B1301" s="1">
        <v>42965</v>
      </c>
      <c r="C1301">
        <v>12481</v>
      </c>
      <c r="D1301" t="str">
        <f>VLOOKUP(Call_Data!$C1301,Hierarchy!$A$1:$H$27,5,TRUE)</f>
        <v>Rank, Richelle</v>
      </c>
      <c r="E1301" t="str">
        <f>VLOOKUP(Call_Data!$C1301,Hierarchy!$A$2:$H$27,7,TRUE)</f>
        <v>Jimson, Bill</v>
      </c>
      <c r="F1301" t="str">
        <f>VLOOKUP(C1301,Hierarchy!$A$2:$H$27,8,TRUE)</f>
        <v>Williamburg</v>
      </c>
      <c r="G1301">
        <v>31</v>
      </c>
      <c r="H1301">
        <v>24971</v>
      </c>
      <c r="I1301">
        <v>7</v>
      </c>
      <c r="J1301">
        <v>28</v>
      </c>
      <c r="K1301">
        <v>23</v>
      </c>
      <c r="L1301">
        <v>16</v>
      </c>
      <c r="M1301">
        <v>2</v>
      </c>
      <c r="N1301">
        <f>SUMIF(Call_Data!$D$2:$D$1526,Call_Data!$D1301,Call_Data!$G$2:$G$1526)</f>
        <v>1090</v>
      </c>
      <c r="O1301">
        <f>SUMIFS(Call_Data!$G$2:$G$1526,Call_Data!$D$2:$D$1526,Call_Data!$D1301,Call_Data!$A$2:$A$1526,Call_Data!$A1301)</f>
        <v>697</v>
      </c>
      <c r="P1301" s="3">
        <f>Call_Data!$H1301/Call_Data!$G1301</f>
        <v>805.51612903225805</v>
      </c>
      <c r="Q1301" cm="1">
        <f t="array" ref="Q1301">_xlfn.SWITCH(A1301,201706,780,201707,783,201708,775)</f>
        <v>775</v>
      </c>
      <c r="R1301" s="5" cm="1">
        <f t="array" ref="R1301">_xlfn.SWITCH(A1301,201706,0.08,201707,0.081,201708,0.075)</f>
        <v>7.4999999999999997E-2</v>
      </c>
      <c r="S1301" s="2">
        <f>Call_Data!$M1301/Call_Data!$G1301*100</f>
        <v>6.4516129032258061</v>
      </c>
      <c r="T1301" s="2">
        <f>Call_Data!$S1301/Call_Data!$R1301</f>
        <v>86.021505376344081</v>
      </c>
      <c r="U1301" s="7">
        <f t="shared" si="40"/>
        <v>0</v>
      </c>
      <c r="V1301" s="6">
        <f t="shared" si="41"/>
        <v>0.90322580645161288</v>
      </c>
      <c r="W1301" s="6">
        <f>Call_Data!$K1301/Call_Data!$J1301</f>
        <v>0.8214285714285714</v>
      </c>
      <c r="X1301" s="6">
        <f>Call_Data!$L1301/Call_Data!$K1301</f>
        <v>0.69565217391304346</v>
      </c>
      <c r="Y1301" s="6" cm="1">
        <f t="array" ref="Y1301">_xlfn.SWITCH(A1301,201706,0.51,201707,0.509,201708,0.511)</f>
        <v>0.51100000000000001</v>
      </c>
      <c r="Z1301" s="6">
        <f>Call_Data!$L1301/Call_Data!$G1301</f>
        <v>0.5161290322580645</v>
      </c>
      <c r="AA1301" s="6" cm="1">
        <f t="array" ref="AA1301">_xlfn.SWITCH(A1301,201706,0.2,201707,0.199,201708,0.198)</f>
        <v>0.19800000000000001</v>
      </c>
      <c r="AB1301" s="6">
        <f>Call_Data!$K1301-Call_Data!$L1301/Call_Data!$K1301</f>
        <v>22.304347826086957</v>
      </c>
      <c r="AC1301" s="6" cm="1">
        <f t="array" ref="AC1301">_xlfn.SWITCH(A1301,201706,0.17,201707,0.162,201708,0.159)</f>
        <v>0.159</v>
      </c>
      <c r="AD1301" s="6">
        <f>Call_Data!$I1301/Call_Data!$G1301</f>
        <v>0.22580645161290322</v>
      </c>
    </row>
    <row r="1302" spans="1:30" x14ac:dyDescent="0.2">
      <c r="A1302">
        <v>201708</v>
      </c>
      <c r="B1302" s="1">
        <v>42966</v>
      </c>
      <c r="C1302">
        <v>12473</v>
      </c>
      <c r="D1302" t="str">
        <f>VLOOKUP(Call_Data!$C1302,Hierarchy!$A$1:$H$27,5,TRUE)</f>
        <v>Ivanski, Igor</v>
      </c>
      <c r="E1302" t="str">
        <f>VLOOKUP(Call_Data!$C1302,Hierarchy!$A$2:$H$27,7,TRUE)</f>
        <v>Jimson, Bill</v>
      </c>
      <c r="F1302" t="str">
        <f>VLOOKUP(C1302,Hierarchy!$A$2:$H$27,8,TRUE)</f>
        <v>Williamburg</v>
      </c>
      <c r="G1302">
        <v>36</v>
      </c>
      <c r="H1302">
        <v>24909</v>
      </c>
      <c r="I1302">
        <v>9</v>
      </c>
      <c r="J1302">
        <v>33</v>
      </c>
      <c r="K1302">
        <v>26</v>
      </c>
      <c r="L1302">
        <v>18</v>
      </c>
      <c r="M1302">
        <v>2</v>
      </c>
      <c r="N1302">
        <f>SUMIF(Call_Data!$D$2:$D$1526,Call_Data!$D1302,Call_Data!$G$2:$G$1526)</f>
        <v>2093</v>
      </c>
      <c r="O1302">
        <f>SUMIFS(Call_Data!$G$2:$G$1526,Call_Data!$D$2:$D$1526,Call_Data!$D1302,Call_Data!$A$2:$A$1526,Call_Data!$A1302)</f>
        <v>730</v>
      </c>
      <c r="P1302" s="3">
        <f>Call_Data!$H1302/Call_Data!$G1302</f>
        <v>691.91666666666663</v>
      </c>
      <c r="Q1302" cm="1">
        <f t="array" ref="Q1302">_xlfn.SWITCH(A1302,201706,780,201707,783,201708,775)</f>
        <v>775</v>
      </c>
      <c r="R1302" s="5" cm="1">
        <f t="array" ref="R1302">_xlfn.SWITCH(A1302,201706,0.08,201707,0.081,201708,0.075)</f>
        <v>7.4999999999999997E-2</v>
      </c>
      <c r="S1302" s="2">
        <f>Call_Data!$M1302/Call_Data!$G1302*100</f>
        <v>5.5555555555555554</v>
      </c>
      <c r="T1302" s="2">
        <f>Call_Data!$S1302/Call_Data!$R1302</f>
        <v>74.074074074074076</v>
      </c>
      <c r="U1302" s="7">
        <f t="shared" si="40"/>
        <v>0</v>
      </c>
      <c r="V1302" s="6">
        <f t="shared" si="41"/>
        <v>0.91666666666666663</v>
      </c>
      <c r="W1302" s="6">
        <f>Call_Data!$K1302/Call_Data!$J1302</f>
        <v>0.78787878787878785</v>
      </c>
      <c r="X1302" s="6">
        <f>Call_Data!$L1302/Call_Data!$K1302</f>
        <v>0.69230769230769229</v>
      </c>
      <c r="Y1302" s="6" cm="1">
        <f t="array" ref="Y1302">_xlfn.SWITCH(A1302,201706,0.51,201707,0.509,201708,0.511)</f>
        <v>0.51100000000000001</v>
      </c>
      <c r="Z1302" s="6">
        <f>Call_Data!$L1302/Call_Data!$G1302</f>
        <v>0.5</v>
      </c>
      <c r="AA1302" s="6" cm="1">
        <f t="array" ref="AA1302">_xlfn.SWITCH(A1302,201706,0.2,201707,0.199,201708,0.198)</f>
        <v>0.19800000000000001</v>
      </c>
      <c r="AB1302" s="6">
        <f>Call_Data!$K1302-Call_Data!$L1302/Call_Data!$K1302</f>
        <v>25.307692307692307</v>
      </c>
      <c r="AC1302" s="6" cm="1">
        <f t="array" ref="AC1302">_xlfn.SWITCH(A1302,201706,0.17,201707,0.162,201708,0.159)</f>
        <v>0.159</v>
      </c>
      <c r="AD1302" s="6">
        <f>Call_Data!$I1302/Call_Data!$G1302</f>
        <v>0.25</v>
      </c>
    </row>
    <row r="1303" spans="1:30" x14ac:dyDescent="0.2">
      <c r="A1303">
        <v>201708</v>
      </c>
      <c r="B1303" s="1">
        <v>42966</v>
      </c>
      <c r="C1303">
        <v>12474</v>
      </c>
      <c r="D1303" t="str">
        <f>VLOOKUP(Call_Data!$C1303,Hierarchy!$A$1:$H$27,5,TRUE)</f>
        <v>Jeffries, Johnna</v>
      </c>
      <c r="E1303" t="str">
        <f>VLOOKUP(Call_Data!$C1303,Hierarchy!$A$2:$H$27,7,TRUE)</f>
        <v>Jimson, Bill</v>
      </c>
      <c r="F1303" t="str">
        <f>VLOOKUP(C1303,Hierarchy!$A$2:$H$27,8,TRUE)</f>
        <v>Williamburg</v>
      </c>
      <c r="G1303">
        <v>33</v>
      </c>
      <c r="H1303">
        <v>25863</v>
      </c>
      <c r="I1303">
        <v>6</v>
      </c>
      <c r="J1303">
        <v>29</v>
      </c>
      <c r="K1303">
        <v>23</v>
      </c>
      <c r="L1303">
        <v>16</v>
      </c>
      <c r="M1303">
        <v>2</v>
      </c>
      <c r="N1303">
        <f>SUMIF(Call_Data!$D$2:$D$1526,Call_Data!$D1303,Call_Data!$G$2:$G$1526)</f>
        <v>2135</v>
      </c>
      <c r="O1303">
        <f>SUMIFS(Call_Data!$G$2:$G$1526,Call_Data!$D$2:$D$1526,Call_Data!$D1303,Call_Data!$A$2:$A$1526,Call_Data!$A1303)</f>
        <v>730</v>
      </c>
      <c r="P1303" s="3">
        <f>Call_Data!$H1303/Call_Data!$G1303</f>
        <v>783.72727272727275</v>
      </c>
      <c r="Q1303" cm="1">
        <f t="array" ref="Q1303">_xlfn.SWITCH(A1303,201706,780,201707,783,201708,775)</f>
        <v>775</v>
      </c>
      <c r="R1303" s="5" cm="1">
        <f t="array" ref="R1303">_xlfn.SWITCH(A1303,201706,0.08,201707,0.081,201708,0.075)</f>
        <v>7.4999999999999997E-2</v>
      </c>
      <c r="S1303" s="2">
        <f>Call_Data!$M1303/Call_Data!$G1303*100</f>
        <v>6.0606060606060606</v>
      </c>
      <c r="T1303" s="2">
        <f>Call_Data!$S1303/Call_Data!$R1303</f>
        <v>80.808080808080817</v>
      </c>
      <c r="U1303" s="7">
        <f t="shared" si="40"/>
        <v>0</v>
      </c>
      <c r="V1303" s="6">
        <f t="shared" si="41"/>
        <v>0.87878787878787878</v>
      </c>
      <c r="W1303" s="6">
        <f>Call_Data!$K1303/Call_Data!$J1303</f>
        <v>0.7931034482758621</v>
      </c>
      <c r="X1303" s="6">
        <f>Call_Data!$L1303/Call_Data!$K1303</f>
        <v>0.69565217391304346</v>
      </c>
      <c r="Y1303" s="6" cm="1">
        <f t="array" ref="Y1303">_xlfn.SWITCH(A1303,201706,0.51,201707,0.509,201708,0.511)</f>
        <v>0.51100000000000001</v>
      </c>
      <c r="Z1303" s="6">
        <f>Call_Data!$L1303/Call_Data!$G1303</f>
        <v>0.48484848484848486</v>
      </c>
      <c r="AA1303" s="6" cm="1">
        <f t="array" ref="AA1303">_xlfn.SWITCH(A1303,201706,0.2,201707,0.199,201708,0.198)</f>
        <v>0.19800000000000001</v>
      </c>
      <c r="AB1303" s="6">
        <f>Call_Data!$K1303-Call_Data!$L1303/Call_Data!$K1303</f>
        <v>22.304347826086957</v>
      </c>
      <c r="AC1303" s="6" cm="1">
        <f t="array" ref="AC1303">_xlfn.SWITCH(A1303,201706,0.17,201707,0.162,201708,0.159)</f>
        <v>0.159</v>
      </c>
      <c r="AD1303" s="6">
        <f>Call_Data!$I1303/Call_Data!$G1303</f>
        <v>0.18181818181818182</v>
      </c>
    </row>
    <row r="1304" spans="1:30" x14ac:dyDescent="0.2">
      <c r="A1304">
        <v>201708</v>
      </c>
      <c r="B1304" s="1">
        <v>42966</v>
      </c>
      <c r="C1304">
        <v>12475</v>
      </c>
      <c r="D1304" t="str">
        <f>VLOOKUP(Call_Data!$C1304,Hierarchy!$A$1:$H$27,5,TRUE)</f>
        <v>Kippers, Kat</v>
      </c>
      <c r="E1304" t="str">
        <f>VLOOKUP(Call_Data!$C1304,Hierarchy!$A$2:$H$27,7,TRUE)</f>
        <v>Jimson, Bill</v>
      </c>
      <c r="F1304" t="str">
        <f>VLOOKUP(C1304,Hierarchy!$A$2:$H$27,8,TRUE)</f>
        <v>Williamburg</v>
      </c>
      <c r="G1304">
        <v>33</v>
      </c>
      <c r="H1304">
        <v>25306</v>
      </c>
      <c r="I1304">
        <v>6</v>
      </c>
      <c r="J1304">
        <v>28</v>
      </c>
      <c r="K1304">
        <v>21</v>
      </c>
      <c r="L1304">
        <v>16</v>
      </c>
      <c r="M1304">
        <v>2</v>
      </c>
      <c r="N1304">
        <f>SUMIF(Call_Data!$D$2:$D$1526,Call_Data!$D1304,Call_Data!$G$2:$G$1526)</f>
        <v>2135</v>
      </c>
      <c r="O1304">
        <f>SUMIFS(Call_Data!$G$2:$G$1526,Call_Data!$D$2:$D$1526,Call_Data!$D1304,Call_Data!$A$2:$A$1526,Call_Data!$A1304)</f>
        <v>723</v>
      </c>
      <c r="P1304" s="3">
        <f>Call_Data!$H1304/Call_Data!$G1304</f>
        <v>766.84848484848487</v>
      </c>
      <c r="Q1304" cm="1">
        <f t="array" ref="Q1304">_xlfn.SWITCH(A1304,201706,780,201707,783,201708,775)</f>
        <v>775</v>
      </c>
      <c r="R1304" s="5" cm="1">
        <f t="array" ref="R1304">_xlfn.SWITCH(A1304,201706,0.08,201707,0.081,201708,0.075)</f>
        <v>7.4999999999999997E-2</v>
      </c>
      <c r="S1304" s="2">
        <f>Call_Data!$M1304/Call_Data!$G1304*100</f>
        <v>6.0606060606060606</v>
      </c>
      <c r="T1304" s="2">
        <f>Call_Data!$S1304/Call_Data!$R1304</f>
        <v>80.808080808080817</v>
      </c>
      <c r="U1304" s="7">
        <f t="shared" si="40"/>
        <v>0</v>
      </c>
      <c r="V1304" s="6">
        <f t="shared" si="41"/>
        <v>0.84848484848484851</v>
      </c>
      <c r="W1304" s="6">
        <f>Call_Data!$K1304/Call_Data!$J1304</f>
        <v>0.75</v>
      </c>
      <c r="X1304" s="6">
        <f>Call_Data!$L1304/Call_Data!$K1304</f>
        <v>0.76190476190476186</v>
      </c>
      <c r="Y1304" s="6" cm="1">
        <f t="array" ref="Y1304">_xlfn.SWITCH(A1304,201706,0.51,201707,0.509,201708,0.511)</f>
        <v>0.51100000000000001</v>
      </c>
      <c r="Z1304" s="6">
        <f>Call_Data!$L1304/Call_Data!$G1304</f>
        <v>0.48484848484848486</v>
      </c>
      <c r="AA1304" s="6" cm="1">
        <f t="array" ref="AA1304">_xlfn.SWITCH(A1304,201706,0.2,201707,0.199,201708,0.198)</f>
        <v>0.19800000000000001</v>
      </c>
      <c r="AB1304" s="6">
        <f>Call_Data!$K1304-Call_Data!$L1304/Call_Data!$K1304</f>
        <v>20.238095238095237</v>
      </c>
      <c r="AC1304" s="6" cm="1">
        <f t="array" ref="AC1304">_xlfn.SWITCH(A1304,201706,0.17,201707,0.162,201708,0.159)</f>
        <v>0.159</v>
      </c>
      <c r="AD1304" s="6">
        <f>Call_Data!$I1304/Call_Data!$G1304</f>
        <v>0.18181818181818182</v>
      </c>
    </row>
    <row r="1305" spans="1:30" x14ac:dyDescent="0.2">
      <c r="A1305">
        <v>201708</v>
      </c>
      <c r="B1305" s="1">
        <v>42966</v>
      </c>
      <c r="C1305">
        <v>12476</v>
      </c>
      <c r="D1305" t="str">
        <f>VLOOKUP(Call_Data!$C1305,Hierarchy!$A$1:$H$27,5,TRUE)</f>
        <v>Lipp, Larry</v>
      </c>
      <c r="E1305" t="str">
        <f>VLOOKUP(Call_Data!$C1305,Hierarchy!$A$2:$H$27,7,TRUE)</f>
        <v>Jimson, Bill</v>
      </c>
      <c r="F1305" t="str">
        <f>VLOOKUP(C1305,Hierarchy!$A$2:$H$27,8,TRUE)</f>
        <v>Williamburg</v>
      </c>
      <c r="G1305">
        <v>30</v>
      </c>
      <c r="H1305">
        <v>25283</v>
      </c>
      <c r="I1305">
        <v>7</v>
      </c>
      <c r="J1305">
        <v>27</v>
      </c>
      <c r="K1305">
        <v>21</v>
      </c>
      <c r="L1305">
        <v>15</v>
      </c>
      <c r="M1305">
        <v>2</v>
      </c>
      <c r="N1305">
        <f>SUMIF(Call_Data!$D$2:$D$1526,Call_Data!$D1305,Call_Data!$G$2:$G$1526)</f>
        <v>2065</v>
      </c>
      <c r="O1305">
        <f>SUMIFS(Call_Data!$G$2:$G$1526,Call_Data!$D$2:$D$1526,Call_Data!$D1305,Call_Data!$A$2:$A$1526,Call_Data!$A1305)</f>
        <v>717</v>
      </c>
      <c r="P1305" s="3">
        <f>Call_Data!$H1305/Call_Data!$G1305</f>
        <v>842.76666666666665</v>
      </c>
      <c r="Q1305" cm="1">
        <f t="array" ref="Q1305">_xlfn.SWITCH(A1305,201706,780,201707,783,201708,775)</f>
        <v>775</v>
      </c>
      <c r="R1305" s="5" cm="1">
        <f t="array" ref="R1305">_xlfn.SWITCH(A1305,201706,0.08,201707,0.081,201708,0.075)</f>
        <v>7.4999999999999997E-2</v>
      </c>
      <c r="S1305" s="2">
        <f>Call_Data!$M1305/Call_Data!$G1305*100</f>
        <v>6.666666666666667</v>
      </c>
      <c r="T1305" s="2">
        <f>Call_Data!$S1305/Call_Data!$R1305</f>
        <v>88.8888888888889</v>
      </c>
      <c r="U1305" s="7">
        <f t="shared" si="40"/>
        <v>0</v>
      </c>
      <c r="V1305" s="6">
        <f t="shared" si="41"/>
        <v>0.9</v>
      </c>
      <c r="W1305" s="6">
        <f>Call_Data!$K1305/Call_Data!$J1305</f>
        <v>0.77777777777777779</v>
      </c>
      <c r="X1305" s="6">
        <f>Call_Data!$L1305/Call_Data!$K1305</f>
        <v>0.7142857142857143</v>
      </c>
      <c r="Y1305" s="6" cm="1">
        <f t="array" ref="Y1305">_xlfn.SWITCH(A1305,201706,0.51,201707,0.509,201708,0.511)</f>
        <v>0.51100000000000001</v>
      </c>
      <c r="Z1305" s="6">
        <f>Call_Data!$L1305/Call_Data!$G1305</f>
        <v>0.5</v>
      </c>
      <c r="AA1305" s="6" cm="1">
        <f t="array" ref="AA1305">_xlfn.SWITCH(A1305,201706,0.2,201707,0.199,201708,0.198)</f>
        <v>0.19800000000000001</v>
      </c>
      <c r="AB1305" s="6">
        <f>Call_Data!$K1305-Call_Data!$L1305/Call_Data!$K1305</f>
        <v>20.285714285714285</v>
      </c>
      <c r="AC1305" s="6" cm="1">
        <f t="array" ref="AC1305">_xlfn.SWITCH(A1305,201706,0.17,201707,0.162,201708,0.159)</f>
        <v>0.159</v>
      </c>
      <c r="AD1305" s="6">
        <f>Call_Data!$I1305/Call_Data!$G1305</f>
        <v>0.23333333333333334</v>
      </c>
    </row>
    <row r="1306" spans="1:30" x14ac:dyDescent="0.2">
      <c r="A1306">
        <v>201708</v>
      </c>
      <c r="B1306" s="1">
        <v>42966</v>
      </c>
      <c r="C1306">
        <v>12477</v>
      </c>
      <c r="D1306" t="str">
        <f>VLOOKUP(Call_Data!$C1306,Hierarchy!$A$1:$H$27,5,TRUE)</f>
        <v>Myers, Matt</v>
      </c>
      <c r="E1306" t="str">
        <f>VLOOKUP(Call_Data!$C1306,Hierarchy!$A$2:$H$27,7,TRUE)</f>
        <v>Jimson, Bill</v>
      </c>
      <c r="F1306" t="str">
        <f>VLOOKUP(C1306,Hierarchy!$A$2:$H$27,8,TRUE)</f>
        <v>Williamburg</v>
      </c>
      <c r="G1306">
        <v>31</v>
      </c>
      <c r="H1306">
        <v>25385</v>
      </c>
      <c r="I1306">
        <v>6</v>
      </c>
      <c r="J1306">
        <v>26</v>
      </c>
      <c r="K1306">
        <v>20</v>
      </c>
      <c r="L1306">
        <v>15</v>
      </c>
      <c r="M1306">
        <v>2</v>
      </c>
      <c r="N1306">
        <f>SUMIF(Call_Data!$D$2:$D$1526,Call_Data!$D1306,Call_Data!$G$2:$G$1526)</f>
        <v>1978</v>
      </c>
      <c r="O1306">
        <f>SUMIFS(Call_Data!$G$2:$G$1526,Call_Data!$D$2:$D$1526,Call_Data!$D1306,Call_Data!$A$2:$A$1526,Call_Data!$A1306)</f>
        <v>621</v>
      </c>
      <c r="P1306" s="3">
        <f>Call_Data!$H1306/Call_Data!$G1306</f>
        <v>818.87096774193549</v>
      </c>
      <c r="Q1306" cm="1">
        <f t="array" ref="Q1306">_xlfn.SWITCH(A1306,201706,780,201707,783,201708,775)</f>
        <v>775</v>
      </c>
      <c r="R1306" s="5" cm="1">
        <f t="array" ref="R1306">_xlfn.SWITCH(A1306,201706,0.08,201707,0.081,201708,0.075)</f>
        <v>7.4999999999999997E-2</v>
      </c>
      <c r="S1306" s="2">
        <f>Call_Data!$M1306/Call_Data!$G1306*100</f>
        <v>6.4516129032258061</v>
      </c>
      <c r="T1306" s="2">
        <f>Call_Data!$S1306/Call_Data!$R1306</f>
        <v>86.021505376344081</v>
      </c>
      <c r="U1306" s="7">
        <f t="shared" si="40"/>
        <v>0</v>
      </c>
      <c r="V1306" s="6">
        <f t="shared" si="41"/>
        <v>0.83870967741935487</v>
      </c>
      <c r="W1306" s="6">
        <f>Call_Data!$K1306/Call_Data!$J1306</f>
        <v>0.76923076923076927</v>
      </c>
      <c r="X1306" s="6">
        <f>Call_Data!$L1306/Call_Data!$K1306</f>
        <v>0.75</v>
      </c>
      <c r="Y1306" s="6" cm="1">
        <f t="array" ref="Y1306">_xlfn.SWITCH(A1306,201706,0.51,201707,0.509,201708,0.511)</f>
        <v>0.51100000000000001</v>
      </c>
      <c r="Z1306" s="6">
        <f>Call_Data!$L1306/Call_Data!$G1306</f>
        <v>0.4838709677419355</v>
      </c>
      <c r="AA1306" s="6" cm="1">
        <f t="array" ref="AA1306">_xlfn.SWITCH(A1306,201706,0.2,201707,0.199,201708,0.198)</f>
        <v>0.19800000000000001</v>
      </c>
      <c r="AB1306" s="6">
        <f>Call_Data!$K1306-Call_Data!$L1306/Call_Data!$K1306</f>
        <v>19.25</v>
      </c>
      <c r="AC1306" s="6" cm="1">
        <f t="array" ref="AC1306">_xlfn.SWITCH(A1306,201706,0.17,201707,0.162,201708,0.159)</f>
        <v>0.159</v>
      </c>
      <c r="AD1306" s="6">
        <f>Call_Data!$I1306/Call_Data!$G1306</f>
        <v>0.19354838709677419</v>
      </c>
    </row>
    <row r="1307" spans="1:30" x14ac:dyDescent="0.2">
      <c r="A1307">
        <v>201708</v>
      </c>
      <c r="B1307" s="1">
        <v>42966</v>
      </c>
      <c r="C1307">
        <v>12478</v>
      </c>
      <c r="D1307" t="str">
        <f>VLOOKUP(Call_Data!$C1307,Hierarchy!$A$1:$H$27,5,TRUE)</f>
        <v>Nichols, Nana</v>
      </c>
      <c r="E1307" t="str">
        <f>VLOOKUP(Call_Data!$C1307,Hierarchy!$A$2:$H$27,7,TRUE)</f>
        <v>Jimson, Bill</v>
      </c>
      <c r="F1307" t="str">
        <f>VLOOKUP(C1307,Hierarchy!$A$2:$H$27,8,TRUE)</f>
        <v>Williamburg</v>
      </c>
      <c r="G1307">
        <v>36</v>
      </c>
      <c r="H1307">
        <v>25256</v>
      </c>
      <c r="I1307">
        <v>9</v>
      </c>
      <c r="J1307">
        <v>36</v>
      </c>
      <c r="K1307">
        <v>26</v>
      </c>
      <c r="L1307">
        <v>21</v>
      </c>
      <c r="M1307">
        <v>2</v>
      </c>
      <c r="N1307">
        <f>SUMIF(Call_Data!$D$2:$D$1526,Call_Data!$D1307,Call_Data!$G$2:$G$1526)</f>
        <v>1999</v>
      </c>
      <c r="O1307">
        <f>SUMIFS(Call_Data!$G$2:$G$1526,Call_Data!$D$2:$D$1526,Call_Data!$D1307,Call_Data!$A$2:$A$1526,Call_Data!$A1307)</f>
        <v>626</v>
      </c>
      <c r="P1307" s="3">
        <f>Call_Data!$H1307/Call_Data!$G1307</f>
        <v>701.55555555555554</v>
      </c>
      <c r="Q1307" cm="1">
        <f t="array" ref="Q1307">_xlfn.SWITCH(A1307,201706,780,201707,783,201708,775)</f>
        <v>775</v>
      </c>
      <c r="R1307" s="5" cm="1">
        <f t="array" ref="R1307">_xlfn.SWITCH(A1307,201706,0.08,201707,0.081,201708,0.075)</f>
        <v>7.4999999999999997E-2</v>
      </c>
      <c r="S1307" s="2">
        <f>Call_Data!$M1307/Call_Data!$G1307*100</f>
        <v>5.5555555555555554</v>
      </c>
      <c r="T1307" s="2">
        <f>Call_Data!$S1307/Call_Data!$R1307</f>
        <v>74.074074074074076</v>
      </c>
      <c r="U1307" s="7">
        <f t="shared" si="40"/>
        <v>0</v>
      </c>
      <c r="V1307" s="6">
        <f t="shared" si="41"/>
        <v>1</v>
      </c>
      <c r="W1307" s="6">
        <f>Call_Data!$K1307/Call_Data!$J1307</f>
        <v>0.72222222222222221</v>
      </c>
      <c r="X1307" s="6">
        <f>Call_Data!$L1307/Call_Data!$K1307</f>
        <v>0.80769230769230771</v>
      </c>
      <c r="Y1307" s="6" cm="1">
        <f t="array" ref="Y1307">_xlfn.SWITCH(A1307,201706,0.51,201707,0.509,201708,0.511)</f>
        <v>0.51100000000000001</v>
      </c>
      <c r="Z1307" s="6">
        <f>Call_Data!$L1307/Call_Data!$G1307</f>
        <v>0.58333333333333337</v>
      </c>
      <c r="AA1307" s="6" cm="1">
        <f t="array" ref="AA1307">_xlfn.SWITCH(A1307,201706,0.2,201707,0.199,201708,0.198)</f>
        <v>0.19800000000000001</v>
      </c>
      <c r="AB1307" s="6">
        <f>Call_Data!$K1307-Call_Data!$L1307/Call_Data!$K1307</f>
        <v>25.192307692307693</v>
      </c>
      <c r="AC1307" s="6" cm="1">
        <f t="array" ref="AC1307">_xlfn.SWITCH(A1307,201706,0.17,201707,0.162,201708,0.159)</f>
        <v>0.159</v>
      </c>
      <c r="AD1307" s="6">
        <f>Call_Data!$I1307/Call_Data!$G1307</f>
        <v>0.25</v>
      </c>
    </row>
    <row r="1308" spans="1:30" x14ac:dyDescent="0.2">
      <c r="A1308">
        <v>201708</v>
      </c>
      <c r="B1308" s="1">
        <v>42966</v>
      </c>
      <c r="C1308">
        <v>12479</v>
      </c>
      <c r="D1308" t="str">
        <f>VLOOKUP(Call_Data!$C1308,Hierarchy!$A$1:$H$27,5,TRUE)</f>
        <v>Ohlson, Octavius</v>
      </c>
      <c r="E1308" t="str">
        <f>VLOOKUP(Call_Data!$C1308,Hierarchy!$A$2:$H$27,7,TRUE)</f>
        <v>Jimson, Bill</v>
      </c>
      <c r="F1308" t="str">
        <f>VLOOKUP(C1308,Hierarchy!$A$2:$H$27,8,TRUE)</f>
        <v>Williamburg</v>
      </c>
      <c r="G1308">
        <v>31</v>
      </c>
      <c r="H1308">
        <v>24587</v>
      </c>
      <c r="I1308">
        <v>6</v>
      </c>
      <c r="J1308">
        <v>29</v>
      </c>
      <c r="K1308">
        <v>21</v>
      </c>
      <c r="L1308">
        <v>14</v>
      </c>
      <c r="M1308">
        <v>2</v>
      </c>
      <c r="N1308">
        <f>SUMIF(Call_Data!$D$2:$D$1526,Call_Data!$D1308,Call_Data!$G$2:$G$1526)</f>
        <v>1969</v>
      </c>
      <c r="O1308">
        <f>SUMIFS(Call_Data!$G$2:$G$1526,Call_Data!$D$2:$D$1526,Call_Data!$D1308,Call_Data!$A$2:$A$1526,Call_Data!$A1308)</f>
        <v>727</v>
      </c>
      <c r="P1308" s="3">
        <f>Call_Data!$H1308/Call_Data!$G1308</f>
        <v>793.12903225806451</v>
      </c>
      <c r="Q1308" cm="1">
        <f t="array" ref="Q1308">_xlfn.SWITCH(A1308,201706,780,201707,783,201708,775)</f>
        <v>775</v>
      </c>
      <c r="R1308" s="5" cm="1">
        <f t="array" ref="R1308">_xlfn.SWITCH(A1308,201706,0.08,201707,0.081,201708,0.075)</f>
        <v>7.4999999999999997E-2</v>
      </c>
      <c r="S1308" s="2">
        <f>Call_Data!$M1308/Call_Data!$G1308*100</f>
        <v>6.4516129032258061</v>
      </c>
      <c r="T1308" s="2">
        <f>Call_Data!$S1308/Call_Data!$R1308</f>
        <v>86.021505376344081</v>
      </c>
      <c r="U1308" s="7">
        <f t="shared" si="40"/>
        <v>0</v>
      </c>
      <c r="V1308" s="6">
        <f t="shared" si="41"/>
        <v>0.93548387096774188</v>
      </c>
      <c r="W1308" s="6">
        <f>Call_Data!$K1308/Call_Data!$J1308</f>
        <v>0.72413793103448276</v>
      </c>
      <c r="X1308" s="6">
        <f>Call_Data!$L1308/Call_Data!$K1308</f>
        <v>0.66666666666666663</v>
      </c>
      <c r="Y1308" s="6" cm="1">
        <f t="array" ref="Y1308">_xlfn.SWITCH(A1308,201706,0.51,201707,0.509,201708,0.511)</f>
        <v>0.51100000000000001</v>
      </c>
      <c r="Z1308" s="6">
        <f>Call_Data!$L1308/Call_Data!$G1308</f>
        <v>0.45161290322580644</v>
      </c>
      <c r="AA1308" s="6" cm="1">
        <f t="array" ref="AA1308">_xlfn.SWITCH(A1308,201706,0.2,201707,0.199,201708,0.198)</f>
        <v>0.19800000000000001</v>
      </c>
      <c r="AB1308" s="6">
        <f>Call_Data!$K1308-Call_Data!$L1308/Call_Data!$K1308</f>
        <v>20.333333333333332</v>
      </c>
      <c r="AC1308" s="6" cm="1">
        <f t="array" ref="AC1308">_xlfn.SWITCH(A1308,201706,0.17,201707,0.162,201708,0.159)</f>
        <v>0.159</v>
      </c>
      <c r="AD1308" s="6">
        <f>Call_Data!$I1308/Call_Data!$G1308</f>
        <v>0.19354838709677419</v>
      </c>
    </row>
    <row r="1309" spans="1:30" x14ac:dyDescent="0.2">
      <c r="A1309">
        <v>201708</v>
      </c>
      <c r="B1309" s="1">
        <v>42966</v>
      </c>
      <c r="C1309">
        <v>12481</v>
      </c>
      <c r="D1309" t="str">
        <f>VLOOKUP(Call_Data!$C1309,Hierarchy!$A$1:$H$27,5,TRUE)</f>
        <v>Rank, Richelle</v>
      </c>
      <c r="E1309" t="str">
        <f>VLOOKUP(Call_Data!$C1309,Hierarchy!$A$2:$H$27,7,TRUE)</f>
        <v>Jimson, Bill</v>
      </c>
      <c r="F1309" t="str">
        <f>VLOOKUP(C1309,Hierarchy!$A$2:$H$27,8,TRUE)</f>
        <v>Williamburg</v>
      </c>
      <c r="G1309">
        <v>33</v>
      </c>
      <c r="H1309">
        <v>25657</v>
      </c>
      <c r="I1309">
        <v>6</v>
      </c>
      <c r="J1309">
        <v>30</v>
      </c>
      <c r="K1309">
        <v>22</v>
      </c>
      <c r="L1309">
        <v>17</v>
      </c>
      <c r="M1309">
        <v>2</v>
      </c>
      <c r="N1309">
        <f>SUMIF(Call_Data!$D$2:$D$1526,Call_Data!$D1309,Call_Data!$G$2:$G$1526)</f>
        <v>1090</v>
      </c>
      <c r="O1309">
        <f>SUMIFS(Call_Data!$G$2:$G$1526,Call_Data!$D$2:$D$1526,Call_Data!$D1309,Call_Data!$A$2:$A$1526,Call_Data!$A1309)</f>
        <v>697</v>
      </c>
      <c r="P1309" s="3">
        <f>Call_Data!$H1309/Call_Data!$G1309</f>
        <v>777.4848484848485</v>
      </c>
      <c r="Q1309" cm="1">
        <f t="array" ref="Q1309">_xlfn.SWITCH(A1309,201706,780,201707,783,201708,775)</f>
        <v>775</v>
      </c>
      <c r="R1309" s="5" cm="1">
        <f t="array" ref="R1309">_xlfn.SWITCH(A1309,201706,0.08,201707,0.081,201708,0.075)</f>
        <v>7.4999999999999997E-2</v>
      </c>
      <c r="S1309" s="2">
        <f>Call_Data!$M1309/Call_Data!$G1309*100</f>
        <v>6.0606060606060606</v>
      </c>
      <c r="T1309" s="2">
        <f>Call_Data!$S1309/Call_Data!$R1309</f>
        <v>80.808080808080817</v>
      </c>
      <c r="U1309" s="7">
        <f t="shared" si="40"/>
        <v>0</v>
      </c>
      <c r="V1309" s="6">
        <f t="shared" si="41"/>
        <v>0.90909090909090906</v>
      </c>
      <c r="W1309" s="6">
        <f>Call_Data!$K1309/Call_Data!$J1309</f>
        <v>0.73333333333333328</v>
      </c>
      <c r="X1309" s="6">
        <f>Call_Data!$L1309/Call_Data!$K1309</f>
        <v>0.77272727272727271</v>
      </c>
      <c r="Y1309" s="6" cm="1">
        <f t="array" ref="Y1309">_xlfn.SWITCH(A1309,201706,0.51,201707,0.509,201708,0.511)</f>
        <v>0.51100000000000001</v>
      </c>
      <c r="Z1309" s="6">
        <f>Call_Data!$L1309/Call_Data!$G1309</f>
        <v>0.51515151515151514</v>
      </c>
      <c r="AA1309" s="6" cm="1">
        <f t="array" ref="AA1309">_xlfn.SWITCH(A1309,201706,0.2,201707,0.199,201708,0.198)</f>
        <v>0.19800000000000001</v>
      </c>
      <c r="AB1309" s="6">
        <f>Call_Data!$K1309-Call_Data!$L1309/Call_Data!$K1309</f>
        <v>21.227272727272727</v>
      </c>
      <c r="AC1309" s="6" cm="1">
        <f t="array" ref="AC1309">_xlfn.SWITCH(A1309,201706,0.17,201707,0.162,201708,0.159)</f>
        <v>0.159</v>
      </c>
      <c r="AD1309" s="6">
        <f>Call_Data!$I1309/Call_Data!$G1309</f>
        <v>0.18181818181818182</v>
      </c>
    </row>
    <row r="1310" spans="1:30" x14ac:dyDescent="0.2">
      <c r="A1310">
        <v>201708</v>
      </c>
      <c r="B1310" s="1">
        <v>42966</v>
      </c>
      <c r="C1310">
        <v>12482</v>
      </c>
      <c r="D1310" t="str">
        <f>VLOOKUP(Call_Data!$C1310,Hierarchy!$A$1:$H$27,5,TRUE)</f>
        <v>Sanders, Sammi</v>
      </c>
      <c r="E1310" t="str">
        <f>VLOOKUP(Call_Data!$C1310,Hierarchy!$A$2:$H$27,7,TRUE)</f>
        <v>Oferten, Quinton</v>
      </c>
      <c r="F1310" t="str">
        <f>VLOOKUP(C1310,Hierarchy!$A$2:$H$27,8,TRUE)</f>
        <v>Williamburg</v>
      </c>
      <c r="G1310">
        <v>32</v>
      </c>
      <c r="H1310">
        <v>24189</v>
      </c>
      <c r="I1310">
        <v>6</v>
      </c>
      <c r="J1310">
        <v>27</v>
      </c>
      <c r="K1310">
        <v>21</v>
      </c>
      <c r="L1310">
        <v>13</v>
      </c>
      <c r="M1310">
        <v>4</v>
      </c>
      <c r="N1310">
        <f>SUMIF(Call_Data!$D$2:$D$1526,Call_Data!$D1310,Call_Data!$G$2:$G$1526)</f>
        <v>1764</v>
      </c>
      <c r="O1310">
        <f>SUMIFS(Call_Data!$G$2:$G$1526,Call_Data!$D$2:$D$1526,Call_Data!$D1310,Call_Data!$A$2:$A$1526,Call_Data!$A1310)</f>
        <v>663</v>
      </c>
      <c r="P1310" s="3">
        <f>Call_Data!$H1310/Call_Data!$G1310</f>
        <v>755.90625</v>
      </c>
      <c r="Q1310" cm="1">
        <f t="array" ref="Q1310">_xlfn.SWITCH(A1310,201706,780,201707,783,201708,775)</f>
        <v>775</v>
      </c>
      <c r="R1310" s="5" cm="1">
        <f t="array" ref="R1310">_xlfn.SWITCH(A1310,201706,0.08,201707,0.081,201708,0.075)</f>
        <v>7.4999999999999997E-2</v>
      </c>
      <c r="S1310" s="2">
        <f>Call_Data!$M1310/Call_Data!$G1310*100</f>
        <v>12.5</v>
      </c>
      <c r="T1310" s="2">
        <f>Call_Data!$S1310/Call_Data!$R1310</f>
        <v>166.66666666666669</v>
      </c>
      <c r="U1310" s="7">
        <f t="shared" si="40"/>
        <v>250</v>
      </c>
      <c r="V1310" s="6">
        <f t="shared" si="41"/>
        <v>0.84375</v>
      </c>
      <c r="W1310" s="6">
        <f>Call_Data!$K1310/Call_Data!$J1310</f>
        <v>0.77777777777777779</v>
      </c>
      <c r="X1310" s="6">
        <f>Call_Data!$L1310/Call_Data!$K1310</f>
        <v>0.61904761904761907</v>
      </c>
      <c r="Y1310" s="6" cm="1">
        <f t="array" ref="Y1310">_xlfn.SWITCH(A1310,201706,0.51,201707,0.509,201708,0.511)</f>
        <v>0.51100000000000001</v>
      </c>
      <c r="Z1310" s="6">
        <f>Call_Data!$L1310/Call_Data!$G1310</f>
        <v>0.40625</v>
      </c>
      <c r="AA1310" s="6" cm="1">
        <f t="array" ref="AA1310">_xlfn.SWITCH(A1310,201706,0.2,201707,0.199,201708,0.198)</f>
        <v>0.19800000000000001</v>
      </c>
      <c r="AB1310" s="6">
        <f>Call_Data!$K1310-Call_Data!$L1310/Call_Data!$K1310</f>
        <v>20.38095238095238</v>
      </c>
      <c r="AC1310" s="6" cm="1">
        <f t="array" ref="AC1310">_xlfn.SWITCH(A1310,201706,0.17,201707,0.162,201708,0.159)</f>
        <v>0.159</v>
      </c>
      <c r="AD1310" s="6">
        <f>Call_Data!$I1310/Call_Data!$G1310</f>
        <v>0.1875</v>
      </c>
    </row>
    <row r="1311" spans="1:30" x14ac:dyDescent="0.2">
      <c r="A1311">
        <v>201708</v>
      </c>
      <c r="B1311" s="1">
        <v>42966</v>
      </c>
      <c r="C1311">
        <v>12483</v>
      </c>
      <c r="D1311" t="str">
        <f>VLOOKUP(Call_Data!$C1311,Hierarchy!$A$1:$H$27,5,TRUE)</f>
        <v>Thomas, Ted</v>
      </c>
      <c r="E1311" t="str">
        <f>VLOOKUP(Call_Data!$C1311,Hierarchy!$A$2:$H$27,7,TRUE)</f>
        <v>Oferten, Quinton</v>
      </c>
      <c r="F1311" t="str">
        <f>VLOOKUP(C1311,Hierarchy!$A$2:$H$27,8,TRUE)</f>
        <v>Williamburg</v>
      </c>
      <c r="G1311">
        <v>29</v>
      </c>
      <c r="H1311">
        <v>24732</v>
      </c>
      <c r="I1311">
        <v>7</v>
      </c>
      <c r="J1311">
        <v>26</v>
      </c>
      <c r="K1311">
        <v>20</v>
      </c>
      <c r="L1311">
        <v>11</v>
      </c>
      <c r="M1311">
        <v>3</v>
      </c>
      <c r="N1311">
        <f>SUMIF(Call_Data!$D$2:$D$1526,Call_Data!$D1311,Call_Data!$G$2:$G$1526)</f>
        <v>1918</v>
      </c>
      <c r="O1311">
        <f>SUMIFS(Call_Data!$G$2:$G$1526,Call_Data!$D$2:$D$1526,Call_Data!$D1311,Call_Data!$A$2:$A$1526,Call_Data!$A1311)</f>
        <v>660</v>
      </c>
      <c r="P1311" s="3">
        <f>Call_Data!$H1311/Call_Data!$G1311</f>
        <v>852.82758620689651</v>
      </c>
      <c r="Q1311" cm="1">
        <f t="array" ref="Q1311">_xlfn.SWITCH(A1311,201706,780,201707,783,201708,775)</f>
        <v>775</v>
      </c>
      <c r="R1311" s="5" cm="1">
        <f t="array" ref="R1311">_xlfn.SWITCH(A1311,201706,0.08,201707,0.081,201708,0.075)</f>
        <v>7.4999999999999997E-2</v>
      </c>
      <c r="S1311" s="2">
        <f>Call_Data!$M1311/Call_Data!$G1311*100</f>
        <v>10.344827586206897</v>
      </c>
      <c r="T1311" s="2">
        <f>Call_Data!$S1311/Call_Data!$R1311</f>
        <v>137.93103448275863</v>
      </c>
      <c r="U1311" s="7">
        <f t="shared" si="40"/>
        <v>250</v>
      </c>
      <c r="V1311" s="6">
        <f t="shared" si="41"/>
        <v>0.89655172413793105</v>
      </c>
      <c r="W1311" s="6">
        <f>Call_Data!$K1311/Call_Data!$J1311</f>
        <v>0.76923076923076927</v>
      </c>
      <c r="X1311" s="6">
        <f>Call_Data!$L1311/Call_Data!$K1311</f>
        <v>0.55000000000000004</v>
      </c>
      <c r="Y1311" s="6" cm="1">
        <f t="array" ref="Y1311">_xlfn.SWITCH(A1311,201706,0.51,201707,0.509,201708,0.511)</f>
        <v>0.51100000000000001</v>
      </c>
      <c r="Z1311" s="6">
        <f>Call_Data!$L1311/Call_Data!$G1311</f>
        <v>0.37931034482758619</v>
      </c>
      <c r="AA1311" s="6" cm="1">
        <f t="array" ref="AA1311">_xlfn.SWITCH(A1311,201706,0.2,201707,0.199,201708,0.198)</f>
        <v>0.19800000000000001</v>
      </c>
      <c r="AB1311" s="6">
        <f>Call_Data!$K1311-Call_Data!$L1311/Call_Data!$K1311</f>
        <v>19.45</v>
      </c>
      <c r="AC1311" s="6" cm="1">
        <f t="array" ref="AC1311">_xlfn.SWITCH(A1311,201706,0.17,201707,0.162,201708,0.159)</f>
        <v>0.159</v>
      </c>
      <c r="AD1311" s="6">
        <f>Call_Data!$I1311/Call_Data!$G1311</f>
        <v>0.2413793103448276</v>
      </c>
    </row>
    <row r="1312" spans="1:30" x14ac:dyDescent="0.2">
      <c r="A1312">
        <v>201708</v>
      </c>
      <c r="B1312" s="1">
        <v>42966</v>
      </c>
      <c r="C1312">
        <v>12484</v>
      </c>
      <c r="D1312" t="str">
        <f>VLOOKUP(Call_Data!$C1312,Hierarchy!$A$1:$H$27,5,TRUE)</f>
        <v>Uvaldon, Ursala</v>
      </c>
      <c r="E1312" t="str">
        <f>VLOOKUP(Call_Data!$C1312,Hierarchy!$A$2:$H$27,7,TRUE)</f>
        <v>Oferten, Quinton</v>
      </c>
      <c r="F1312" t="str">
        <f>VLOOKUP(C1312,Hierarchy!$A$2:$H$27,8,TRUE)</f>
        <v>Williamburg</v>
      </c>
      <c r="G1312">
        <v>29</v>
      </c>
      <c r="H1312">
        <v>24077</v>
      </c>
      <c r="I1312">
        <v>6</v>
      </c>
      <c r="J1312">
        <v>27</v>
      </c>
      <c r="K1312">
        <v>18</v>
      </c>
      <c r="L1312">
        <v>13</v>
      </c>
      <c r="M1312">
        <v>4</v>
      </c>
      <c r="N1312">
        <f>SUMIF(Call_Data!$D$2:$D$1526,Call_Data!$D1312,Call_Data!$G$2:$G$1526)</f>
        <v>1913</v>
      </c>
      <c r="O1312">
        <f>SUMIFS(Call_Data!$G$2:$G$1526,Call_Data!$D$2:$D$1526,Call_Data!$D1312,Call_Data!$A$2:$A$1526,Call_Data!$A1312)</f>
        <v>666</v>
      </c>
      <c r="P1312" s="3">
        <f>Call_Data!$H1312/Call_Data!$G1312</f>
        <v>830.24137931034488</v>
      </c>
      <c r="Q1312" cm="1">
        <f t="array" ref="Q1312">_xlfn.SWITCH(A1312,201706,780,201707,783,201708,775)</f>
        <v>775</v>
      </c>
      <c r="R1312" s="5" cm="1">
        <f t="array" ref="R1312">_xlfn.SWITCH(A1312,201706,0.08,201707,0.081,201708,0.075)</f>
        <v>7.4999999999999997E-2</v>
      </c>
      <c r="S1312" s="2">
        <f>Call_Data!$M1312/Call_Data!$G1312*100</f>
        <v>13.793103448275861</v>
      </c>
      <c r="T1312" s="2">
        <f>Call_Data!$S1312/Call_Data!$R1312</f>
        <v>183.90804597701148</v>
      </c>
      <c r="U1312" s="7">
        <f t="shared" si="40"/>
        <v>250</v>
      </c>
      <c r="V1312" s="6">
        <f t="shared" si="41"/>
        <v>0.93103448275862066</v>
      </c>
      <c r="W1312" s="6">
        <f>Call_Data!$K1312/Call_Data!$J1312</f>
        <v>0.66666666666666663</v>
      </c>
      <c r="X1312" s="6">
        <f>Call_Data!$L1312/Call_Data!$K1312</f>
        <v>0.72222222222222221</v>
      </c>
      <c r="Y1312" s="6" cm="1">
        <f t="array" ref="Y1312">_xlfn.SWITCH(A1312,201706,0.51,201707,0.509,201708,0.511)</f>
        <v>0.51100000000000001</v>
      </c>
      <c r="Z1312" s="6">
        <f>Call_Data!$L1312/Call_Data!$G1312</f>
        <v>0.44827586206896552</v>
      </c>
      <c r="AA1312" s="6" cm="1">
        <f t="array" ref="AA1312">_xlfn.SWITCH(A1312,201706,0.2,201707,0.199,201708,0.198)</f>
        <v>0.19800000000000001</v>
      </c>
      <c r="AB1312" s="6">
        <f>Call_Data!$K1312-Call_Data!$L1312/Call_Data!$K1312</f>
        <v>17.277777777777779</v>
      </c>
      <c r="AC1312" s="6" cm="1">
        <f t="array" ref="AC1312">_xlfn.SWITCH(A1312,201706,0.17,201707,0.162,201708,0.159)</f>
        <v>0.159</v>
      </c>
      <c r="AD1312" s="6">
        <f>Call_Data!$I1312/Call_Data!$G1312</f>
        <v>0.20689655172413793</v>
      </c>
    </row>
    <row r="1313" spans="1:30" x14ac:dyDescent="0.2">
      <c r="A1313">
        <v>201708</v>
      </c>
      <c r="B1313" s="1">
        <v>42966</v>
      </c>
      <c r="C1313">
        <v>12485</v>
      </c>
      <c r="D1313" t="str">
        <f>VLOOKUP(Call_Data!$C1313,Hierarchy!$A$1:$H$27,5,TRUE)</f>
        <v>Vindictive, Vinny</v>
      </c>
      <c r="E1313" t="str">
        <f>VLOOKUP(Call_Data!$C1313,Hierarchy!$A$2:$H$27,7,TRUE)</f>
        <v>Oferten, Quinton</v>
      </c>
      <c r="F1313" t="str">
        <f>VLOOKUP(C1313,Hierarchy!$A$2:$H$27,8,TRUE)</f>
        <v>Williamburg</v>
      </c>
      <c r="G1313">
        <v>32</v>
      </c>
      <c r="H1313">
        <v>25762</v>
      </c>
      <c r="I1313">
        <v>8</v>
      </c>
      <c r="J1313">
        <v>28</v>
      </c>
      <c r="K1313">
        <v>21</v>
      </c>
      <c r="L1313">
        <v>12</v>
      </c>
      <c r="M1313">
        <v>4</v>
      </c>
      <c r="N1313">
        <f>SUMIF(Call_Data!$D$2:$D$1526,Call_Data!$D1313,Call_Data!$G$2:$G$1526)</f>
        <v>1894</v>
      </c>
      <c r="O1313">
        <f>SUMIFS(Call_Data!$G$2:$G$1526,Call_Data!$D$2:$D$1526,Call_Data!$D1313,Call_Data!$A$2:$A$1526,Call_Data!$A1313)</f>
        <v>640</v>
      </c>
      <c r="P1313" s="3">
        <f>Call_Data!$H1313/Call_Data!$G1313</f>
        <v>805.0625</v>
      </c>
      <c r="Q1313" cm="1">
        <f t="array" ref="Q1313">_xlfn.SWITCH(A1313,201706,780,201707,783,201708,775)</f>
        <v>775</v>
      </c>
      <c r="R1313" s="5" cm="1">
        <f t="array" ref="R1313">_xlfn.SWITCH(A1313,201706,0.08,201707,0.081,201708,0.075)</f>
        <v>7.4999999999999997E-2</v>
      </c>
      <c r="S1313" s="2">
        <f>Call_Data!$M1313/Call_Data!$G1313*100</f>
        <v>12.5</v>
      </c>
      <c r="T1313" s="2">
        <f>Call_Data!$S1313/Call_Data!$R1313</f>
        <v>166.66666666666669</v>
      </c>
      <c r="U1313" s="7">
        <f t="shared" si="40"/>
        <v>250</v>
      </c>
      <c r="V1313" s="6">
        <f t="shared" si="41"/>
        <v>0.875</v>
      </c>
      <c r="W1313" s="6">
        <f>Call_Data!$K1313/Call_Data!$J1313</f>
        <v>0.75</v>
      </c>
      <c r="X1313" s="6">
        <f>Call_Data!$L1313/Call_Data!$K1313</f>
        <v>0.5714285714285714</v>
      </c>
      <c r="Y1313" s="6" cm="1">
        <f t="array" ref="Y1313">_xlfn.SWITCH(A1313,201706,0.51,201707,0.509,201708,0.511)</f>
        <v>0.51100000000000001</v>
      </c>
      <c r="Z1313" s="6">
        <f>Call_Data!$L1313/Call_Data!$G1313</f>
        <v>0.375</v>
      </c>
      <c r="AA1313" s="6" cm="1">
        <f t="array" ref="AA1313">_xlfn.SWITCH(A1313,201706,0.2,201707,0.199,201708,0.198)</f>
        <v>0.19800000000000001</v>
      </c>
      <c r="AB1313" s="6">
        <f>Call_Data!$K1313-Call_Data!$L1313/Call_Data!$K1313</f>
        <v>20.428571428571427</v>
      </c>
      <c r="AC1313" s="6" cm="1">
        <f t="array" ref="AC1313">_xlfn.SWITCH(A1313,201706,0.17,201707,0.162,201708,0.159)</f>
        <v>0.159</v>
      </c>
      <c r="AD1313" s="6">
        <f>Call_Data!$I1313/Call_Data!$G1313</f>
        <v>0.25</v>
      </c>
    </row>
    <row r="1314" spans="1:30" x14ac:dyDescent="0.2">
      <c r="A1314">
        <v>201708</v>
      </c>
      <c r="B1314" s="1">
        <v>42966</v>
      </c>
      <c r="C1314">
        <v>12486</v>
      </c>
      <c r="D1314" t="str">
        <f>VLOOKUP(Call_Data!$C1314,Hierarchy!$A$1:$H$27,5,TRUE)</f>
        <v>Williamson, Wilma</v>
      </c>
      <c r="E1314" t="str">
        <f>VLOOKUP(Call_Data!$C1314,Hierarchy!$A$2:$H$27,7,TRUE)</f>
        <v>Oferten, Quinton</v>
      </c>
      <c r="F1314" t="str">
        <f>VLOOKUP(C1314,Hierarchy!$A$2:$H$27,8,TRUE)</f>
        <v>Williamburg</v>
      </c>
      <c r="G1314">
        <v>30</v>
      </c>
      <c r="H1314">
        <v>24036</v>
      </c>
      <c r="I1314">
        <v>8</v>
      </c>
      <c r="J1314">
        <v>26</v>
      </c>
      <c r="K1314">
        <v>20</v>
      </c>
      <c r="L1314">
        <v>13</v>
      </c>
      <c r="M1314">
        <v>3</v>
      </c>
      <c r="N1314">
        <f>SUMIF(Call_Data!$D$2:$D$1526,Call_Data!$D1314,Call_Data!$G$2:$G$1526)</f>
        <v>1992</v>
      </c>
      <c r="O1314">
        <f>SUMIFS(Call_Data!$G$2:$G$1526,Call_Data!$D$2:$D$1526,Call_Data!$D1314,Call_Data!$A$2:$A$1526,Call_Data!$A1314)</f>
        <v>665</v>
      </c>
      <c r="P1314" s="3">
        <f>Call_Data!$H1314/Call_Data!$G1314</f>
        <v>801.2</v>
      </c>
      <c r="Q1314" cm="1">
        <f t="array" ref="Q1314">_xlfn.SWITCH(A1314,201706,780,201707,783,201708,775)</f>
        <v>775</v>
      </c>
      <c r="R1314" s="5" cm="1">
        <f t="array" ref="R1314">_xlfn.SWITCH(A1314,201706,0.08,201707,0.081,201708,0.075)</f>
        <v>7.4999999999999997E-2</v>
      </c>
      <c r="S1314" s="2">
        <f>Call_Data!$M1314/Call_Data!$G1314*100</f>
        <v>10</v>
      </c>
      <c r="T1314" s="2">
        <f>Call_Data!$S1314/Call_Data!$R1314</f>
        <v>133.33333333333334</v>
      </c>
      <c r="U1314" s="7">
        <f t="shared" si="40"/>
        <v>250</v>
      </c>
      <c r="V1314" s="6">
        <f t="shared" si="41"/>
        <v>0.8666666666666667</v>
      </c>
      <c r="W1314" s="6">
        <f>Call_Data!$K1314/Call_Data!$J1314</f>
        <v>0.76923076923076927</v>
      </c>
      <c r="X1314" s="6">
        <f>Call_Data!$L1314/Call_Data!$K1314</f>
        <v>0.65</v>
      </c>
      <c r="Y1314" s="6" cm="1">
        <f t="array" ref="Y1314">_xlfn.SWITCH(A1314,201706,0.51,201707,0.509,201708,0.511)</f>
        <v>0.51100000000000001</v>
      </c>
      <c r="Z1314" s="6">
        <f>Call_Data!$L1314/Call_Data!$G1314</f>
        <v>0.43333333333333335</v>
      </c>
      <c r="AA1314" s="6" cm="1">
        <f t="array" ref="AA1314">_xlfn.SWITCH(A1314,201706,0.2,201707,0.199,201708,0.198)</f>
        <v>0.19800000000000001</v>
      </c>
      <c r="AB1314" s="6">
        <f>Call_Data!$K1314-Call_Data!$L1314/Call_Data!$K1314</f>
        <v>19.350000000000001</v>
      </c>
      <c r="AC1314" s="6" cm="1">
        <f t="array" ref="AC1314">_xlfn.SWITCH(A1314,201706,0.17,201707,0.162,201708,0.159)</f>
        <v>0.159</v>
      </c>
      <c r="AD1314" s="6">
        <f>Call_Data!$I1314/Call_Data!$G1314</f>
        <v>0.26666666666666666</v>
      </c>
    </row>
    <row r="1315" spans="1:30" x14ac:dyDescent="0.2">
      <c r="A1315">
        <v>201708</v>
      </c>
      <c r="B1315" s="1">
        <v>42966</v>
      </c>
      <c r="C1315">
        <v>12487</v>
      </c>
      <c r="D1315" t="str">
        <f>VLOOKUP(Call_Data!$C1315,Hierarchy!$A$1:$H$27,5,TRUE)</f>
        <v>Younger, Yeti</v>
      </c>
      <c r="E1315" t="str">
        <f>VLOOKUP(Call_Data!$C1315,Hierarchy!$A$2:$H$27,7,TRUE)</f>
        <v>Oferten, Quinton</v>
      </c>
      <c r="F1315" t="str">
        <f>VLOOKUP(C1315,Hierarchy!$A$2:$H$27,8,TRUE)</f>
        <v>Williamburg</v>
      </c>
      <c r="G1315">
        <v>30</v>
      </c>
      <c r="H1315">
        <v>25133</v>
      </c>
      <c r="I1315">
        <v>8</v>
      </c>
      <c r="J1315">
        <v>28</v>
      </c>
      <c r="K1315">
        <v>19</v>
      </c>
      <c r="L1315">
        <v>11</v>
      </c>
      <c r="M1315">
        <v>3</v>
      </c>
      <c r="N1315">
        <f>SUMIF(Call_Data!$D$2:$D$1526,Call_Data!$D1315,Call_Data!$G$2:$G$1526)</f>
        <v>1939</v>
      </c>
      <c r="O1315">
        <f>SUMIFS(Call_Data!$G$2:$G$1526,Call_Data!$D$2:$D$1526,Call_Data!$D1315,Call_Data!$A$2:$A$1526,Call_Data!$A1315)</f>
        <v>666</v>
      </c>
      <c r="P1315" s="3">
        <f>Call_Data!$H1315/Call_Data!$G1315</f>
        <v>837.76666666666665</v>
      </c>
      <c r="Q1315" cm="1">
        <f t="array" ref="Q1315">_xlfn.SWITCH(A1315,201706,780,201707,783,201708,775)</f>
        <v>775</v>
      </c>
      <c r="R1315" s="5" cm="1">
        <f t="array" ref="R1315">_xlfn.SWITCH(A1315,201706,0.08,201707,0.081,201708,0.075)</f>
        <v>7.4999999999999997E-2</v>
      </c>
      <c r="S1315" s="2">
        <f>Call_Data!$M1315/Call_Data!$G1315*100</f>
        <v>10</v>
      </c>
      <c r="T1315" s="2">
        <f>Call_Data!$S1315/Call_Data!$R1315</f>
        <v>133.33333333333334</v>
      </c>
      <c r="U1315" s="7">
        <f t="shared" si="40"/>
        <v>250</v>
      </c>
      <c r="V1315" s="6">
        <f t="shared" si="41"/>
        <v>0.93333333333333335</v>
      </c>
      <c r="W1315" s="6">
        <f>Call_Data!$K1315/Call_Data!$J1315</f>
        <v>0.6785714285714286</v>
      </c>
      <c r="X1315" s="6">
        <f>Call_Data!$L1315/Call_Data!$K1315</f>
        <v>0.57894736842105265</v>
      </c>
      <c r="Y1315" s="6" cm="1">
        <f t="array" ref="Y1315">_xlfn.SWITCH(A1315,201706,0.51,201707,0.509,201708,0.511)</f>
        <v>0.51100000000000001</v>
      </c>
      <c r="Z1315" s="6">
        <f>Call_Data!$L1315/Call_Data!$G1315</f>
        <v>0.36666666666666664</v>
      </c>
      <c r="AA1315" s="6" cm="1">
        <f t="array" ref="AA1315">_xlfn.SWITCH(A1315,201706,0.2,201707,0.199,201708,0.198)</f>
        <v>0.19800000000000001</v>
      </c>
      <c r="AB1315" s="6">
        <f>Call_Data!$K1315-Call_Data!$L1315/Call_Data!$K1315</f>
        <v>18.421052631578949</v>
      </c>
      <c r="AC1315" s="6" cm="1">
        <f t="array" ref="AC1315">_xlfn.SWITCH(A1315,201706,0.17,201707,0.162,201708,0.159)</f>
        <v>0.159</v>
      </c>
      <c r="AD1315" s="6">
        <f>Call_Data!$I1315/Call_Data!$G1315</f>
        <v>0.26666666666666666</v>
      </c>
    </row>
    <row r="1316" spans="1:30" x14ac:dyDescent="0.2">
      <c r="A1316">
        <v>201708</v>
      </c>
      <c r="B1316" s="1">
        <v>42966</v>
      </c>
      <c r="C1316">
        <v>12488</v>
      </c>
      <c r="D1316" t="str">
        <f>VLOOKUP(Call_Data!$C1316,Hierarchy!$A$1:$H$27,5,TRUE)</f>
        <v>Zwilowski, Zane</v>
      </c>
      <c r="E1316" t="str">
        <f>VLOOKUP(Call_Data!$C1316,Hierarchy!$A$2:$H$27,7,TRUE)</f>
        <v>Oferten, Quinton</v>
      </c>
      <c r="F1316" t="str">
        <f>VLOOKUP(C1316,Hierarchy!$A$2:$H$27,8,TRUE)</f>
        <v>Williamburg</v>
      </c>
      <c r="G1316">
        <v>30</v>
      </c>
      <c r="H1316">
        <v>25533</v>
      </c>
      <c r="I1316">
        <v>8</v>
      </c>
      <c r="J1316">
        <v>29</v>
      </c>
      <c r="K1316">
        <v>19</v>
      </c>
      <c r="L1316">
        <v>12</v>
      </c>
      <c r="M1316">
        <v>3</v>
      </c>
      <c r="N1316">
        <f>SUMIF(Call_Data!$D$2:$D$1526,Call_Data!$D1316,Call_Data!$G$2:$G$1526)</f>
        <v>2000</v>
      </c>
      <c r="O1316">
        <f>SUMIFS(Call_Data!$G$2:$G$1526,Call_Data!$D$2:$D$1526,Call_Data!$D1316,Call_Data!$A$2:$A$1526,Call_Data!$A1316)</f>
        <v>665</v>
      </c>
      <c r="P1316" s="3">
        <f>Call_Data!$H1316/Call_Data!$G1316</f>
        <v>851.1</v>
      </c>
      <c r="Q1316" cm="1">
        <f t="array" ref="Q1316">_xlfn.SWITCH(A1316,201706,780,201707,783,201708,775)</f>
        <v>775</v>
      </c>
      <c r="R1316" s="5" cm="1">
        <f t="array" ref="R1316">_xlfn.SWITCH(A1316,201706,0.08,201707,0.081,201708,0.075)</f>
        <v>7.4999999999999997E-2</v>
      </c>
      <c r="S1316" s="2">
        <f>Call_Data!$M1316/Call_Data!$G1316*100</f>
        <v>10</v>
      </c>
      <c r="T1316" s="2">
        <f>Call_Data!$S1316/Call_Data!$R1316</f>
        <v>133.33333333333334</v>
      </c>
      <c r="U1316" s="7">
        <f t="shared" si="40"/>
        <v>250</v>
      </c>
      <c r="V1316" s="6">
        <f t="shared" si="41"/>
        <v>0.96666666666666667</v>
      </c>
      <c r="W1316" s="6">
        <f>Call_Data!$K1316/Call_Data!$J1316</f>
        <v>0.65517241379310343</v>
      </c>
      <c r="X1316" s="6">
        <f>Call_Data!$L1316/Call_Data!$K1316</f>
        <v>0.63157894736842102</v>
      </c>
      <c r="Y1316" s="6" cm="1">
        <f t="array" ref="Y1316">_xlfn.SWITCH(A1316,201706,0.51,201707,0.509,201708,0.511)</f>
        <v>0.51100000000000001</v>
      </c>
      <c r="Z1316" s="6">
        <f>Call_Data!$L1316/Call_Data!$G1316</f>
        <v>0.4</v>
      </c>
      <c r="AA1316" s="6" cm="1">
        <f t="array" ref="AA1316">_xlfn.SWITCH(A1316,201706,0.2,201707,0.199,201708,0.198)</f>
        <v>0.19800000000000001</v>
      </c>
      <c r="AB1316" s="6">
        <f>Call_Data!$K1316-Call_Data!$L1316/Call_Data!$K1316</f>
        <v>18.368421052631579</v>
      </c>
      <c r="AC1316" s="6" cm="1">
        <f t="array" ref="AC1316">_xlfn.SWITCH(A1316,201706,0.17,201707,0.162,201708,0.159)</f>
        <v>0.159</v>
      </c>
      <c r="AD1316" s="6">
        <f>Call_Data!$I1316/Call_Data!$G1316</f>
        <v>0.26666666666666666</v>
      </c>
    </row>
    <row r="1317" spans="1:30" x14ac:dyDescent="0.2">
      <c r="A1317">
        <v>201708</v>
      </c>
      <c r="B1317" s="1">
        <v>42966</v>
      </c>
      <c r="C1317">
        <v>12489</v>
      </c>
      <c r="D1317" t="str">
        <f>VLOOKUP(Call_Data!$C1317,Hierarchy!$A$1:$H$27,5,TRUE)</f>
        <v>Abacus, Aaron</v>
      </c>
      <c r="E1317" t="str">
        <f>VLOOKUP(Call_Data!$C1317,Hierarchy!$A$2:$H$27,7,TRUE)</f>
        <v>Oferten, Quinton</v>
      </c>
      <c r="F1317" t="str">
        <f>VLOOKUP(C1317,Hierarchy!$A$2:$H$27,8,TRUE)</f>
        <v>Williamburg</v>
      </c>
      <c r="G1317">
        <v>28</v>
      </c>
      <c r="H1317">
        <v>25292</v>
      </c>
      <c r="I1317">
        <v>8</v>
      </c>
      <c r="J1317">
        <v>24</v>
      </c>
      <c r="K1317">
        <v>14</v>
      </c>
      <c r="L1317">
        <v>9</v>
      </c>
      <c r="M1317">
        <v>3</v>
      </c>
      <c r="N1317">
        <f>SUMIF(Call_Data!$D$2:$D$1526,Call_Data!$D1317,Call_Data!$G$2:$G$1526)</f>
        <v>1858</v>
      </c>
      <c r="O1317">
        <f>SUMIFS(Call_Data!$G$2:$G$1526,Call_Data!$D$2:$D$1526,Call_Data!$D1317,Call_Data!$A$2:$A$1526,Call_Data!$A1317)</f>
        <v>697</v>
      </c>
      <c r="P1317" s="3">
        <f>Call_Data!$H1317/Call_Data!$G1317</f>
        <v>903.28571428571433</v>
      </c>
      <c r="Q1317" cm="1">
        <f t="array" ref="Q1317">_xlfn.SWITCH(A1317,201706,780,201707,783,201708,775)</f>
        <v>775</v>
      </c>
      <c r="R1317" s="5" cm="1">
        <f t="array" ref="R1317">_xlfn.SWITCH(A1317,201706,0.08,201707,0.081,201708,0.075)</f>
        <v>7.4999999999999997E-2</v>
      </c>
      <c r="S1317" s="2">
        <f>Call_Data!$M1317/Call_Data!$G1317*100</f>
        <v>10.714285714285714</v>
      </c>
      <c r="T1317" s="2">
        <f>Call_Data!$S1317/Call_Data!$R1317</f>
        <v>142.85714285714286</v>
      </c>
      <c r="U1317" s="7">
        <f t="shared" si="40"/>
        <v>250</v>
      </c>
      <c r="V1317" s="6">
        <f t="shared" si="41"/>
        <v>0.8571428571428571</v>
      </c>
      <c r="W1317" s="6">
        <f>Call_Data!$K1317/Call_Data!$J1317</f>
        <v>0.58333333333333337</v>
      </c>
      <c r="X1317" s="6">
        <f>Call_Data!$L1317/Call_Data!$K1317</f>
        <v>0.6428571428571429</v>
      </c>
      <c r="Y1317" s="6" cm="1">
        <f t="array" ref="Y1317">_xlfn.SWITCH(A1317,201706,0.51,201707,0.509,201708,0.511)</f>
        <v>0.51100000000000001</v>
      </c>
      <c r="Z1317" s="6">
        <f>Call_Data!$L1317/Call_Data!$G1317</f>
        <v>0.32142857142857145</v>
      </c>
      <c r="AA1317" s="6" cm="1">
        <f t="array" ref="AA1317">_xlfn.SWITCH(A1317,201706,0.2,201707,0.199,201708,0.198)</f>
        <v>0.19800000000000001</v>
      </c>
      <c r="AB1317" s="6">
        <f>Call_Data!$K1317-Call_Data!$L1317/Call_Data!$K1317</f>
        <v>13.357142857142858</v>
      </c>
      <c r="AC1317" s="6" cm="1">
        <f t="array" ref="AC1317">_xlfn.SWITCH(A1317,201706,0.17,201707,0.162,201708,0.159)</f>
        <v>0.159</v>
      </c>
      <c r="AD1317" s="6">
        <f>Call_Data!$I1317/Call_Data!$G1317</f>
        <v>0.2857142857142857</v>
      </c>
    </row>
    <row r="1318" spans="1:30" x14ac:dyDescent="0.2">
      <c r="A1318">
        <v>201708</v>
      </c>
      <c r="B1318" s="1">
        <v>42967</v>
      </c>
      <c r="C1318">
        <v>12465</v>
      </c>
      <c r="D1318" t="str">
        <f>VLOOKUP(Call_Data!$C1318,Hierarchy!$A$1:$H$27,5,TRUE)</f>
        <v>Anderson, Albert</v>
      </c>
      <c r="E1318" t="str">
        <f>VLOOKUP(Call_Data!$C1318,Hierarchy!$A$2:$H$27,7,TRUE)</f>
        <v>Winnerson, Aceona</v>
      </c>
      <c r="F1318" t="str">
        <f>VLOOKUP(C1318,Hierarchy!$A$2:$H$27,8,TRUE)</f>
        <v>Williamburg</v>
      </c>
      <c r="G1318">
        <v>35</v>
      </c>
      <c r="H1318">
        <v>25255</v>
      </c>
      <c r="I1318">
        <v>6</v>
      </c>
      <c r="J1318">
        <v>34</v>
      </c>
      <c r="K1318">
        <v>29</v>
      </c>
      <c r="L1318">
        <v>26</v>
      </c>
      <c r="M1318">
        <v>2</v>
      </c>
      <c r="N1318">
        <f>SUMIF(Call_Data!$D$2:$D$1526,Call_Data!$D1318,Call_Data!$G$2:$G$1526)</f>
        <v>2149</v>
      </c>
      <c r="O1318">
        <f>SUMIFS(Call_Data!$G$2:$G$1526,Call_Data!$D$2:$D$1526,Call_Data!$D1318,Call_Data!$A$2:$A$1526,Call_Data!$A1318)</f>
        <v>751</v>
      </c>
      <c r="P1318" s="3">
        <f>Call_Data!$H1318/Call_Data!$G1318</f>
        <v>721.57142857142856</v>
      </c>
      <c r="Q1318" cm="1">
        <f t="array" ref="Q1318">_xlfn.SWITCH(A1318,201706,780,201707,783,201708,775)</f>
        <v>775</v>
      </c>
      <c r="R1318" s="5" cm="1">
        <f t="array" ref="R1318">_xlfn.SWITCH(A1318,201706,0.08,201707,0.081,201708,0.075)</f>
        <v>7.4999999999999997E-2</v>
      </c>
      <c r="S1318" s="2">
        <f>Call_Data!$M1318/Call_Data!$G1318*100</f>
        <v>5.7142857142857144</v>
      </c>
      <c r="T1318" s="2">
        <f>Call_Data!$S1318/Call_Data!$R1318</f>
        <v>76.19047619047619</v>
      </c>
      <c r="U1318" s="7">
        <f t="shared" si="40"/>
        <v>0</v>
      </c>
      <c r="V1318" s="6">
        <f t="shared" si="41"/>
        <v>0.97142857142857142</v>
      </c>
      <c r="W1318" s="6">
        <f>Call_Data!$K1318/Call_Data!$J1318</f>
        <v>0.8529411764705882</v>
      </c>
      <c r="X1318" s="6">
        <f>Call_Data!$L1318/Call_Data!$K1318</f>
        <v>0.89655172413793105</v>
      </c>
      <c r="Y1318" s="6" cm="1">
        <f t="array" ref="Y1318">_xlfn.SWITCH(A1318,201706,0.51,201707,0.509,201708,0.511)</f>
        <v>0.51100000000000001</v>
      </c>
      <c r="Z1318" s="6">
        <f>Call_Data!$L1318/Call_Data!$G1318</f>
        <v>0.74285714285714288</v>
      </c>
      <c r="AA1318" s="6" cm="1">
        <f t="array" ref="AA1318">_xlfn.SWITCH(A1318,201706,0.2,201707,0.199,201708,0.198)</f>
        <v>0.19800000000000001</v>
      </c>
      <c r="AB1318" s="6">
        <f>Call_Data!$K1318-Call_Data!$L1318/Call_Data!$K1318</f>
        <v>28.103448275862068</v>
      </c>
      <c r="AC1318" s="6" cm="1">
        <f t="array" ref="AC1318">_xlfn.SWITCH(A1318,201706,0.17,201707,0.162,201708,0.159)</f>
        <v>0.159</v>
      </c>
      <c r="AD1318" s="6">
        <f>Call_Data!$I1318/Call_Data!$G1318</f>
        <v>0.17142857142857143</v>
      </c>
    </row>
    <row r="1319" spans="1:30" x14ac:dyDescent="0.2">
      <c r="A1319">
        <v>201708</v>
      </c>
      <c r="B1319" s="1">
        <v>42967</v>
      </c>
      <c r="C1319">
        <v>12466</v>
      </c>
      <c r="D1319" t="str">
        <f>VLOOKUP(Call_Data!$C1319,Hierarchy!$A$1:$H$27,5,TRUE)</f>
        <v>Binning, Bart</v>
      </c>
      <c r="E1319" t="str">
        <f>VLOOKUP(Call_Data!$C1319,Hierarchy!$A$2:$H$27,7,TRUE)</f>
        <v>Winnerson, Aceona</v>
      </c>
      <c r="F1319" t="str">
        <f>VLOOKUP(C1319,Hierarchy!$A$2:$H$27,8,TRUE)</f>
        <v>Williamburg</v>
      </c>
      <c r="G1319">
        <v>33</v>
      </c>
      <c r="H1319">
        <v>24791</v>
      </c>
      <c r="I1319">
        <v>6</v>
      </c>
      <c r="J1319">
        <v>30</v>
      </c>
      <c r="K1319">
        <v>26</v>
      </c>
      <c r="L1319">
        <v>19</v>
      </c>
      <c r="M1319">
        <v>1</v>
      </c>
      <c r="N1319">
        <f>SUMIF(Call_Data!$D$2:$D$1526,Call_Data!$D1319,Call_Data!$G$2:$G$1526)</f>
        <v>2347</v>
      </c>
      <c r="O1319">
        <f>SUMIFS(Call_Data!$G$2:$G$1526,Call_Data!$D$2:$D$1526,Call_Data!$D1319,Call_Data!$A$2:$A$1526,Call_Data!$A1319)</f>
        <v>803</v>
      </c>
      <c r="P1319" s="3">
        <f>Call_Data!$H1319/Call_Data!$G1319</f>
        <v>751.24242424242425</v>
      </c>
      <c r="Q1319" cm="1">
        <f t="array" ref="Q1319">_xlfn.SWITCH(A1319,201706,780,201707,783,201708,775)</f>
        <v>775</v>
      </c>
      <c r="R1319" s="5" cm="1">
        <f t="array" ref="R1319">_xlfn.SWITCH(A1319,201706,0.08,201707,0.081,201708,0.075)</f>
        <v>7.4999999999999997E-2</v>
      </c>
      <c r="S1319" s="2">
        <f>Call_Data!$M1319/Call_Data!$G1319*100</f>
        <v>3.0303030303030303</v>
      </c>
      <c r="T1319" s="2">
        <f>Call_Data!$S1319/Call_Data!$R1319</f>
        <v>40.404040404040408</v>
      </c>
      <c r="U1319" s="7">
        <f t="shared" si="40"/>
        <v>0</v>
      </c>
      <c r="V1319" s="6">
        <f t="shared" si="41"/>
        <v>0.90909090909090906</v>
      </c>
      <c r="W1319" s="6">
        <f>Call_Data!$K1319/Call_Data!$J1319</f>
        <v>0.8666666666666667</v>
      </c>
      <c r="X1319" s="6">
        <f>Call_Data!$L1319/Call_Data!$K1319</f>
        <v>0.73076923076923073</v>
      </c>
      <c r="Y1319" s="6" cm="1">
        <f t="array" ref="Y1319">_xlfn.SWITCH(A1319,201706,0.51,201707,0.509,201708,0.511)</f>
        <v>0.51100000000000001</v>
      </c>
      <c r="Z1319" s="6">
        <f>Call_Data!$L1319/Call_Data!$G1319</f>
        <v>0.5757575757575758</v>
      </c>
      <c r="AA1319" s="6" cm="1">
        <f t="array" ref="AA1319">_xlfn.SWITCH(A1319,201706,0.2,201707,0.199,201708,0.198)</f>
        <v>0.19800000000000001</v>
      </c>
      <c r="AB1319" s="6">
        <f>Call_Data!$K1319-Call_Data!$L1319/Call_Data!$K1319</f>
        <v>25.26923076923077</v>
      </c>
      <c r="AC1319" s="6" cm="1">
        <f t="array" ref="AC1319">_xlfn.SWITCH(A1319,201706,0.17,201707,0.162,201708,0.159)</f>
        <v>0.159</v>
      </c>
      <c r="AD1319" s="6">
        <f>Call_Data!$I1319/Call_Data!$G1319</f>
        <v>0.18181818181818182</v>
      </c>
    </row>
    <row r="1320" spans="1:30" x14ac:dyDescent="0.2">
      <c r="A1320">
        <v>201708</v>
      </c>
      <c r="B1320" s="1">
        <v>42967</v>
      </c>
      <c r="C1320">
        <v>12467</v>
      </c>
      <c r="D1320" t="str">
        <f>VLOOKUP(Call_Data!$C1320,Hierarchy!$A$1:$H$27,5,TRUE)</f>
        <v>Centerville, Cece</v>
      </c>
      <c r="E1320" t="str">
        <f>VLOOKUP(Call_Data!$C1320,Hierarchy!$A$2:$H$27,7,TRUE)</f>
        <v>Winnerson, Aceona</v>
      </c>
      <c r="F1320" t="str">
        <f>VLOOKUP(C1320,Hierarchy!$A$2:$H$27,8,TRUE)</f>
        <v>Williamburg</v>
      </c>
      <c r="G1320">
        <v>39</v>
      </c>
      <c r="H1320">
        <v>24264</v>
      </c>
      <c r="I1320">
        <v>4</v>
      </c>
      <c r="J1320">
        <v>38</v>
      </c>
      <c r="K1320">
        <v>29</v>
      </c>
      <c r="L1320">
        <v>23</v>
      </c>
      <c r="M1320">
        <v>2</v>
      </c>
      <c r="N1320">
        <f>SUMIF(Call_Data!$D$2:$D$1526,Call_Data!$D1320,Call_Data!$G$2:$G$1526)</f>
        <v>2319</v>
      </c>
      <c r="O1320">
        <f>SUMIFS(Call_Data!$G$2:$G$1526,Call_Data!$D$2:$D$1526,Call_Data!$D1320,Call_Data!$A$2:$A$1526,Call_Data!$A1320)</f>
        <v>800</v>
      </c>
      <c r="P1320" s="3">
        <f>Call_Data!$H1320/Call_Data!$G1320</f>
        <v>622.15384615384619</v>
      </c>
      <c r="Q1320" cm="1">
        <f t="array" ref="Q1320">_xlfn.SWITCH(A1320,201706,780,201707,783,201708,775)</f>
        <v>775</v>
      </c>
      <c r="R1320" s="5" cm="1">
        <f t="array" ref="R1320">_xlfn.SWITCH(A1320,201706,0.08,201707,0.081,201708,0.075)</f>
        <v>7.4999999999999997E-2</v>
      </c>
      <c r="S1320" s="2">
        <f>Call_Data!$M1320/Call_Data!$G1320*100</f>
        <v>5.1282051282051277</v>
      </c>
      <c r="T1320" s="2">
        <f>Call_Data!$S1320/Call_Data!$R1320</f>
        <v>68.376068376068375</v>
      </c>
      <c r="U1320" s="7">
        <f t="shared" si="40"/>
        <v>0</v>
      </c>
      <c r="V1320" s="6">
        <f t="shared" si="41"/>
        <v>0.97435897435897434</v>
      </c>
      <c r="W1320" s="6">
        <f>Call_Data!$K1320/Call_Data!$J1320</f>
        <v>0.76315789473684215</v>
      </c>
      <c r="X1320" s="6">
        <f>Call_Data!$L1320/Call_Data!$K1320</f>
        <v>0.7931034482758621</v>
      </c>
      <c r="Y1320" s="6" cm="1">
        <f t="array" ref="Y1320">_xlfn.SWITCH(A1320,201706,0.51,201707,0.509,201708,0.511)</f>
        <v>0.51100000000000001</v>
      </c>
      <c r="Z1320" s="6">
        <f>Call_Data!$L1320/Call_Data!$G1320</f>
        <v>0.58974358974358976</v>
      </c>
      <c r="AA1320" s="6" cm="1">
        <f t="array" ref="AA1320">_xlfn.SWITCH(A1320,201706,0.2,201707,0.199,201708,0.198)</f>
        <v>0.19800000000000001</v>
      </c>
      <c r="AB1320" s="6">
        <f>Call_Data!$K1320-Call_Data!$L1320/Call_Data!$K1320</f>
        <v>28.206896551724139</v>
      </c>
      <c r="AC1320" s="6" cm="1">
        <f t="array" ref="AC1320">_xlfn.SWITCH(A1320,201706,0.17,201707,0.162,201708,0.159)</f>
        <v>0.159</v>
      </c>
      <c r="AD1320" s="6">
        <f>Call_Data!$I1320/Call_Data!$G1320</f>
        <v>0.10256410256410256</v>
      </c>
    </row>
    <row r="1321" spans="1:30" x14ac:dyDescent="0.2">
      <c r="A1321">
        <v>201708</v>
      </c>
      <c r="B1321" s="1">
        <v>42967</v>
      </c>
      <c r="C1321">
        <v>12468</v>
      </c>
      <c r="D1321" t="str">
        <f>VLOOKUP(Call_Data!$C1321,Hierarchy!$A$1:$H$27,5,TRUE)</f>
        <v>Davenport, Davina</v>
      </c>
      <c r="E1321" t="str">
        <f>VLOOKUP(Call_Data!$C1321,Hierarchy!$A$2:$H$27,7,TRUE)</f>
        <v>Winnerson, Aceona</v>
      </c>
      <c r="F1321" t="str">
        <f>VLOOKUP(C1321,Hierarchy!$A$2:$H$27,8,TRUE)</f>
        <v>Williamburg</v>
      </c>
      <c r="G1321">
        <v>32</v>
      </c>
      <c r="H1321">
        <v>24375</v>
      </c>
      <c r="I1321">
        <v>4</v>
      </c>
      <c r="J1321">
        <v>30</v>
      </c>
      <c r="K1321">
        <v>22</v>
      </c>
      <c r="L1321">
        <v>17</v>
      </c>
      <c r="M1321">
        <v>2</v>
      </c>
      <c r="N1321">
        <f>SUMIF(Call_Data!$D$2:$D$1526,Call_Data!$D1321,Call_Data!$G$2:$G$1526)</f>
        <v>2282</v>
      </c>
      <c r="O1321">
        <f>SUMIFS(Call_Data!$G$2:$G$1526,Call_Data!$D$2:$D$1526,Call_Data!$D1321,Call_Data!$A$2:$A$1526,Call_Data!$A1321)</f>
        <v>790</v>
      </c>
      <c r="P1321" s="3">
        <f>Call_Data!$H1321/Call_Data!$G1321</f>
        <v>761.71875</v>
      </c>
      <c r="Q1321" cm="1">
        <f t="array" ref="Q1321">_xlfn.SWITCH(A1321,201706,780,201707,783,201708,775)</f>
        <v>775</v>
      </c>
      <c r="R1321" s="5" cm="1">
        <f t="array" ref="R1321">_xlfn.SWITCH(A1321,201706,0.08,201707,0.081,201708,0.075)</f>
        <v>7.4999999999999997E-2</v>
      </c>
      <c r="S1321" s="2">
        <f>Call_Data!$M1321/Call_Data!$G1321*100</f>
        <v>6.25</v>
      </c>
      <c r="T1321" s="2">
        <f>Call_Data!$S1321/Call_Data!$R1321</f>
        <v>83.333333333333343</v>
      </c>
      <c r="U1321" s="7">
        <f t="shared" si="40"/>
        <v>0</v>
      </c>
      <c r="V1321" s="6">
        <f t="shared" si="41"/>
        <v>0.9375</v>
      </c>
      <c r="W1321" s="6">
        <f>Call_Data!$K1321/Call_Data!$J1321</f>
        <v>0.73333333333333328</v>
      </c>
      <c r="X1321" s="6">
        <f>Call_Data!$L1321/Call_Data!$K1321</f>
        <v>0.77272727272727271</v>
      </c>
      <c r="Y1321" s="6" cm="1">
        <f t="array" ref="Y1321">_xlfn.SWITCH(A1321,201706,0.51,201707,0.509,201708,0.511)</f>
        <v>0.51100000000000001</v>
      </c>
      <c r="Z1321" s="6">
        <f>Call_Data!$L1321/Call_Data!$G1321</f>
        <v>0.53125</v>
      </c>
      <c r="AA1321" s="6" cm="1">
        <f t="array" ref="AA1321">_xlfn.SWITCH(A1321,201706,0.2,201707,0.199,201708,0.198)</f>
        <v>0.19800000000000001</v>
      </c>
      <c r="AB1321" s="6">
        <f>Call_Data!$K1321-Call_Data!$L1321/Call_Data!$K1321</f>
        <v>21.227272727272727</v>
      </c>
      <c r="AC1321" s="6" cm="1">
        <f t="array" ref="AC1321">_xlfn.SWITCH(A1321,201706,0.17,201707,0.162,201708,0.159)</f>
        <v>0.159</v>
      </c>
      <c r="AD1321" s="6">
        <f>Call_Data!$I1321/Call_Data!$G1321</f>
        <v>0.125</v>
      </c>
    </row>
    <row r="1322" spans="1:30" x14ac:dyDescent="0.2">
      <c r="A1322">
        <v>201708</v>
      </c>
      <c r="B1322" s="1">
        <v>42967</v>
      </c>
      <c r="C1322">
        <v>12469</v>
      </c>
      <c r="D1322" t="str">
        <f>VLOOKUP(Call_Data!$C1322,Hierarchy!$A$1:$H$27,5,TRUE)</f>
        <v>Edgerton, Ethan</v>
      </c>
      <c r="E1322" t="str">
        <f>VLOOKUP(Call_Data!$C1322,Hierarchy!$A$2:$H$27,7,TRUE)</f>
        <v>Winnerson, Aceona</v>
      </c>
      <c r="F1322" t="str">
        <f>VLOOKUP(C1322,Hierarchy!$A$2:$H$27,8,TRUE)</f>
        <v>Williamburg</v>
      </c>
      <c r="G1322">
        <v>36</v>
      </c>
      <c r="H1322">
        <v>24475</v>
      </c>
      <c r="I1322">
        <v>7</v>
      </c>
      <c r="J1322">
        <v>36</v>
      </c>
      <c r="K1322">
        <v>27</v>
      </c>
      <c r="L1322">
        <v>22</v>
      </c>
      <c r="M1322">
        <v>1</v>
      </c>
      <c r="N1322">
        <f>SUMIF(Call_Data!$D$2:$D$1526,Call_Data!$D1322,Call_Data!$G$2:$G$1526)</f>
        <v>2288</v>
      </c>
      <c r="O1322">
        <f>SUMIFS(Call_Data!$G$2:$G$1526,Call_Data!$D$2:$D$1526,Call_Data!$D1322,Call_Data!$A$2:$A$1526,Call_Data!$A1322)</f>
        <v>715</v>
      </c>
      <c r="P1322" s="3">
        <f>Call_Data!$H1322/Call_Data!$G1322</f>
        <v>679.86111111111109</v>
      </c>
      <c r="Q1322" cm="1">
        <f t="array" ref="Q1322">_xlfn.SWITCH(A1322,201706,780,201707,783,201708,775)</f>
        <v>775</v>
      </c>
      <c r="R1322" s="5" cm="1">
        <f t="array" ref="R1322">_xlfn.SWITCH(A1322,201706,0.08,201707,0.081,201708,0.075)</f>
        <v>7.4999999999999997E-2</v>
      </c>
      <c r="S1322" s="2">
        <f>Call_Data!$M1322/Call_Data!$G1322*100</f>
        <v>2.7777777777777777</v>
      </c>
      <c r="T1322" s="2">
        <f>Call_Data!$S1322/Call_Data!$R1322</f>
        <v>37.037037037037038</v>
      </c>
      <c r="U1322" s="7">
        <f t="shared" si="40"/>
        <v>0</v>
      </c>
      <c r="V1322" s="6">
        <f t="shared" si="41"/>
        <v>1</v>
      </c>
      <c r="W1322" s="6">
        <f>Call_Data!$K1322/Call_Data!$J1322</f>
        <v>0.75</v>
      </c>
      <c r="X1322" s="6">
        <f>Call_Data!$L1322/Call_Data!$K1322</f>
        <v>0.81481481481481477</v>
      </c>
      <c r="Y1322" s="6" cm="1">
        <f t="array" ref="Y1322">_xlfn.SWITCH(A1322,201706,0.51,201707,0.509,201708,0.511)</f>
        <v>0.51100000000000001</v>
      </c>
      <c r="Z1322" s="6">
        <f>Call_Data!$L1322/Call_Data!$G1322</f>
        <v>0.61111111111111116</v>
      </c>
      <c r="AA1322" s="6" cm="1">
        <f t="array" ref="AA1322">_xlfn.SWITCH(A1322,201706,0.2,201707,0.199,201708,0.198)</f>
        <v>0.19800000000000001</v>
      </c>
      <c r="AB1322" s="6">
        <f>Call_Data!$K1322-Call_Data!$L1322/Call_Data!$K1322</f>
        <v>26.185185185185187</v>
      </c>
      <c r="AC1322" s="6" cm="1">
        <f t="array" ref="AC1322">_xlfn.SWITCH(A1322,201706,0.17,201707,0.162,201708,0.159)</f>
        <v>0.159</v>
      </c>
      <c r="AD1322" s="6">
        <f>Call_Data!$I1322/Call_Data!$G1322</f>
        <v>0.19444444444444445</v>
      </c>
    </row>
    <row r="1323" spans="1:30" x14ac:dyDescent="0.2">
      <c r="A1323">
        <v>201708</v>
      </c>
      <c r="B1323" s="1">
        <v>42967</v>
      </c>
      <c r="C1323">
        <v>12470</v>
      </c>
      <c r="D1323" t="str">
        <f>VLOOKUP(Call_Data!$C1323,Hierarchy!$A$1:$H$27,5,TRUE)</f>
        <v>Filipsano, Fiona</v>
      </c>
      <c r="E1323" t="str">
        <f>VLOOKUP(Call_Data!$C1323,Hierarchy!$A$2:$H$27,7,TRUE)</f>
        <v>Winnerson, Aceona</v>
      </c>
      <c r="F1323" t="str">
        <f>VLOOKUP(C1323,Hierarchy!$A$2:$H$27,8,TRUE)</f>
        <v>Williamburg</v>
      </c>
      <c r="G1323">
        <v>39</v>
      </c>
      <c r="H1323">
        <v>25930</v>
      </c>
      <c r="I1323">
        <v>7</v>
      </c>
      <c r="J1323">
        <v>35</v>
      </c>
      <c r="K1323">
        <v>28</v>
      </c>
      <c r="L1323">
        <v>25</v>
      </c>
      <c r="M1323">
        <v>1</v>
      </c>
      <c r="N1323">
        <f>SUMIF(Call_Data!$D$2:$D$1526,Call_Data!$D1323,Call_Data!$G$2:$G$1526)</f>
        <v>2312</v>
      </c>
      <c r="O1323">
        <f>SUMIFS(Call_Data!$G$2:$G$1526,Call_Data!$D$2:$D$1526,Call_Data!$D1323,Call_Data!$A$2:$A$1526,Call_Data!$A1323)</f>
        <v>796</v>
      </c>
      <c r="P1323" s="3">
        <f>Call_Data!$H1323/Call_Data!$G1323</f>
        <v>664.87179487179492</v>
      </c>
      <c r="Q1323" cm="1">
        <f t="array" ref="Q1323">_xlfn.SWITCH(A1323,201706,780,201707,783,201708,775)</f>
        <v>775</v>
      </c>
      <c r="R1323" s="5" cm="1">
        <f t="array" ref="R1323">_xlfn.SWITCH(A1323,201706,0.08,201707,0.081,201708,0.075)</f>
        <v>7.4999999999999997E-2</v>
      </c>
      <c r="S1323" s="2">
        <f>Call_Data!$M1323/Call_Data!$G1323*100</f>
        <v>2.5641025641025639</v>
      </c>
      <c r="T1323" s="2">
        <f>Call_Data!$S1323/Call_Data!$R1323</f>
        <v>34.188034188034187</v>
      </c>
      <c r="U1323" s="7">
        <f t="shared" si="40"/>
        <v>0</v>
      </c>
      <c r="V1323" s="6">
        <f t="shared" si="41"/>
        <v>0.89743589743589747</v>
      </c>
      <c r="W1323" s="6">
        <f>Call_Data!$K1323/Call_Data!$J1323</f>
        <v>0.8</v>
      </c>
      <c r="X1323" s="6">
        <f>Call_Data!$L1323/Call_Data!$K1323</f>
        <v>0.8928571428571429</v>
      </c>
      <c r="Y1323" s="6" cm="1">
        <f t="array" ref="Y1323">_xlfn.SWITCH(A1323,201706,0.51,201707,0.509,201708,0.511)</f>
        <v>0.51100000000000001</v>
      </c>
      <c r="Z1323" s="6">
        <f>Call_Data!$L1323/Call_Data!$G1323</f>
        <v>0.64102564102564108</v>
      </c>
      <c r="AA1323" s="6" cm="1">
        <f t="array" ref="AA1323">_xlfn.SWITCH(A1323,201706,0.2,201707,0.199,201708,0.198)</f>
        <v>0.19800000000000001</v>
      </c>
      <c r="AB1323" s="6">
        <f>Call_Data!$K1323-Call_Data!$L1323/Call_Data!$K1323</f>
        <v>27.107142857142858</v>
      </c>
      <c r="AC1323" s="6" cm="1">
        <f t="array" ref="AC1323">_xlfn.SWITCH(A1323,201706,0.17,201707,0.162,201708,0.159)</f>
        <v>0.159</v>
      </c>
      <c r="AD1323" s="6">
        <f>Call_Data!$I1323/Call_Data!$G1323</f>
        <v>0.17948717948717949</v>
      </c>
    </row>
    <row r="1324" spans="1:30" x14ac:dyDescent="0.2">
      <c r="A1324">
        <v>201708</v>
      </c>
      <c r="B1324" s="1">
        <v>42967</v>
      </c>
      <c r="C1324">
        <v>12471</v>
      </c>
      <c r="D1324" t="str">
        <f>VLOOKUP(Call_Data!$C1324,Hierarchy!$A$1:$H$27,5,TRUE)</f>
        <v>Gee, Garry</v>
      </c>
      <c r="E1324" t="str">
        <f>VLOOKUP(Call_Data!$C1324,Hierarchy!$A$2:$H$27,7,TRUE)</f>
        <v>Winnerson, Aceona</v>
      </c>
      <c r="F1324" t="str">
        <f>VLOOKUP(C1324,Hierarchy!$A$2:$H$27,8,TRUE)</f>
        <v>Williamburg</v>
      </c>
      <c r="G1324">
        <v>36</v>
      </c>
      <c r="H1324">
        <v>24603</v>
      </c>
      <c r="I1324">
        <v>5</v>
      </c>
      <c r="J1324">
        <v>33</v>
      </c>
      <c r="K1324">
        <v>24</v>
      </c>
      <c r="L1324">
        <v>19</v>
      </c>
      <c r="M1324">
        <v>1</v>
      </c>
      <c r="N1324">
        <f>SUMIF(Call_Data!$D$2:$D$1526,Call_Data!$D1324,Call_Data!$G$2:$G$1526)</f>
        <v>2402</v>
      </c>
      <c r="O1324">
        <f>SUMIFS(Call_Data!$G$2:$G$1526,Call_Data!$D$2:$D$1526,Call_Data!$D1324,Call_Data!$A$2:$A$1526,Call_Data!$A1324)</f>
        <v>793</v>
      </c>
      <c r="P1324" s="3">
        <f>Call_Data!$H1324/Call_Data!$G1324</f>
        <v>683.41666666666663</v>
      </c>
      <c r="Q1324" cm="1">
        <f t="array" ref="Q1324">_xlfn.SWITCH(A1324,201706,780,201707,783,201708,775)</f>
        <v>775</v>
      </c>
      <c r="R1324" s="5" cm="1">
        <f t="array" ref="R1324">_xlfn.SWITCH(A1324,201706,0.08,201707,0.081,201708,0.075)</f>
        <v>7.4999999999999997E-2</v>
      </c>
      <c r="S1324" s="2">
        <f>Call_Data!$M1324/Call_Data!$G1324*100</f>
        <v>2.7777777777777777</v>
      </c>
      <c r="T1324" s="2">
        <f>Call_Data!$S1324/Call_Data!$R1324</f>
        <v>37.037037037037038</v>
      </c>
      <c r="U1324" s="7">
        <f t="shared" si="40"/>
        <v>0</v>
      </c>
      <c r="V1324" s="6">
        <f t="shared" si="41"/>
        <v>0.91666666666666663</v>
      </c>
      <c r="W1324" s="6">
        <f>Call_Data!$K1324/Call_Data!$J1324</f>
        <v>0.72727272727272729</v>
      </c>
      <c r="X1324" s="6">
        <f>Call_Data!$L1324/Call_Data!$K1324</f>
        <v>0.79166666666666663</v>
      </c>
      <c r="Y1324" s="6" cm="1">
        <f t="array" ref="Y1324">_xlfn.SWITCH(A1324,201706,0.51,201707,0.509,201708,0.511)</f>
        <v>0.51100000000000001</v>
      </c>
      <c r="Z1324" s="6">
        <f>Call_Data!$L1324/Call_Data!$G1324</f>
        <v>0.52777777777777779</v>
      </c>
      <c r="AA1324" s="6" cm="1">
        <f t="array" ref="AA1324">_xlfn.SWITCH(A1324,201706,0.2,201707,0.199,201708,0.198)</f>
        <v>0.19800000000000001</v>
      </c>
      <c r="AB1324" s="6">
        <f>Call_Data!$K1324-Call_Data!$L1324/Call_Data!$K1324</f>
        <v>23.208333333333332</v>
      </c>
      <c r="AC1324" s="6" cm="1">
        <f t="array" ref="AC1324">_xlfn.SWITCH(A1324,201706,0.17,201707,0.162,201708,0.159)</f>
        <v>0.159</v>
      </c>
      <c r="AD1324" s="6">
        <f>Call_Data!$I1324/Call_Data!$G1324</f>
        <v>0.1388888888888889</v>
      </c>
    </row>
    <row r="1325" spans="1:30" x14ac:dyDescent="0.2">
      <c r="A1325">
        <v>201708</v>
      </c>
      <c r="B1325" s="1">
        <v>42967</v>
      </c>
      <c r="C1325">
        <v>12472</v>
      </c>
      <c r="D1325" t="str">
        <f>VLOOKUP(Call_Data!$C1325,Hierarchy!$A$1:$H$27,5,TRUE)</f>
        <v>Harrison, Harold</v>
      </c>
      <c r="E1325" t="str">
        <f>VLOOKUP(Call_Data!$C1325,Hierarchy!$A$2:$H$27,7,TRUE)</f>
        <v>Winnerson, Aceona</v>
      </c>
      <c r="F1325" t="str">
        <f>VLOOKUP(C1325,Hierarchy!$A$2:$H$27,8,TRUE)</f>
        <v>Williamburg</v>
      </c>
      <c r="G1325">
        <v>32</v>
      </c>
      <c r="H1325">
        <v>24674</v>
      </c>
      <c r="I1325">
        <v>4</v>
      </c>
      <c r="J1325">
        <v>29</v>
      </c>
      <c r="K1325">
        <v>24</v>
      </c>
      <c r="L1325">
        <v>17</v>
      </c>
      <c r="M1325">
        <v>1</v>
      </c>
      <c r="N1325">
        <f>SUMIF(Call_Data!$D$2:$D$1526,Call_Data!$D1325,Call_Data!$G$2:$G$1526)</f>
        <v>2134</v>
      </c>
      <c r="O1325">
        <f>SUMIFS(Call_Data!$G$2:$G$1526,Call_Data!$D$2:$D$1526,Call_Data!$D1325,Call_Data!$A$2:$A$1526,Call_Data!$A1325)</f>
        <v>777</v>
      </c>
      <c r="P1325" s="3">
        <f>Call_Data!$H1325/Call_Data!$G1325</f>
        <v>771.0625</v>
      </c>
      <c r="Q1325" cm="1">
        <f t="array" ref="Q1325">_xlfn.SWITCH(A1325,201706,780,201707,783,201708,775)</f>
        <v>775</v>
      </c>
      <c r="R1325" s="5" cm="1">
        <f t="array" ref="R1325">_xlfn.SWITCH(A1325,201706,0.08,201707,0.081,201708,0.075)</f>
        <v>7.4999999999999997E-2</v>
      </c>
      <c r="S1325" s="2">
        <f>Call_Data!$M1325/Call_Data!$G1325*100</f>
        <v>3.125</v>
      </c>
      <c r="T1325" s="2">
        <f>Call_Data!$S1325/Call_Data!$R1325</f>
        <v>41.666666666666671</v>
      </c>
      <c r="U1325" s="7">
        <f t="shared" si="40"/>
        <v>0</v>
      </c>
      <c r="V1325" s="6">
        <f t="shared" si="41"/>
        <v>0.90625</v>
      </c>
      <c r="W1325" s="6">
        <f>Call_Data!$K1325/Call_Data!$J1325</f>
        <v>0.82758620689655171</v>
      </c>
      <c r="X1325" s="6">
        <f>Call_Data!$L1325/Call_Data!$K1325</f>
        <v>0.70833333333333337</v>
      </c>
      <c r="Y1325" s="6" cm="1">
        <f t="array" ref="Y1325">_xlfn.SWITCH(A1325,201706,0.51,201707,0.509,201708,0.511)</f>
        <v>0.51100000000000001</v>
      </c>
      <c r="Z1325" s="6">
        <f>Call_Data!$L1325/Call_Data!$G1325</f>
        <v>0.53125</v>
      </c>
      <c r="AA1325" s="6" cm="1">
        <f t="array" ref="AA1325">_xlfn.SWITCH(A1325,201706,0.2,201707,0.199,201708,0.198)</f>
        <v>0.19800000000000001</v>
      </c>
      <c r="AB1325" s="6">
        <f>Call_Data!$K1325-Call_Data!$L1325/Call_Data!$K1325</f>
        <v>23.291666666666668</v>
      </c>
      <c r="AC1325" s="6" cm="1">
        <f t="array" ref="AC1325">_xlfn.SWITCH(A1325,201706,0.17,201707,0.162,201708,0.159)</f>
        <v>0.159</v>
      </c>
      <c r="AD1325" s="6">
        <f>Call_Data!$I1325/Call_Data!$G1325</f>
        <v>0.125</v>
      </c>
    </row>
    <row r="1326" spans="1:30" x14ac:dyDescent="0.2">
      <c r="A1326">
        <v>201708</v>
      </c>
      <c r="B1326" s="1">
        <v>42968</v>
      </c>
      <c r="C1326">
        <v>12465</v>
      </c>
      <c r="D1326" t="str">
        <f>VLOOKUP(Call_Data!$C1326,Hierarchy!$A$1:$H$27,5,TRUE)</f>
        <v>Anderson, Albert</v>
      </c>
      <c r="E1326" t="str">
        <f>VLOOKUP(Call_Data!$C1326,Hierarchy!$A$2:$H$27,7,TRUE)</f>
        <v>Winnerson, Aceona</v>
      </c>
      <c r="F1326" t="str">
        <f>VLOOKUP(C1326,Hierarchy!$A$2:$H$27,8,TRUE)</f>
        <v>Williamburg</v>
      </c>
      <c r="G1326">
        <v>39</v>
      </c>
      <c r="H1326">
        <v>24779</v>
      </c>
      <c r="I1326">
        <v>8</v>
      </c>
      <c r="J1326">
        <v>37</v>
      </c>
      <c r="K1326">
        <v>33</v>
      </c>
      <c r="L1326">
        <v>24</v>
      </c>
      <c r="M1326">
        <v>1</v>
      </c>
      <c r="N1326">
        <f>SUMIF(Call_Data!$D$2:$D$1526,Call_Data!$D1326,Call_Data!$G$2:$G$1526)</f>
        <v>2149</v>
      </c>
      <c r="O1326">
        <f>SUMIFS(Call_Data!$G$2:$G$1526,Call_Data!$D$2:$D$1526,Call_Data!$D1326,Call_Data!$A$2:$A$1526,Call_Data!$A1326)</f>
        <v>751</v>
      </c>
      <c r="P1326" s="3">
        <f>Call_Data!$H1326/Call_Data!$G1326</f>
        <v>635.35897435897436</v>
      </c>
      <c r="Q1326" cm="1">
        <f t="array" ref="Q1326">_xlfn.SWITCH(A1326,201706,780,201707,783,201708,775)</f>
        <v>775</v>
      </c>
      <c r="R1326" s="5" cm="1">
        <f t="array" ref="R1326">_xlfn.SWITCH(A1326,201706,0.08,201707,0.081,201708,0.075)</f>
        <v>7.4999999999999997E-2</v>
      </c>
      <c r="S1326" s="2">
        <f>Call_Data!$M1326/Call_Data!$G1326*100</f>
        <v>2.5641025641025639</v>
      </c>
      <c r="T1326" s="2">
        <f>Call_Data!$S1326/Call_Data!$R1326</f>
        <v>34.188034188034187</v>
      </c>
      <c r="U1326" s="7">
        <f t="shared" si="40"/>
        <v>0</v>
      </c>
      <c r="V1326" s="6">
        <f t="shared" si="41"/>
        <v>0.94871794871794868</v>
      </c>
      <c r="W1326" s="6">
        <f>Call_Data!$K1326/Call_Data!$J1326</f>
        <v>0.89189189189189189</v>
      </c>
      <c r="X1326" s="6">
        <f>Call_Data!$L1326/Call_Data!$K1326</f>
        <v>0.72727272727272729</v>
      </c>
      <c r="Y1326" s="6" cm="1">
        <f t="array" ref="Y1326">_xlfn.SWITCH(A1326,201706,0.51,201707,0.509,201708,0.511)</f>
        <v>0.51100000000000001</v>
      </c>
      <c r="Z1326" s="6">
        <f>Call_Data!$L1326/Call_Data!$G1326</f>
        <v>0.61538461538461542</v>
      </c>
      <c r="AA1326" s="6" cm="1">
        <f t="array" ref="AA1326">_xlfn.SWITCH(A1326,201706,0.2,201707,0.199,201708,0.198)</f>
        <v>0.19800000000000001</v>
      </c>
      <c r="AB1326" s="6">
        <f>Call_Data!$K1326-Call_Data!$L1326/Call_Data!$K1326</f>
        <v>32.272727272727273</v>
      </c>
      <c r="AC1326" s="6" cm="1">
        <f t="array" ref="AC1326">_xlfn.SWITCH(A1326,201706,0.17,201707,0.162,201708,0.159)</f>
        <v>0.159</v>
      </c>
      <c r="AD1326" s="6">
        <f>Call_Data!$I1326/Call_Data!$G1326</f>
        <v>0.20512820512820512</v>
      </c>
    </row>
    <row r="1327" spans="1:30" x14ac:dyDescent="0.2">
      <c r="A1327">
        <v>201708</v>
      </c>
      <c r="B1327" s="1">
        <v>42968</v>
      </c>
      <c r="C1327">
        <v>12466</v>
      </c>
      <c r="D1327" t="str">
        <f>VLOOKUP(Call_Data!$C1327,Hierarchy!$A$1:$H$27,5,TRUE)</f>
        <v>Binning, Bart</v>
      </c>
      <c r="E1327" t="str">
        <f>VLOOKUP(Call_Data!$C1327,Hierarchy!$A$2:$H$27,7,TRUE)</f>
        <v>Winnerson, Aceona</v>
      </c>
      <c r="F1327" t="str">
        <f>VLOOKUP(C1327,Hierarchy!$A$2:$H$27,8,TRUE)</f>
        <v>Williamburg</v>
      </c>
      <c r="G1327">
        <v>35</v>
      </c>
      <c r="H1327">
        <v>25598</v>
      </c>
      <c r="I1327">
        <v>4</v>
      </c>
      <c r="J1327">
        <v>32</v>
      </c>
      <c r="K1327">
        <v>28</v>
      </c>
      <c r="L1327">
        <v>24</v>
      </c>
      <c r="M1327">
        <v>1</v>
      </c>
      <c r="N1327">
        <f>SUMIF(Call_Data!$D$2:$D$1526,Call_Data!$D1327,Call_Data!$G$2:$G$1526)</f>
        <v>2347</v>
      </c>
      <c r="O1327">
        <f>SUMIFS(Call_Data!$G$2:$G$1526,Call_Data!$D$2:$D$1526,Call_Data!$D1327,Call_Data!$A$2:$A$1526,Call_Data!$A1327)</f>
        <v>803</v>
      </c>
      <c r="P1327" s="3">
        <f>Call_Data!$H1327/Call_Data!$G1327</f>
        <v>731.37142857142862</v>
      </c>
      <c r="Q1327" cm="1">
        <f t="array" ref="Q1327">_xlfn.SWITCH(A1327,201706,780,201707,783,201708,775)</f>
        <v>775</v>
      </c>
      <c r="R1327" s="5" cm="1">
        <f t="array" ref="R1327">_xlfn.SWITCH(A1327,201706,0.08,201707,0.081,201708,0.075)</f>
        <v>7.4999999999999997E-2</v>
      </c>
      <c r="S1327" s="2">
        <f>Call_Data!$M1327/Call_Data!$G1327*100</f>
        <v>2.8571428571428572</v>
      </c>
      <c r="T1327" s="2">
        <f>Call_Data!$S1327/Call_Data!$R1327</f>
        <v>38.095238095238095</v>
      </c>
      <c r="U1327" s="7">
        <f t="shared" si="40"/>
        <v>0</v>
      </c>
      <c r="V1327" s="6">
        <f t="shared" si="41"/>
        <v>0.91428571428571426</v>
      </c>
      <c r="W1327" s="6">
        <f>Call_Data!$K1327/Call_Data!$J1327</f>
        <v>0.875</v>
      </c>
      <c r="X1327" s="6">
        <f>Call_Data!$L1327/Call_Data!$K1327</f>
        <v>0.8571428571428571</v>
      </c>
      <c r="Y1327" s="6" cm="1">
        <f t="array" ref="Y1327">_xlfn.SWITCH(A1327,201706,0.51,201707,0.509,201708,0.511)</f>
        <v>0.51100000000000001</v>
      </c>
      <c r="Z1327" s="6">
        <f>Call_Data!$L1327/Call_Data!$G1327</f>
        <v>0.68571428571428572</v>
      </c>
      <c r="AA1327" s="6" cm="1">
        <f t="array" ref="AA1327">_xlfn.SWITCH(A1327,201706,0.2,201707,0.199,201708,0.198)</f>
        <v>0.19800000000000001</v>
      </c>
      <c r="AB1327" s="6">
        <f>Call_Data!$K1327-Call_Data!$L1327/Call_Data!$K1327</f>
        <v>27.142857142857142</v>
      </c>
      <c r="AC1327" s="6" cm="1">
        <f t="array" ref="AC1327">_xlfn.SWITCH(A1327,201706,0.17,201707,0.162,201708,0.159)</f>
        <v>0.159</v>
      </c>
      <c r="AD1327" s="6">
        <f>Call_Data!$I1327/Call_Data!$G1327</f>
        <v>0.11428571428571428</v>
      </c>
    </row>
    <row r="1328" spans="1:30" x14ac:dyDescent="0.2">
      <c r="A1328">
        <v>201708</v>
      </c>
      <c r="B1328" s="1">
        <v>42968</v>
      </c>
      <c r="C1328">
        <v>12467</v>
      </c>
      <c r="D1328" t="str">
        <f>VLOOKUP(Call_Data!$C1328,Hierarchy!$A$1:$H$27,5,TRUE)</f>
        <v>Centerville, Cece</v>
      </c>
      <c r="E1328" t="str">
        <f>VLOOKUP(Call_Data!$C1328,Hierarchy!$A$2:$H$27,7,TRUE)</f>
        <v>Winnerson, Aceona</v>
      </c>
      <c r="F1328" t="str">
        <f>VLOOKUP(C1328,Hierarchy!$A$2:$H$27,8,TRUE)</f>
        <v>Williamburg</v>
      </c>
      <c r="G1328">
        <v>35</v>
      </c>
      <c r="H1328">
        <v>25621</v>
      </c>
      <c r="I1328">
        <v>4</v>
      </c>
      <c r="J1328">
        <v>34</v>
      </c>
      <c r="K1328">
        <v>28</v>
      </c>
      <c r="L1328">
        <v>21</v>
      </c>
      <c r="M1328">
        <v>1</v>
      </c>
      <c r="N1328">
        <f>SUMIF(Call_Data!$D$2:$D$1526,Call_Data!$D1328,Call_Data!$G$2:$G$1526)</f>
        <v>2319</v>
      </c>
      <c r="O1328">
        <f>SUMIFS(Call_Data!$G$2:$G$1526,Call_Data!$D$2:$D$1526,Call_Data!$D1328,Call_Data!$A$2:$A$1526,Call_Data!$A1328)</f>
        <v>800</v>
      </c>
      <c r="P1328" s="3">
        <f>Call_Data!$H1328/Call_Data!$G1328</f>
        <v>732.02857142857147</v>
      </c>
      <c r="Q1328" cm="1">
        <f t="array" ref="Q1328">_xlfn.SWITCH(A1328,201706,780,201707,783,201708,775)</f>
        <v>775</v>
      </c>
      <c r="R1328" s="5" cm="1">
        <f t="array" ref="R1328">_xlfn.SWITCH(A1328,201706,0.08,201707,0.081,201708,0.075)</f>
        <v>7.4999999999999997E-2</v>
      </c>
      <c r="S1328" s="2">
        <f>Call_Data!$M1328/Call_Data!$G1328*100</f>
        <v>2.8571428571428572</v>
      </c>
      <c r="T1328" s="2">
        <f>Call_Data!$S1328/Call_Data!$R1328</f>
        <v>38.095238095238095</v>
      </c>
      <c r="U1328" s="7">
        <f t="shared" si="40"/>
        <v>0</v>
      </c>
      <c r="V1328" s="6">
        <f t="shared" si="41"/>
        <v>0.97142857142857142</v>
      </c>
      <c r="W1328" s="6">
        <f>Call_Data!$K1328/Call_Data!$J1328</f>
        <v>0.82352941176470584</v>
      </c>
      <c r="X1328" s="6">
        <f>Call_Data!$L1328/Call_Data!$K1328</f>
        <v>0.75</v>
      </c>
      <c r="Y1328" s="6" cm="1">
        <f t="array" ref="Y1328">_xlfn.SWITCH(A1328,201706,0.51,201707,0.509,201708,0.511)</f>
        <v>0.51100000000000001</v>
      </c>
      <c r="Z1328" s="6">
        <f>Call_Data!$L1328/Call_Data!$G1328</f>
        <v>0.6</v>
      </c>
      <c r="AA1328" s="6" cm="1">
        <f t="array" ref="AA1328">_xlfn.SWITCH(A1328,201706,0.2,201707,0.199,201708,0.198)</f>
        <v>0.19800000000000001</v>
      </c>
      <c r="AB1328" s="6">
        <f>Call_Data!$K1328-Call_Data!$L1328/Call_Data!$K1328</f>
        <v>27.25</v>
      </c>
      <c r="AC1328" s="6" cm="1">
        <f t="array" ref="AC1328">_xlfn.SWITCH(A1328,201706,0.17,201707,0.162,201708,0.159)</f>
        <v>0.159</v>
      </c>
      <c r="AD1328" s="6">
        <f>Call_Data!$I1328/Call_Data!$G1328</f>
        <v>0.11428571428571428</v>
      </c>
    </row>
    <row r="1329" spans="1:30" x14ac:dyDescent="0.2">
      <c r="A1329">
        <v>201708</v>
      </c>
      <c r="B1329" s="1">
        <v>42968</v>
      </c>
      <c r="C1329">
        <v>12468</v>
      </c>
      <c r="D1329" t="str">
        <f>VLOOKUP(Call_Data!$C1329,Hierarchy!$A$1:$H$27,5,TRUE)</f>
        <v>Davenport, Davina</v>
      </c>
      <c r="E1329" t="str">
        <f>VLOOKUP(Call_Data!$C1329,Hierarchy!$A$2:$H$27,7,TRUE)</f>
        <v>Winnerson, Aceona</v>
      </c>
      <c r="F1329" t="str">
        <f>VLOOKUP(C1329,Hierarchy!$A$2:$H$27,8,TRUE)</f>
        <v>Williamburg</v>
      </c>
      <c r="G1329">
        <v>39</v>
      </c>
      <c r="H1329">
        <v>25486</v>
      </c>
      <c r="I1329">
        <v>5</v>
      </c>
      <c r="J1329">
        <v>36</v>
      </c>
      <c r="K1329">
        <v>25</v>
      </c>
      <c r="L1329">
        <v>19</v>
      </c>
      <c r="M1329">
        <v>2</v>
      </c>
      <c r="N1329">
        <f>SUMIF(Call_Data!$D$2:$D$1526,Call_Data!$D1329,Call_Data!$G$2:$G$1526)</f>
        <v>2282</v>
      </c>
      <c r="O1329">
        <f>SUMIFS(Call_Data!$G$2:$G$1526,Call_Data!$D$2:$D$1526,Call_Data!$D1329,Call_Data!$A$2:$A$1526,Call_Data!$A1329)</f>
        <v>790</v>
      </c>
      <c r="P1329" s="3">
        <f>Call_Data!$H1329/Call_Data!$G1329</f>
        <v>653.48717948717945</v>
      </c>
      <c r="Q1329" cm="1">
        <f t="array" ref="Q1329">_xlfn.SWITCH(A1329,201706,780,201707,783,201708,775)</f>
        <v>775</v>
      </c>
      <c r="R1329" s="5" cm="1">
        <f t="array" ref="R1329">_xlfn.SWITCH(A1329,201706,0.08,201707,0.081,201708,0.075)</f>
        <v>7.4999999999999997E-2</v>
      </c>
      <c r="S1329" s="2">
        <f>Call_Data!$M1329/Call_Data!$G1329*100</f>
        <v>5.1282051282051277</v>
      </c>
      <c r="T1329" s="2">
        <f>Call_Data!$S1329/Call_Data!$R1329</f>
        <v>68.376068376068375</v>
      </c>
      <c r="U1329" s="7">
        <f t="shared" si="40"/>
        <v>0</v>
      </c>
      <c r="V1329" s="6">
        <f t="shared" si="41"/>
        <v>0.92307692307692313</v>
      </c>
      <c r="W1329" s="6">
        <f>Call_Data!$K1329/Call_Data!$J1329</f>
        <v>0.69444444444444442</v>
      </c>
      <c r="X1329" s="6">
        <f>Call_Data!$L1329/Call_Data!$K1329</f>
        <v>0.76</v>
      </c>
      <c r="Y1329" s="6" cm="1">
        <f t="array" ref="Y1329">_xlfn.SWITCH(A1329,201706,0.51,201707,0.509,201708,0.511)</f>
        <v>0.51100000000000001</v>
      </c>
      <c r="Z1329" s="6">
        <f>Call_Data!$L1329/Call_Data!$G1329</f>
        <v>0.48717948717948717</v>
      </c>
      <c r="AA1329" s="6" cm="1">
        <f t="array" ref="AA1329">_xlfn.SWITCH(A1329,201706,0.2,201707,0.199,201708,0.198)</f>
        <v>0.19800000000000001</v>
      </c>
      <c r="AB1329" s="6">
        <f>Call_Data!$K1329-Call_Data!$L1329/Call_Data!$K1329</f>
        <v>24.24</v>
      </c>
      <c r="AC1329" s="6" cm="1">
        <f t="array" ref="AC1329">_xlfn.SWITCH(A1329,201706,0.17,201707,0.162,201708,0.159)</f>
        <v>0.159</v>
      </c>
      <c r="AD1329" s="6">
        <f>Call_Data!$I1329/Call_Data!$G1329</f>
        <v>0.12820512820512819</v>
      </c>
    </row>
    <row r="1330" spans="1:30" x14ac:dyDescent="0.2">
      <c r="A1330">
        <v>201708</v>
      </c>
      <c r="B1330" s="1">
        <v>42968</v>
      </c>
      <c r="C1330">
        <v>12469</v>
      </c>
      <c r="D1330" t="str">
        <f>VLOOKUP(Call_Data!$C1330,Hierarchy!$A$1:$H$27,5,TRUE)</f>
        <v>Edgerton, Ethan</v>
      </c>
      <c r="E1330" t="str">
        <f>VLOOKUP(Call_Data!$C1330,Hierarchy!$A$2:$H$27,7,TRUE)</f>
        <v>Winnerson, Aceona</v>
      </c>
      <c r="F1330" t="str">
        <f>VLOOKUP(C1330,Hierarchy!$A$2:$H$27,8,TRUE)</f>
        <v>Williamburg</v>
      </c>
      <c r="G1330">
        <v>37</v>
      </c>
      <c r="H1330">
        <v>24839</v>
      </c>
      <c r="I1330">
        <v>6</v>
      </c>
      <c r="J1330">
        <v>34</v>
      </c>
      <c r="K1330">
        <v>28</v>
      </c>
      <c r="L1330">
        <v>22</v>
      </c>
      <c r="M1330">
        <v>2</v>
      </c>
      <c r="N1330">
        <f>SUMIF(Call_Data!$D$2:$D$1526,Call_Data!$D1330,Call_Data!$G$2:$G$1526)</f>
        <v>2288</v>
      </c>
      <c r="O1330">
        <f>SUMIFS(Call_Data!$G$2:$G$1526,Call_Data!$D$2:$D$1526,Call_Data!$D1330,Call_Data!$A$2:$A$1526,Call_Data!$A1330)</f>
        <v>715</v>
      </c>
      <c r="P1330" s="3">
        <f>Call_Data!$H1330/Call_Data!$G1330</f>
        <v>671.32432432432438</v>
      </c>
      <c r="Q1330" cm="1">
        <f t="array" ref="Q1330">_xlfn.SWITCH(A1330,201706,780,201707,783,201708,775)</f>
        <v>775</v>
      </c>
      <c r="R1330" s="5" cm="1">
        <f t="array" ref="R1330">_xlfn.SWITCH(A1330,201706,0.08,201707,0.081,201708,0.075)</f>
        <v>7.4999999999999997E-2</v>
      </c>
      <c r="S1330" s="2">
        <f>Call_Data!$M1330/Call_Data!$G1330*100</f>
        <v>5.4054054054054053</v>
      </c>
      <c r="T1330" s="2">
        <f>Call_Data!$S1330/Call_Data!$R1330</f>
        <v>72.072072072072075</v>
      </c>
      <c r="U1330" s="7">
        <f t="shared" si="40"/>
        <v>0</v>
      </c>
      <c r="V1330" s="6">
        <f t="shared" si="41"/>
        <v>0.91891891891891897</v>
      </c>
      <c r="W1330" s="6">
        <f>Call_Data!$K1330/Call_Data!$J1330</f>
        <v>0.82352941176470584</v>
      </c>
      <c r="X1330" s="6">
        <f>Call_Data!$L1330/Call_Data!$K1330</f>
        <v>0.7857142857142857</v>
      </c>
      <c r="Y1330" s="6" cm="1">
        <f t="array" ref="Y1330">_xlfn.SWITCH(A1330,201706,0.51,201707,0.509,201708,0.511)</f>
        <v>0.51100000000000001</v>
      </c>
      <c r="Z1330" s="6">
        <f>Call_Data!$L1330/Call_Data!$G1330</f>
        <v>0.59459459459459463</v>
      </c>
      <c r="AA1330" s="6" cm="1">
        <f t="array" ref="AA1330">_xlfn.SWITCH(A1330,201706,0.2,201707,0.199,201708,0.198)</f>
        <v>0.19800000000000001</v>
      </c>
      <c r="AB1330" s="6">
        <f>Call_Data!$K1330-Call_Data!$L1330/Call_Data!$K1330</f>
        <v>27.214285714285715</v>
      </c>
      <c r="AC1330" s="6" cm="1">
        <f t="array" ref="AC1330">_xlfn.SWITCH(A1330,201706,0.17,201707,0.162,201708,0.159)</f>
        <v>0.159</v>
      </c>
      <c r="AD1330" s="6">
        <f>Call_Data!$I1330/Call_Data!$G1330</f>
        <v>0.16216216216216217</v>
      </c>
    </row>
    <row r="1331" spans="1:30" x14ac:dyDescent="0.2">
      <c r="A1331">
        <v>201708</v>
      </c>
      <c r="B1331" s="1">
        <v>42968</v>
      </c>
      <c r="C1331">
        <v>12470</v>
      </c>
      <c r="D1331" t="str">
        <f>VLOOKUP(Call_Data!$C1331,Hierarchy!$A$1:$H$27,5,TRUE)</f>
        <v>Filipsano, Fiona</v>
      </c>
      <c r="E1331" t="str">
        <f>VLOOKUP(Call_Data!$C1331,Hierarchy!$A$2:$H$27,7,TRUE)</f>
        <v>Winnerson, Aceona</v>
      </c>
      <c r="F1331" t="str">
        <f>VLOOKUP(C1331,Hierarchy!$A$2:$H$27,8,TRUE)</f>
        <v>Williamburg</v>
      </c>
      <c r="G1331">
        <v>34</v>
      </c>
      <c r="H1331">
        <v>25246</v>
      </c>
      <c r="I1331">
        <v>5</v>
      </c>
      <c r="J1331">
        <v>33</v>
      </c>
      <c r="K1331">
        <v>24</v>
      </c>
      <c r="L1331">
        <v>21</v>
      </c>
      <c r="M1331">
        <v>2</v>
      </c>
      <c r="N1331">
        <f>SUMIF(Call_Data!$D$2:$D$1526,Call_Data!$D1331,Call_Data!$G$2:$G$1526)</f>
        <v>2312</v>
      </c>
      <c r="O1331">
        <f>SUMIFS(Call_Data!$G$2:$G$1526,Call_Data!$D$2:$D$1526,Call_Data!$D1331,Call_Data!$A$2:$A$1526,Call_Data!$A1331)</f>
        <v>796</v>
      </c>
      <c r="P1331" s="3">
        <f>Call_Data!$H1331/Call_Data!$G1331</f>
        <v>742.52941176470586</v>
      </c>
      <c r="Q1331" cm="1">
        <f t="array" ref="Q1331">_xlfn.SWITCH(A1331,201706,780,201707,783,201708,775)</f>
        <v>775</v>
      </c>
      <c r="R1331" s="5" cm="1">
        <f t="array" ref="R1331">_xlfn.SWITCH(A1331,201706,0.08,201707,0.081,201708,0.075)</f>
        <v>7.4999999999999997E-2</v>
      </c>
      <c r="S1331" s="2">
        <f>Call_Data!$M1331/Call_Data!$G1331*100</f>
        <v>5.8823529411764701</v>
      </c>
      <c r="T1331" s="2">
        <f>Call_Data!$S1331/Call_Data!$R1331</f>
        <v>78.431372549019599</v>
      </c>
      <c r="U1331" s="7">
        <f t="shared" si="40"/>
        <v>0</v>
      </c>
      <c r="V1331" s="6">
        <f t="shared" si="41"/>
        <v>0.97058823529411764</v>
      </c>
      <c r="W1331" s="6">
        <f>Call_Data!$K1331/Call_Data!$J1331</f>
        <v>0.72727272727272729</v>
      </c>
      <c r="X1331" s="6">
        <f>Call_Data!$L1331/Call_Data!$K1331</f>
        <v>0.875</v>
      </c>
      <c r="Y1331" s="6" cm="1">
        <f t="array" ref="Y1331">_xlfn.SWITCH(A1331,201706,0.51,201707,0.509,201708,0.511)</f>
        <v>0.51100000000000001</v>
      </c>
      <c r="Z1331" s="6">
        <f>Call_Data!$L1331/Call_Data!$G1331</f>
        <v>0.61764705882352944</v>
      </c>
      <c r="AA1331" s="6" cm="1">
        <f t="array" ref="AA1331">_xlfn.SWITCH(A1331,201706,0.2,201707,0.199,201708,0.198)</f>
        <v>0.19800000000000001</v>
      </c>
      <c r="AB1331" s="6">
        <f>Call_Data!$K1331-Call_Data!$L1331/Call_Data!$K1331</f>
        <v>23.125</v>
      </c>
      <c r="AC1331" s="6" cm="1">
        <f t="array" ref="AC1331">_xlfn.SWITCH(A1331,201706,0.17,201707,0.162,201708,0.159)</f>
        <v>0.159</v>
      </c>
      <c r="AD1331" s="6">
        <f>Call_Data!$I1331/Call_Data!$G1331</f>
        <v>0.14705882352941177</v>
      </c>
    </row>
    <row r="1332" spans="1:30" x14ac:dyDescent="0.2">
      <c r="A1332">
        <v>201708</v>
      </c>
      <c r="B1332" s="1">
        <v>42968</v>
      </c>
      <c r="C1332">
        <v>12471</v>
      </c>
      <c r="D1332" t="str">
        <f>VLOOKUP(Call_Data!$C1332,Hierarchy!$A$1:$H$27,5,TRUE)</f>
        <v>Gee, Garry</v>
      </c>
      <c r="E1332" t="str">
        <f>VLOOKUP(Call_Data!$C1332,Hierarchy!$A$2:$H$27,7,TRUE)</f>
        <v>Winnerson, Aceona</v>
      </c>
      <c r="F1332" t="str">
        <f>VLOOKUP(C1332,Hierarchy!$A$2:$H$27,8,TRUE)</f>
        <v>Williamburg</v>
      </c>
      <c r="G1332">
        <v>34</v>
      </c>
      <c r="H1332">
        <v>25972</v>
      </c>
      <c r="I1332">
        <v>5</v>
      </c>
      <c r="J1332">
        <v>34</v>
      </c>
      <c r="K1332">
        <v>26</v>
      </c>
      <c r="L1332">
        <v>20</v>
      </c>
      <c r="M1332">
        <v>1</v>
      </c>
      <c r="N1332">
        <f>SUMIF(Call_Data!$D$2:$D$1526,Call_Data!$D1332,Call_Data!$G$2:$G$1526)</f>
        <v>2402</v>
      </c>
      <c r="O1332">
        <f>SUMIFS(Call_Data!$G$2:$G$1526,Call_Data!$D$2:$D$1526,Call_Data!$D1332,Call_Data!$A$2:$A$1526,Call_Data!$A1332)</f>
        <v>793</v>
      </c>
      <c r="P1332" s="3">
        <f>Call_Data!$H1332/Call_Data!$G1332</f>
        <v>763.88235294117646</v>
      </c>
      <c r="Q1332" cm="1">
        <f t="array" ref="Q1332">_xlfn.SWITCH(A1332,201706,780,201707,783,201708,775)</f>
        <v>775</v>
      </c>
      <c r="R1332" s="5" cm="1">
        <f t="array" ref="R1332">_xlfn.SWITCH(A1332,201706,0.08,201707,0.081,201708,0.075)</f>
        <v>7.4999999999999997E-2</v>
      </c>
      <c r="S1332" s="2">
        <f>Call_Data!$M1332/Call_Data!$G1332*100</f>
        <v>2.9411764705882351</v>
      </c>
      <c r="T1332" s="2">
        <f>Call_Data!$S1332/Call_Data!$R1332</f>
        <v>39.2156862745098</v>
      </c>
      <c r="U1332" s="7">
        <f t="shared" si="40"/>
        <v>0</v>
      </c>
      <c r="V1332" s="6">
        <f t="shared" si="41"/>
        <v>1</v>
      </c>
      <c r="W1332" s="6">
        <f>Call_Data!$K1332/Call_Data!$J1332</f>
        <v>0.76470588235294112</v>
      </c>
      <c r="X1332" s="6">
        <f>Call_Data!$L1332/Call_Data!$K1332</f>
        <v>0.76923076923076927</v>
      </c>
      <c r="Y1332" s="6" cm="1">
        <f t="array" ref="Y1332">_xlfn.SWITCH(A1332,201706,0.51,201707,0.509,201708,0.511)</f>
        <v>0.51100000000000001</v>
      </c>
      <c r="Z1332" s="6">
        <f>Call_Data!$L1332/Call_Data!$G1332</f>
        <v>0.58823529411764708</v>
      </c>
      <c r="AA1332" s="6" cm="1">
        <f t="array" ref="AA1332">_xlfn.SWITCH(A1332,201706,0.2,201707,0.199,201708,0.198)</f>
        <v>0.19800000000000001</v>
      </c>
      <c r="AB1332" s="6">
        <f>Call_Data!$K1332-Call_Data!$L1332/Call_Data!$K1332</f>
        <v>25.23076923076923</v>
      </c>
      <c r="AC1332" s="6" cm="1">
        <f t="array" ref="AC1332">_xlfn.SWITCH(A1332,201706,0.17,201707,0.162,201708,0.159)</f>
        <v>0.159</v>
      </c>
      <c r="AD1332" s="6">
        <f>Call_Data!$I1332/Call_Data!$G1332</f>
        <v>0.14705882352941177</v>
      </c>
    </row>
    <row r="1333" spans="1:30" x14ac:dyDescent="0.2">
      <c r="A1333">
        <v>201708</v>
      </c>
      <c r="B1333" s="1">
        <v>42968</v>
      </c>
      <c r="C1333">
        <v>12472</v>
      </c>
      <c r="D1333" t="str">
        <f>VLOOKUP(Call_Data!$C1333,Hierarchy!$A$1:$H$27,5,TRUE)</f>
        <v>Harrison, Harold</v>
      </c>
      <c r="E1333" t="str">
        <f>VLOOKUP(Call_Data!$C1333,Hierarchy!$A$2:$H$27,7,TRUE)</f>
        <v>Winnerson, Aceona</v>
      </c>
      <c r="F1333" t="str">
        <f>VLOOKUP(C1333,Hierarchy!$A$2:$H$27,8,TRUE)</f>
        <v>Williamburg</v>
      </c>
      <c r="G1333">
        <v>32</v>
      </c>
      <c r="H1333">
        <v>24090</v>
      </c>
      <c r="I1333">
        <v>6</v>
      </c>
      <c r="J1333">
        <v>30</v>
      </c>
      <c r="K1333">
        <v>24</v>
      </c>
      <c r="L1333">
        <v>22</v>
      </c>
      <c r="M1333">
        <v>2</v>
      </c>
      <c r="N1333">
        <f>SUMIF(Call_Data!$D$2:$D$1526,Call_Data!$D1333,Call_Data!$G$2:$G$1526)</f>
        <v>2134</v>
      </c>
      <c r="O1333">
        <f>SUMIFS(Call_Data!$G$2:$G$1526,Call_Data!$D$2:$D$1526,Call_Data!$D1333,Call_Data!$A$2:$A$1526,Call_Data!$A1333)</f>
        <v>777</v>
      </c>
      <c r="P1333" s="3">
        <f>Call_Data!$H1333/Call_Data!$G1333</f>
        <v>752.8125</v>
      </c>
      <c r="Q1333" cm="1">
        <f t="array" ref="Q1333">_xlfn.SWITCH(A1333,201706,780,201707,783,201708,775)</f>
        <v>775</v>
      </c>
      <c r="R1333" s="5" cm="1">
        <f t="array" ref="R1333">_xlfn.SWITCH(A1333,201706,0.08,201707,0.081,201708,0.075)</f>
        <v>7.4999999999999997E-2</v>
      </c>
      <c r="S1333" s="2">
        <f>Call_Data!$M1333/Call_Data!$G1333*100</f>
        <v>6.25</v>
      </c>
      <c r="T1333" s="2">
        <f>Call_Data!$S1333/Call_Data!$R1333</f>
        <v>83.333333333333343</v>
      </c>
      <c r="U1333" s="7">
        <f t="shared" si="40"/>
        <v>0</v>
      </c>
      <c r="V1333" s="6">
        <f t="shared" si="41"/>
        <v>0.9375</v>
      </c>
      <c r="W1333" s="6">
        <f>Call_Data!$K1333/Call_Data!$J1333</f>
        <v>0.8</v>
      </c>
      <c r="X1333" s="6">
        <f>Call_Data!$L1333/Call_Data!$K1333</f>
        <v>0.91666666666666663</v>
      </c>
      <c r="Y1333" s="6" cm="1">
        <f t="array" ref="Y1333">_xlfn.SWITCH(A1333,201706,0.51,201707,0.509,201708,0.511)</f>
        <v>0.51100000000000001</v>
      </c>
      <c r="Z1333" s="6">
        <f>Call_Data!$L1333/Call_Data!$G1333</f>
        <v>0.6875</v>
      </c>
      <c r="AA1333" s="6" cm="1">
        <f t="array" ref="AA1333">_xlfn.SWITCH(A1333,201706,0.2,201707,0.199,201708,0.198)</f>
        <v>0.19800000000000001</v>
      </c>
      <c r="AB1333" s="6">
        <f>Call_Data!$K1333-Call_Data!$L1333/Call_Data!$K1333</f>
        <v>23.083333333333332</v>
      </c>
      <c r="AC1333" s="6" cm="1">
        <f t="array" ref="AC1333">_xlfn.SWITCH(A1333,201706,0.17,201707,0.162,201708,0.159)</f>
        <v>0.159</v>
      </c>
      <c r="AD1333" s="6">
        <f>Call_Data!$I1333/Call_Data!$G1333</f>
        <v>0.1875</v>
      </c>
    </row>
    <row r="1334" spans="1:30" x14ac:dyDescent="0.2">
      <c r="A1334">
        <v>201708</v>
      </c>
      <c r="B1334" s="1">
        <v>42968</v>
      </c>
      <c r="C1334">
        <v>12473</v>
      </c>
      <c r="D1334" t="str">
        <f>VLOOKUP(Call_Data!$C1334,Hierarchy!$A$1:$H$27,5,TRUE)</f>
        <v>Ivanski, Igor</v>
      </c>
      <c r="E1334" t="str">
        <f>VLOOKUP(Call_Data!$C1334,Hierarchy!$A$2:$H$27,7,TRUE)</f>
        <v>Jimson, Bill</v>
      </c>
      <c r="F1334" t="str">
        <f>VLOOKUP(C1334,Hierarchy!$A$2:$H$27,8,TRUE)</f>
        <v>Williamburg</v>
      </c>
      <c r="G1334">
        <v>35</v>
      </c>
      <c r="H1334">
        <v>25108</v>
      </c>
      <c r="I1334">
        <v>8</v>
      </c>
      <c r="J1334">
        <v>30</v>
      </c>
      <c r="K1334">
        <v>21</v>
      </c>
      <c r="L1334">
        <v>13</v>
      </c>
      <c r="M1334">
        <v>2</v>
      </c>
      <c r="N1334">
        <f>SUMIF(Call_Data!$D$2:$D$1526,Call_Data!$D1334,Call_Data!$G$2:$G$1526)</f>
        <v>2093</v>
      </c>
      <c r="O1334">
        <f>SUMIFS(Call_Data!$G$2:$G$1526,Call_Data!$D$2:$D$1526,Call_Data!$D1334,Call_Data!$A$2:$A$1526,Call_Data!$A1334)</f>
        <v>730</v>
      </c>
      <c r="P1334" s="3">
        <f>Call_Data!$H1334/Call_Data!$G1334</f>
        <v>717.37142857142862</v>
      </c>
      <c r="Q1334" cm="1">
        <f t="array" ref="Q1334">_xlfn.SWITCH(A1334,201706,780,201707,783,201708,775)</f>
        <v>775</v>
      </c>
      <c r="R1334" s="5" cm="1">
        <f t="array" ref="R1334">_xlfn.SWITCH(A1334,201706,0.08,201707,0.081,201708,0.075)</f>
        <v>7.4999999999999997E-2</v>
      </c>
      <c r="S1334" s="2">
        <f>Call_Data!$M1334/Call_Data!$G1334*100</f>
        <v>5.7142857142857144</v>
      </c>
      <c r="T1334" s="2">
        <f>Call_Data!$S1334/Call_Data!$R1334</f>
        <v>76.19047619047619</v>
      </c>
      <c r="U1334" s="7">
        <f t="shared" si="40"/>
        <v>0</v>
      </c>
      <c r="V1334" s="6">
        <f t="shared" si="41"/>
        <v>0.8571428571428571</v>
      </c>
      <c r="W1334" s="6">
        <f>Call_Data!$K1334/Call_Data!$J1334</f>
        <v>0.7</v>
      </c>
      <c r="X1334" s="6">
        <f>Call_Data!$L1334/Call_Data!$K1334</f>
        <v>0.61904761904761907</v>
      </c>
      <c r="Y1334" s="6" cm="1">
        <f t="array" ref="Y1334">_xlfn.SWITCH(A1334,201706,0.51,201707,0.509,201708,0.511)</f>
        <v>0.51100000000000001</v>
      </c>
      <c r="Z1334" s="6">
        <f>Call_Data!$L1334/Call_Data!$G1334</f>
        <v>0.37142857142857144</v>
      </c>
      <c r="AA1334" s="6" cm="1">
        <f t="array" ref="AA1334">_xlfn.SWITCH(A1334,201706,0.2,201707,0.199,201708,0.198)</f>
        <v>0.19800000000000001</v>
      </c>
      <c r="AB1334" s="6">
        <f>Call_Data!$K1334-Call_Data!$L1334/Call_Data!$K1334</f>
        <v>20.38095238095238</v>
      </c>
      <c r="AC1334" s="6" cm="1">
        <f t="array" ref="AC1334">_xlfn.SWITCH(A1334,201706,0.17,201707,0.162,201708,0.159)</f>
        <v>0.159</v>
      </c>
      <c r="AD1334" s="6">
        <f>Call_Data!$I1334/Call_Data!$G1334</f>
        <v>0.22857142857142856</v>
      </c>
    </row>
    <row r="1335" spans="1:30" x14ac:dyDescent="0.2">
      <c r="A1335">
        <v>201708</v>
      </c>
      <c r="B1335" s="1">
        <v>42968</v>
      </c>
      <c r="C1335">
        <v>12474</v>
      </c>
      <c r="D1335" t="str">
        <f>VLOOKUP(Call_Data!$C1335,Hierarchy!$A$1:$H$27,5,TRUE)</f>
        <v>Jeffries, Johnna</v>
      </c>
      <c r="E1335" t="str">
        <f>VLOOKUP(Call_Data!$C1335,Hierarchy!$A$2:$H$27,7,TRUE)</f>
        <v>Jimson, Bill</v>
      </c>
      <c r="F1335" t="str">
        <f>VLOOKUP(C1335,Hierarchy!$A$2:$H$27,8,TRUE)</f>
        <v>Williamburg</v>
      </c>
      <c r="G1335">
        <v>35</v>
      </c>
      <c r="H1335">
        <v>25549</v>
      </c>
      <c r="I1335">
        <v>8</v>
      </c>
      <c r="J1335">
        <v>32</v>
      </c>
      <c r="K1335">
        <v>27</v>
      </c>
      <c r="L1335">
        <v>18</v>
      </c>
      <c r="M1335">
        <v>2</v>
      </c>
      <c r="N1335">
        <f>SUMIF(Call_Data!$D$2:$D$1526,Call_Data!$D1335,Call_Data!$G$2:$G$1526)</f>
        <v>2135</v>
      </c>
      <c r="O1335">
        <f>SUMIFS(Call_Data!$G$2:$G$1526,Call_Data!$D$2:$D$1526,Call_Data!$D1335,Call_Data!$A$2:$A$1526,Call_Data!$A1335)</f>
        <v>730</v>
      </c>
      <c r="P1335" s="3">
        <f>Call_Data!$H1335/Call_Data!$G1335</f>
        <v>729.97142857142853</v>
      </c>
      <c r="Q1335" cm="1">
        <f t="array" ref="Q1335">_xlfn.SWITCH(A1335,201706,780,201707,783,201708,775)</f>
        <v>775</v>
      </c>
      <c r="R1335" s="5" cm="1">
        <f t="array" ref="R1335">_xlfn.SWITCH(A1335,201706,0.08,201707,0.081,201708,0.075)</f>
        <v>7.4999999999999997E-2</v>
      </c>
      <c r="S1335" s="2">
        <f>Call_Data!$M1335/Call_Data!$G1335*100</f>
        <v>5.7142857142857144</v>
      </c>
      <c r="T1335" s="2">
        <f>Call_Data!$S1335/Call_Data!$R1335</f>
        <v>76.19047619047619</v>
      </c>
      <c r="U1335" s="7">
        <f t="shared" si="40"/>
        <v>0</v>
      </c>
      <c r="V1335" s="6">
        <f t="shared" si="41"/>
        <v>0.91428571428571426</v>
      </c>
      <c r="W1335" s="6">
        <f>Call_Data!$K1335/Call_Data!$J1335</f>
        <v>0.84375</v>
      </c>
      <c r="X1335" s="6">
        <f>Call_Data!$L1335/Call_Data!$K1335</f>
        <v>0.66666666666666663</v>
      </c>
      <c r="Y1335" s="6" cm="1">
        <f t="array" ref="Y1335">_xlfn.SWITCH(A1335,201706,0.51,201707,0.509,201708,0.511)</f>
        <v>0.51100000000000001</v>
      </c>
      <c r="Z1335" s="6">
        <f>Call_Data!$L1335/Call_Data!$G1335</f>
        <v>0.51428571428571423</v>
      </c>
      <c r="AA1335" s="6" cm="1">
        <f t="array" ref="AA1335">_xlfn.SWITCH(A1335,201706,0.2,201707,0.199,201708,0.198)</f>
        <v>0.19800000000000001</v>
      </c>
      <c r="AB1335" s="6">
        <f>Call_Data!$K1335-Call_Data!$L1335/Call_Data!$K1335</f>
        <v>26.333333333333332</v>
      </c>
      <c r="AC1335" s="6" cm="1">
        <f t="array" ref="AC1335">_xlfn.SWITCH(A1335,201706,0.17,201707,0.162,201708,0.159)</f>
        <v>0.159</v>
      </c>
      <c r="AD1335" s="6">
        <f>Call_Data!$I1335/Call_Data!$G1335</f>
        <v>0.22857142857142856</v>
      </c>
    </row>
    <row r="1336" spans="1:30" x14ac:dyDescent="0.2">
      <c r="A1336">
        <v>201708</v>
      </c>
      <c r="B1336" s="1">
        <v>42968</v>
      </c>
      <c r="C1336">
        <v>12475</v>
      </c>
      <c r="D1336" t="str">
        <f>VLOOKUP(Call_Data!$C1336,Hierarchy!$A$1:$H$27,5,TRUE)</f>
        <v>Kippers, Kat</v>
      </c>
      <c r="E1336" t="str">
        <f>VLOOKUP(Call_Data!$C1336,Hierarchy!$A$2:$H$27,7,TRUE)</f>
        <v>Jimson, Bill</v>
      </c>
      <c r="F1336" t="str">
        <f>VLOOKUP(C1336,Hierarchy!$A$2:$H$27,8,TRUE)</f>
        <v>Williamburg</v>
      </c>
      <c r="G1336">
        <v>33</v>
      </c>
      <c r="H1336">
        <v>25945</v>
      </c>
      <c r="I1336">
        <v>7</v>
      </c>
      <c r="J1336">
        <v>31</v>
      </c>
      <c r="K1336">
        <v>25</v>
      </c>
      <c r="L1336">
        <v>20</v>
      </c>
      <c r="M1336">
        <v>2</v>
      </c>
      <c r="N1336">
        <f>SUMIF(Call_Data!$D$2:$D$1526,Call_Data!$D1336,Call_Data!$G$2:$G$1526)</f>
        <v>2135</v>
      </c>
      <c r="O1336">
        <f>SUMIFS(Call_Data!$G$2:$G$1526,Call_Data!$D$2:$D$1526,Call_Data!$D1336,Call_Data!$A$2:$A$1526,Call_Data!$A1336)</f>
        <v>723</v>
      </c>
      <c r="P1336" s="3">
        <f>Call_Data!$H1336/Call_Data!$G1336</f>
        <v>786.21212121212125</v>
      </c>
      <c r="Q1336" cm="1">
        <f t="array" ref="Q1336">_xlfn.SWITCH(A1336,201706,780,201707,783,201708,775)</f>
        <v>775</v>
      </c>
      <c r="R1336" s="5" cm="1">
        <f t="array" ref="R1336">_xlfn.SWITCH(A1336,201706,0.08,201707,0.081,201708,0.075)</f>
        <v>7.4999999999999997E-2</v>
      </c>
      <c r="S1336" s="2">
        <f>Call_Data!$M1336/Call_Data!$G1336*100</f>
        <v>6.0606060606060606</v>
      </c>
      <c r="T1336" s="2">
        <f>Call_Data!$S1336/Call_Data!$R1336</f>
        <v>80.808080808080817</v>
      </c>
      <c r="U1336" s="7">
        <f t="shared" si="40"/>
        <v>0</v>
      </c>
      <c r="V1336" s="6">
        <f t="shared" si="41"/>
        <v>0.93939393939393945</v>
      </c>
      <c r="W1336" s="6">
        <f>Call_Data!$K1336/Call_Data!$J1336</f>
        <v>0.80645161290322576</v>
      </c>
      <c r="X1336" s="6">
        <f>Call_Data!$L1336/Call_Data!$K1336</f>
        <v>0.8</v>
      </c>
      <c r="Y1336" s="6" cm="1">
        <f t="array" ref="Y1336">_xlfn.SWITCH(A1336,201706,0.51,201707,0.509,201708,0.511)</f>
        <v>0.51100000000000001</v>
      </c>
      <c r="Z1336" s="6">
        <f>Call_Data!$L1336/Call_Data!$G1336</f>
        <v>0.60606060606060608</v>
      </c>
      <c r="AA1336" s="6" cm="1">
        <f t="array" ref="AA1336">_xlfn.SWITCH(A1336,201706,0.2,201707,0.199,201708,0.198)</f>
        <v>0.19800000000000001</v>
      </c>
      <c r="AB1336" s="6">
        <f>Call_Data!$K1336-Call_Data!$L1336/Call_Data!$K1336</f>
        <v>24.2</v>
      </c>
      <c r="AC1336" s="6" cm="1">
        <f t="array" ref="AC1336">_xlfn.SWITCH(A1336,201706,0.17,201707,0.162,201708,0.159)</f>
        <v>0.159</v>
      </c>
      <c r="AD1336" s="6">
        <f>Call_Data!$I1336/Call_Data!$G1336</f>
        <v>0.21212121212121213</v>
      </c>
    </row>
    <row r="1337" spans="1:30" x14ac:dyDescent="0.2">
      <c r="A1337">
        <v>201708</v>
      </c>
      <c r="B1337" s="1">
        <v>42968</v>
      </c>
      <c r="C1337">
        <v>12476</v>
      </c>
      <c r="D1337" t="str">
        <f>VLOOKUP(Call_Data!$C1337,Hierarchy!$A$1:$H$27,5,TRUE)</f>
        <v>Lipp, Larry</v>
      </c>
      <c r="E1337" t="str">
        <f>VLOOKUP(Call_Data!$C1337,Hierarchy!$A$2:$H$27,7,TRUE)</f>
        <v>Jimson, Bill</v>
      </c>
      <c r="F1337" t="str">
        <f>VLOOKUP(C1337,Hierarchy!$A$2:$H$27,8,TRUE)</f>
        <v>Williamburg</v>
      </c>
      <c r="G1337">
        <v>35</v>
      </c>
      <c r="H1337">
        <v>25476</v>
      </c>
      <c r="I1337">
        <v>8</v>
      </c>
      <c r="J1337">
        <v>33</v>
      </c>
      <c r="K1337">
        <v>22</v>
      </c>
      <c r="L1337">
        <v>18</v>
      </c>
      <c r="M1337">
        <v>2</v>
      </c>
      <c r="N1337">
        <f>SUMIF(Call_Data!$D$2:$D$1526,Call_Data!$D1337,Call_Data!$G$2:$G$1526)</f>
        <v>2065</v>
      </c>
      <c r="O1337">
        <f>SUMIFS(Call_Data!$G$2:$G$1526,Call_Data!$D$2:$D$1526,Call_Data!$D1337,Call_Data!$A$2:$A$1526,Call_Data!$A1337)</f>
        <v>717</v>
      </c>
      <c r="P1337" s="3">
        <f>Call_Data!$H1337/Call_Data!$G1337</f>
        <v>727.88571428571424</v>
      </c>
      <c r="Q1337" cm="1">
        <f t="array" ref="Q1337">_xlfn.SWITCH(A1337,201706,780,201707,783,201708,775)</f>
        <v>775</v>
      </c>
      <c r="R1337" s="5" cm="1">
        <f t="array" ref="R1337">_xlfn.SWITCH(A1337,201706,0.08,201707,0.081,201708,0.075)</f>
        <v>7.4999999999999997E-2</v>
      </c>
      <c r="S1337" s="2">
        <f>Call_Data!$M1337/Call_Data!$G1337*100</f>
        <v>5.7142857142857144</v>
      </c>
      <c r="T1337" s="2">
        <f>Call_Data!$S1337/Call_Data!$R1337</f>
        <v>76.19047619047619</v>
      </c>
      <c r="U1337" s="7">
        <f t="shared" si="40"/>
        <v>0</v>
      </c>
      <c r="V1337" s="6">
        <f t="shared" si="41"/>
        <v>0.94285714285714284</v>
      </c>
      <c r="W1337" s="6">
        <f>Call_Data!$K1337/Call_Data!$J1337</f>
        <v>0.66666666666666663</v>
      </c>
      <c r="X1337" s="6">
        <f>Call_Data!$L1337/Call_Data!$K1337</f>
        <v>0.81818181818181823</v>
      </c>
      <c r="Y1337" s="6" cm="1">
        <f t="array" ref="Y1337">_xlfn.SWITCH(A1337,201706,0.51,201707,0.509,201708,0.511)</f>
        <v>0.51100000000000001</v>
      </c>
      <c r="Z1337" s="6">
        <f>Call_Data!$L1337/Call_Data!$G1337</f>
        <v>0.51428571428571423</v>
      </c>
      <c r="AA1337" s="6" cm="1">
        <f t="array" ref="AA1337">_xlfn.SWITCH(A1337,201706,0.2,201707,0.199,201708,0.198)</f>
        <v>0.19800000000000001</v>
      </c>
      <c r="AB1337" s="6">
        <f>Call_Data!$K1337-Call_Data!$L1337/Call_Data!$K1337</f>
        <v>21.181818181818183</v>
      </c>
      <c r="AC1337" s="6" cm="1">
        <f t="array" ref="AC1337">_xlfn.SWITCH(A1337,201706,0.17,201707,0.162,201708,0.159)</f>
        <v>0.159</v>
      </c>
      <c r="AD1337" s="6">
        <f>Call_Data!$I1337/Call_Data!$G1337</f>
        <v>0.22857142857142856</v>
      </c>
    </row>
    <row r="1338" spans="1:30" x14ac:dyDescent="0.2">
      <c r="A1338">
        <v>201708</v>
      </c>
      <c r="B1338" s="1">
        <v>42968</v>
      </c>
      <c r="C1338">
        <v>12477</v>
      </c>
      <c r="D1338" t="str">
        <f>VLOOKUP(Call_Data!$C1338,Hierarchy!$A$1:$H$27,5,TRUE)</f>
        <v>Myers, Matt</v>
      </c>
      <c r="E1338" t="str">
        <f>VLOOKUP(Call_Data!$C1338,Hierarchy!$A$2:$H$27,7,TRUE)</f>
        <v>Jimson, Bill</v>
      </c>
      <c r="F1338" t="str">
        <f>VLOOKUP(C1338,Hierarchy!$A$2:$H$27,8,TRUE)</f>
        <v>Williamburg</v>
      </c>
      <c r="G1338">
        <v>33</v>
      </c>
      <c r="H1338">
        <v>24410</v>
      </c>
      <c r="I1338">
        <v>5</v>
      </c>
      <c r="J1338">
        <v>29</v>
      </c>
      <c r="K1338">
        <v>24</v>
      </c>
      <c r="L1338">
        <v>18</v>
      </c>
      <c r="M1338">
        <v>2</v>
      </c>
      <c r="N1338">
        <f>SUMIF(Call_Data!$D$2:$D$1526,Call_Data!$D1338,Call_Data!$G$2:$G$1526)</f>
        <v>1978</v>
      </c>
      <c r="O1338">
        <f>SUMIFS(Call_Data!$G$2:$G$1526,Call_Data!$D$2:$D$1526,Call_Data!$D1338,Call_Data!$A$2:$A$1526,Call_Data!$A1338)</f>
        <v>621</v>
      </c>
      <c r="P1338" s="3">
        <f>Call_Data!$H1338/Call_Data!$G1338</f>
        <v>739.69696969696975</v>
      </c>
      <c r="Q1338" cm="1">
        <f t="array" ref="Q1338">_xlfn.SWITCH(A1338,201706,780,201707,783,201708,775)</f>
        <v>775</v>
      </c>
      <c r="R1338" s="5" cm="1">
        <f t="array" ref="R1338">_xlfn.SWITCH(A1338,201706,0.08,201707,0.081,201708,0.075)</f>
        <v>7.4999999999999997E-2</v>
      </c>
      <c r="S1338" s="2">
        <f>Call_Data!$M1338/Call_Data!$G1338*100</f>
        <v>6.0606060606060606</v>
      </c>
      <c r="T1338" s="2">
        <f>Call_Data!$S1338/Call_Data!$R1338</f>
        <v>80.808080808080817</v>
      </c>
      <c r="U1338" s="7">
        <f t="shared" si="40"/>
        <v>0</v>
      </c>
      <c r="V1338" s="6">
        <f t="shared" si="41"/>
        <v>0.87878787878787878</v>
      </c>
      <c r="W1338" s="6">
        <f>Call_Data!$K1338/Call_Data!$J1338</f>
        <v>0.82758620689655171</v>
      </c>
      <c r="X1338" s="6">
        <f>Call_Data!$L1338/Call_Data!$K1338</f>
        <v>0.75</v>
      </c>
      <c r="Y1338" s="6" cm="1">
        <f t="array" ref="Y1338">_xlfn.SWITCH(A1338,201706,0.51,201707,0.509,201708,0.511)</f>
        <v>0.51100000000000001</v>
      </c>
      <c r="Z1338" s="6">
        <f>Call_Data!$L1338/Call_Data!$G1338</f>
        <v>0.54545454545454541</v>
      </c>
      <c r="AA1338" s="6" cm="1">
        <f t="array" ref="AA1338">_xlfn.SWITCH(A1338,201706,0.2,201707,0.199,201708,0.198)</f>
        <v>0.19800000000000001</v>
      </c>
      <c r="AB1338" s="6">
        <f>Call_Data!$K1338-Call_Data!$L1338/Call_Data!$K1338</f>
        <v>23.25</v>
      </c>
      <c r="AC1338" s="6" cm="1">
        <f t="array" ref="AC1338">_xlfn.SWITCH(A1338,201706,0.17,201707,0.162,201708,0.159)</f>
        <v>0.159</v>
      </c>
      <c r="AD1338" s="6">
        <f>Call_Data!$I1338/Call_Data!$G1338</f>
        <v>0.15151515151515152</v>
      </c>
    </row>
    <row r="1339" spans="1:30" x14ac:dyDescent="0.2">
      <c r="A1339">
        <v>201708</v>
      </c>
      <c r="B1339" s="1">
        <v>42968</v>
      </c>
      <c r="C1339">
        <v>12478</v>
      </c>
      <c r="D1339" t="str">
        <f>VLOOKUP(Call_Data!$C1339,Hierarchy!$A$1:$H$27,5,TRUE)</f>
        <v>Nichols, Nana</v>
      </c>
      <c r="E1339" t="str">
        <f>VLOOKUP(Call_Data!$C1339,Hierarchy!$A$2:$H$27,7,TRUE)</f>
        <v>Jimson, Bill</v>
      </c>
      <c r="F1339" t="str">
        <f>VLOOKUP(C1339,Hierarchy!$A$2:$H$27,8,TRUE)</f>
        <v>Williamburg</v>
      </c>
      <c r="G1339">
        <v>35</v>
      </c>
      <c r="H1339">
        <v>25367</v>
      </c>
      <c r="I1339">
        <v>8</v>
      </c>
      <c r="J1339">
        <v>35</v>
      </c>
      <c r="K1339">
        <v>25</v>
      </c>
      <c r="L1339">
        <v>20</v>
      </c>
      <c r="M1339">
        <v>2</v>
      </c>
      <c r="N1339">
        <f>SUMIF(Call_Data!$D$2:$D$1526,Call_Data!$D1339,Call_Data!$G$2:$G$1526)</f>
        <v>1999</v>
      </c>
      <c r="O1339">
        <f>SUMIFS(Call_Data!$G$2:$G$1526,Call_Data!$D$2:$D$1526,Call_Data!$D1339,Call_Data!$A$2:$A$1526,Call_Data!$A1339)</f>
        <v>626</v>
      </c>
      <c r="P1339" s="3">
        <f>Call_Data!$H1339/Call_Data!$G1339</f>
        <v>724.7714285714286</v>
      </c>
      <c r="Q1339" cm="1">
        <f t="array" ref="Q1339">_xlfn.SWITCH(A1339,201706,780,201707,783,201708,775)</f>
        <v>775</v>
      </c>
      <c r="R1339" s="5" cm="1">
        <f t="array" ref="R1339">_xlfn.SWITCH(A1339,201706,0.08,201707,0.081,201708,0.075)</f>
        <v>7.4999999999999997E-2</v>
      </c>
      <c r="S1339" s="2">
        <f>Call_Data!$M1339/Call_Data!$G1339*100</f>
        <v>5.7142857142857144</v>
      </c>
      <c r="T1339" s="2">
        <f>Call_Data!$S1339/Call_Data!$R1339</f>
        <v>76.19047619047619</v>
      </c>
      <c r="U1339" s="7">
        <f t="shared" si="40"/>
        <v>0</v>
      </c>
      <c r="V1339" s="6">
        <f t="shared" si="41"/>
        <v>1</v>
      </c>
      <c r="W1339" s="6">
        <f>Call_Data!$K1339/Call_Data!$J1339</f>
        <v>0.7142857142857143</v>
      </c>
      <c r="X1339" s="6">
        <f>Call_Data!$L1339/Call_Data!$K1339</f>
        <v>0.8</v>
      </c>
      <c r="Y1339" s="6" cm="1">
        <f t="array" ref="Y1339">_xlfn.SWITCH(A1339,201706,0.51,201707,0.509,201708,0.511)</f>
        <v>0.51100000000000001</v>
      </c>
      <c r="Z1339" s="6">
        <f>Call_Data!$L1339/Call_Data!$G1339</f>
        <v>0.5714285714285714</v>
      </c>
      <c r="AA1339" s="6" cm="1">
        <f t="array" ref="AA1339">_xlfn.SWITCH(A1339,201706,0.2,201707,0.199,201708,0.198)</f>
        <v>0.19800000000000001</v>
      </c>
      <c r="AB1339" s="6">
        <f>Call_Data!$K1339-Call_Data!$L1339/Call_Data!$K1339</f>
        <v>24.2</v>
      </c>
      <c r="AC1339" s="6" cm="1">
        <f t="array" ref="AC1339">_xlfn.SWITCH(A1339,201706,0.17,201707,0.162,201708,0.159)</f>
        <v>0.159</v>
      </c>
      <c r="AD1339" s="6">
        <f>Call_Data!$I1339/Call_Data!$G1339</f>
        <v>0.22857142857142856</v>
      </c>
    </row>
    <row r="1340" spans="1:30" x14ac:dyDescent="0.2">
      <c r="A1340">
        <v>201708</v>
      </c>
      <c r="B1340" s="1">
        <v>42968</v>
      </c>
      <c r="C1340">
        <v>12479</v>
      </c>
      <c r="D1340" t="str">
        <f>VLOOKUP(Call_Data!$C1340,Hierarchy!$A$1:$H$27,5,TRUE)</f>
        <v>Ohlson, Octavius</v>
      </c>
      <c r="E1340" t="str">
        <f>VLOOKUP(Call_Data!$C1340,Hierarchy!$A$2:$H$27,7,TRUE)</f>
        <v>Jimson, Bill</v>
      </c>
      <c r="F1340" t="str">
        <f>VLOOKUP(C1340,Hierarchy!$A$2:$H$27,8,TRUE)</f>
        <v>Williamburg</v>
      </c>
      <c r="G1340">
        <v>35</v>
      </c>
      <c r="H1340">
        <v>24571</v>
      </c>
      <c r="I1340">
        <v>8</v>
      </c>
      <c r="J1340">
        <v>33</v>
      </c>
      <c r="K1340">
        <v>26</v>
      </c>
      <c r="L1340">
        <v>20</v>
      </c>
      <c r="M1340">
        <v>2</v>
      </c>
      <c r="N1340">
        <f>SUMIF(Call_Data!$D$2:$D$1526,Call_Data!$D1340,Call_Data!$G$2:$G$1526)</f>
        <v>1969</v>
      </c>
      <c r="O1340">
        <f>SUMIFS(Call_Data!$G$2:$G$1526,Call_Data!$D$2:$D$1526,Call_Data!$D1340,Call_Data!$A$2:$A$1526,Call_Data!$A1340)</f>
        <v>727</v>
      </c>
      <c r="P1340" s="3">
        <f>Call_Data!$H1340/Call_Data!$G1340</f>
        <v>702.02857142857147</v>
      </c>
      <c r="Q1340" cm="1">
        <f t="array" ref="Q1340">_xlfn.SWITCH(A1340,201706,780,201707,783,201708,775)</f>
        <v>775</v>
      </c>
      <c r="R1340" s="5" cm="1">
        <f t="array" ref="R1340">_xlfn.SWITCH(A1340,201706,0.08,201707,0.081,201708,0.075)</f>
        <v>7.4999999999999997E-2</v>
      </c>
      <c r="S1340" s="2">
        <f>Call_Data!$M1340/Call_Data!$G1340*100</f>
        <v>5.7142857142857144</v>
      </c>
      <c r="T1340" s="2">
        <f>Call_Data!$S1340/Call_Data!$R1340</f>
        <v>76.19047619047619</v>
      </c>
      <c r="U1340" s="7">
        <f t="shared" si="40"/>
        <v>0</v>
      </c>
      <c r="V1340" s="6">
        <f t="shared" si="41"/>
        <v>0.94285714285714284</v>
      </c>
      <c r="W1340" s="6">
        <f>Call_Data!$K1340/Call_Data!$J1340</f>
        <v>0.78787878787878785</v>
      </c>
      <c r="X1340" s="6">
        <f>Call_Data!$L1340/Call_Data!$K1340</f>
        <v>0.76923076923076927</v>
      </c>
      <c r="Y1340" s="6" cm="1">
        <f t="array" ref="Y1340">_xlfn.SWITCH(A1340,201706,0.51,201707,0.509,201708,0.511)</f>
        <v>0.51100000000000001</v>
      </c>
      <c r="Z1340" s="6">
        <f>Call_Data!$L1340/Call_Data!$G1340</f>
        <v>0.5714285714285714</v>
      </c>
      <c r="AA1340" s="6" cm="1">
        <f t="array" ref="AA1340">_xlfn.SWITCH(A1340,201706,0.2,201707,0.199,201708,0.198)</f>
        <v>0.19800000000000001</v>
      </c>
      <c r="AB1340" s="6">
        <f>Call_Data!$K1340-Call_Data!$L1340/Call_Data!$K1340</f>
        <v>25.23076923076923</v>
      </c>
      <c r="AC1340" s="6" cm="1">
        <f t="array" ref="AC1340">_xlfn.SWITCH(A1340,201706,0.17,201707,0.162,201708,0.159)</f>
        <v>0.159</v>
      </c>
      <c r="AD1340" s="6">
        <f>Call_Data!$I1340/Call_Data!$G1340</f>
        <v>0.22857142857142856</v>
      </c>
    </row>
    <row r="1341" spans="1:30" x14ac:dyDescent="0.2">
      <c r="A1341">
        <v>201708</v>
      </c>
      <c r="B1341" s="1">
        <v>42968</v>
      </c>
      <c r="C1341">
        <v>12481</v>
      </c>
      <c r="D1341" t="str">
        <f>VLOOKUP(Call_Data!$C1341,Hierarchy!$A$1:$H$27,5,TRUE)</f>
        <v>Rank, Richelle</v>
      </c>
      <c r="E1341" t="str">
        <f>VLOOKUP(Call_Data!$C1341,Hierarchy!$A$2:$H$27,7,TRUE)</f>
        <v>Jimson, Bill</v>
      </c>
      <c r="F1341" t="str">
        <f>VLOOKUP(C1341,Hierarchy!$A$2:$H$27,8,TRUE)</f>
        <v>Williamburg</v>
      </c>
      <c r="G1341">
        <v>36</v>
      </c>
      <c r="H1341">
        <v>25705</v>
      </c>
      <c r="I1341">
        <v>8</v>
      </c>
      <c r="J1341">
        <v>33</v>
      </c>
      <c r="K1341">
        <v>25</v>
      </c>
      <c r="L1341">
        <v>16</v>
      </c>
      <c r="M1341">
        <v>2</v>
      </c>
      <c r="N1341">
        <f>SUMIF(Call_Data!$D$2:$D$1526,Call_Data!$D1341,Call_Data!$G$2:$G$1526)</f>
        <v>1090</v>
      </c>
      <c r="O1341">
        <f>SUMIFS(Call_Data!$G$2:$G$1526,Call_Data!$D$2:$D$1526,Call_Data!$D1341,Call_Data!$A$2:$A$1526,Call_Data!$A1341)</f>
        <v>697</v>
      </c>
      <c r="P1341" s="3">
        <f>Call_Data!$H1341/Call_Data!$G1341</f>
        <v>714.02777777777783</v>
      </c>
      <c r="Q1341" cm="1">
        <f t="array" ref="Q1341">_xlfn.SWITCH(A1341,201706,780,201707,783,201708,775)</f>
        <v>775</v>
      </c>
      <c r="R1341" s="5" cm="1">
        <f t="array" ref="R1341">_xlfn.SWITCH(A1341,201706,0.08,201707,0.081,201708,0.075)</f>
        <v>7.4999999999999997E-2</v>
      </c>
      <c r="S1341" s="2">
        <f>Call_Data!$M1341/Call_Data!$G1341*100</f>
        <v>5.5555555555555554</v>
      </c>
      <c r="T1341" s="2">
        <f>Call_Data!$S1341/Call_Data!$R1341</f>
        <v>74.074074074074076</v>
      </c>
      <c r="U1341" s="7">
        <f t="shared" si="40"/>
        <v>0</v>
      </c>
      <c r="V1341" s="6">
        <f t="shared" si="41"/>
        <v>0.91666666666666663</v>
      </c>
      <c r="W1341" s="6">
        <f>Call_Data!$K1341/Call_Data!$J1341</f>
        <v>0.75757575757575757</v>
      </c>
      <c r="X1341" s="6">
        <f>Call_Data!$L1341/Call_Data!$K1341</f>
        <v>0.64</v>
      </c>
      <c r="Y1341" s="6" cm="1">
        <f t="array" ref="Y1341">_xlfn.SWITCH(A1341,201706,0.51,201707,0.509,201708,0.511)</f>
        <v>0.51100000000000001</v>
      </c>
      <c r="Z1341" s="6">
        <f>Call_Data!$L1341/Call_Data!$G1341</f>
        <v>0.44444444444444442</v>
      </c>
      <c r="AA1341" s="6" cm="1">
        <f t="array" ref="AA1341">_xlfn.SWITCH(A1341,201706,0.2,201707,0.199,201708,0.198)</f>
        <v>0.19800000000000001</v>
      </c>
      <c r="AB1341" s="6">
        <f>Call_Data!$K1341-Call_Data!$L1341/Call_Data!$K1341</f>
        <v>24.36</v>
      </c>
      <c r="AC1341" s="6" cm="1">
        <f t="array" ref="AC1341">_xlfn.SWITCH(A1341,201706,0.17,201707,0.162,201708,0.159)</f>
        <v>0.159</v>
      </c>
      <c r="AD1341" s="6">
        <f>Call_Data!$I1341/Call_Data!$G1341</f>
        <v>0.22222222222222221</v>
      </c>
    </row>
    <row r="1342" spans="1:30" x14ac:dyDescent="0.2">
      <c r="A1342">
        <v>201708</v>
      </c>
      <c r="B1342" s="1">
        <v>42968</v>
      </c>
      <c r="C1342">
        <v>12482</v>
      </c>
      <c r="D1342" t="str">
        <f>VLOOKUP(Call_Data!$C1342,Hierarchy!$A$1:$H$27,5,TRUE)</f>
        <v>Sanders, Sammi</v>
      </c>
      <c r="E1342" t="str">
        <f>VLOOKUP(Call_Data!$C1342,Hierarchy!$A$2:$H$27,7,TRUE)</f>
        <v>Oferten, Quinton</v>
      </c>
      <c r="F1342" t="str">
        <f>VLOOKUP(C1342,Hierarchy!$A$2:$H$27,8,TRUE)</f>
        <v>Williamburg</v>
      </c>
      <c r="G1342">
        <v>30</v>
      </c>
      <c r="H1342">
        <v>25966</v>
      </c>
      <c r="I1342">
        <v>9</v>
      </c>
      <c r="J1342">
        <v>28</v>
      </c>
      <c r="K1342">
        <v>19</v>
      </c>
      <c r="L1342">
        <v>11</v>
      </c>
      <c r="M1342">
        <v>4</v>
      </c>
      <c r="N1342">
        <f>SUMIF(Call_Data!$D$2:$D$1526,Call_Data!$D1342,Call_Data!$G$2:$G$1526)</f>
        <v>1764</v>
      </c>
      <c r="O1342">
        <f>SUMIFS(Call_Data!$G$2:$G$1526,Call_Data!$D$2:$D$1526,Call_Data!$D1342,Call_Data!$A$2:$A$1526,Call_Data!$A1342)</f>
        <v>663</v>
      </c>
      <c r="P1342" s="3">
        <f>Call_Data!$H1342/Call_Data!$G1342</f>
        <v>865.5333333333333</v>
      </c>
      <c r="Q1342" cm="1">
        <f t="array" ref="Q1342">_xlfn.SWITCH(A1342,201706,780,201707,783,201708,775)</f>
        <v>775</v>
      </c>
      <c r="R1342" s="5" cm="1">
        <f t="array" ref="R1342">_xlfn.SWITCH(A1342,201706,0.08,201707,0.081,201708,0.075)</f>
        <v>7.4999999999999997E-2</v>
      </c>
      <c r="S1342" s="2">
        <f>Call_Data!$M1342/Call_Data!$G1342*100</f>
        <v>13.333333333333334</v>
      </c>
      <c r="T1342" s="2">
        <f>Call_Data!$S1342/Call_Data!$R1342</f>
        <v>177.7777777777778</v>
      </c>
      <c r="U1342" s="7">
        <f t="shared" si="40"/>
        <v>250</v>
      </c>
      <c r="V1342" s="6">
        <f t="shared" si="41"/>
        <v>0.93333333333333335</v>
      </c>
      <c r="W1342" s="6">
        <f>Call_Data!$K1342/Call_Data!$J1342</f>
        <v>0.6785714285714286</v>
      </c>
      <c r="X1342" s="6">
        <f>Call_Data!$L1342/Call_Data!$K1342</f>
        <v>0.57894736842105265</v>
      </c>
      <c r="Y1342" s="6" cm="1">
        <f t="array" ref="Y1342">_xlfn.SWITCH(A1342,201706,0.51,201707,0.509,201708,0.511)</f>
        <v>0.51100000000000001</v>
      </c>
      <c r="Z1342" s="6">
        <f>Call_Data!$L1342/Call_Data!$G1342</f>
        <v>0.36666666666666664</v>
      </c>
      <c r="AA1342" s="6" cm="1">
        <f t="array" ref="AA1342">_xlfn.SWITCH(A1342,201706,0.2,201707,0.199,201708,0.198)</f>
        <v>0.19800000000000001</v>
      </c>
      <c r="AB1342" s="6">
        <f>Call_Data!$K1342-Call_Data!$L1342/Call_Data!$K1342</f>
        <v>18.421052631578949</v>
      </c>
      <c r="AC1342" s="6" cm="1">
        <f t="array" ref="AC1342">_xlfn.SWITCH(A1342,201706,0.17,201707,0.162,201708,0.159)</f>
        <v>0.159</v>
      </c>
      <c r="AD1342" s="6">
        <f>Call_Data!$I1342/Call_Data!$G1342</f>
        <v>0.3</v>
      </c>
    </row>
    <row r="1343" spans="1:30" x14ac:dyDescent="0.2">
      <c r="A1343">
        <v>201708</v>
      </c>
      <c r="B1343" s="1">
        <v>42968</v>
      </c>
      <c r="C1343">
        <v>12483</v>
      </c>
      <c r="D1343" t="str">
        <f>VLOOKUP(Call_Data!$C1343,Hierarchy!$A$1:$H$27,5,TRUE)</f>
        <v>Thomas, Ted</v>
      </c>
      <c r="E1343" t="str">
        <f>VLOOKUP(Call_Data!$C1343,Hierarchy!$A$2:$H$27,7,TRUE)</f>
        <v>Oferten, Quinton</v>
      </c>
      <c r="F1343" t="str">
        <f>VLOOKUP(C1343,Hierarchy!$A$2:$H$27,8,TRUE)</f>
        <v>Williamburg</v>
      </c>
      <c r="G1343">
        <v>28</v>
      </c>
      <c r="H1343">
        <v>24097</v>
      </c>
      <c r="I1343">
        <v>7</v>
      </c>
      <c r="J1343">
        <v>26</v>
      </c>
      <c r="K1343">
        <v>17</v>
      </c>
      <c r="L1343">
        <v>12</v>
      </c>
      <c r="M1343">
        <v>4</v>
      </c>
      <c r="N1343">
        <f>SUMIF(Call_Data!$D$2:$D$1526,Call_Data!$D1343,Call_Data!$G$2:$G$1526)</f>
        <v>1918</v>
      </c>
      <c r="O1343">
        <f>SUMIFS(Call_Data!$G$2:$G$1526,Call_Data!$D$2:$D$1526,Call_Data!$D1343,Call_Data!$A$2:$A$1526,Call_Data!$A1343)</f>
        <v>660</v>
      </c>
      <c r="P1343" s="3">
        <f>Call_Data!$H1343/Call_Data!$G1343</f>
        <v>860.60714285714289</v>
      </c>
      <c r="Q1343" cm="1">
        <f t="array" ref="Q1343">_xlfn.SWITCH(A1343,201706,780,201707,783,201708,775)</f>
        <v>775</v>
      </c>
      <c r="R1343" s="5" cm="1">
        <f t="array" ref="R1343">_xlfn.SWITCH(A1343,201706,0.08,201707,0.081,201708,0.075)</f>
        <v>7.4999999999999997E-2</v>
      </c>
      <c r="S1343" s="2">
        <f>Call_Data!$M1343/Call_Data!$G1343*100</f>
        <v>14.285714285714285</v>
      </c>
      <c r="T1343" s="2">
        <f>Call_Data!$S1343/Call_Data!$R1343</f>
        <v>190.47619047619048</v>
      </c>
      <c r="U1343" s="7">
        <f t="shared" si="40"/>
        <v>250</v>
      </c>
      <c r="V1343" s="6">
        <f t="shared" si="41"/>
        <v>0.9285714285714286</v>
      </c>
      <c r="W1343" s="6">
        <f>Call_Data!$K1343/Call_Data!$J1343</f>
        <v>0.65384615384615385</v>
      </c>
      <c r="X1343" s="6">
        <f>Call_Data!$L1343/Call_Data!$K1343</f>
        <v>0.70588235294117652</v>
      </c>
      <c r="Y1343" s="6" cm="1">
        <f t="array" ref="Y1343">_xlfn.SWITCH(A1343,201706,0.51,201707,0.509,201708,0.511)</f>
        <v>0.51100000000000001</v>
      </c>
      <c r="Z1343" s="6">
        <f>Call_Data!$L1343/Call_Data!$G1343</f>
        <v>0.42857142857142855</v>
      </c>
      <c r="AA1343" s="6" cm="1">
        <f t="array" ref="AA1343">_xlfn.SWITCH(A1343,201706,0.2,201707,0.199,201708,0.198)</f>
        <v>0.19800000000000001</v>
      </c>
      <c r="AB1343" s="6">
        <f>Call_Data!$K1343-Call_Data!$L1343/Call_Data!$K1343</f>
        <v>16.294117647058822</v>
      </c>
      <c r="AC1343" s="6" cm="1">
        <f t="array" ref="AC1343">_xlfn.SWITCH(A1343,201706,0.17,201707,0.162,201708,0.159)</f>
        <v>0.159</v>
      </c>
      <c r="AD1343" s="6">
        <f>Call_Data!$I1343/Call_Data!$G1343</f>
        <v>0.25</v>
      </c>
    </row>
    <row r="1344" spans="1:30" x14ac:dyDescent="0.2">
      <c r="A1344">
        <v>201708</v>
      </c>
      <c r="B1344" s="1">
        <v>42968</v>
      </c>
      <c r="C1344">
        <v>12484</v>
      </c>
      <c r="D1344" t="str">
        <f>VLOOKUP(Call_Data!$C1344,Hierarchy!$A$1:$H$27,5,TRUE)</f>
        <v>Uvaldon, Ursala</v>
      </c>
      <c r="E1344" t="str">
        <f>VLOOKUP(Call_Data!$C1344,Hierarchy!$A$2:$H$27,7,TRUE)</f>
        <v>Oferten, Quinton</v>
      </c>
      <c r="F1344" t="str">
        <f>VLOOKUP(C1344,Hierarchy!$A$2:$H$27,8,TRUE)</f>
        <v>Williamburg</v>
      </c>
      <c r="G1344">
        <v>33</v>
      </c>
      <c r="H1344">
        <v>25032</v>
      </c>
      <c r="I1344">
        <v>7</v>
      </c>
      <c r="J1344">
        <v>29</v>
      </c>
      <c r="K1344">
        <v>20</v>
      </c>
      <c r="L1344">
        <v>14</v>
      </c>
      <c r="M1344">
        <v>4</v>
      </c>
      <c r="N1344">
        <f>SUMIF(Call_Data!$D$2:$D$1526,Call_Data!$D1344,Call_Data!$G$2:$G$1526)</f>
        <v>1913</v>
      </c>
      <c r="O1344">
        <f>SUMIFS(Call_Data!$G$2:$G$1526,Call_Data!$D$2:$D$1526,Call_Data!$D1344,Call_Data!$A$2:$A$1526,Call_Data!$A1344)</f>
        <v>666</v>
      </c>
      <c r="P1344" s="3">
        <f>Call_Data!$H1344/Call_Data!$G1344</f>
        <v>758.5454545454545</v>
      </c>
      <c r="Q1344" cm="1">
        <f t="array" ref="Q1344">_xlfn.SWITCH(A1344,201706,780,201707,783,201708,775)</f>
        <v>775</v>
      </c>
      <c r="R1344" s="5" cm="1">
        <f t="array" ref="R1344">_xlfn.SWITCH(A1344,201706,0.08,201707,0.081,201708,0.075)</f>
        <v>7.4999999999999997E-2</v>
      </c>
      <c r="S1344" s="2">
        <f>Call_Data!$M1344/Call_Data!$G1344*100</f>
        <v>12.121212121212121</v>
      </c>
      <c r="T1344" s="2">
        <f>Call_Data!$S1344/Call_Data!$R1344</f>
        <v>161.61616161616163</v>
      </c>
      <c r="U1344" s="7">
        <f t="shared" si="40"/>
        <v>250</v>
      </c>
      <c r="V1344" s="6">
        <f t="shared" si="41"/>
        <v>0.87878787878787878</v>
      </c>
      <c r="W1344" s="6">
        <f>Call_Data!$K1344/Call_Data!$J1344</f>
        <v>0.68965517241379315</v>
      </c>
      <c r="X1344" s="6">
        <f>Call_Data!$L1344/Call_Data!$K1344</f>
        <v>0.7</v>
      </c>
      <c r="Y1344" s="6" cm="1">
        <f t="array" ref="Y1344">_xlfn.SWITCH(A1344,201706,0.51,201707,0.509,201708,0.511)</f>
        <v>0.51100000000000001</v>
      </c>
      <c r="Z1344" s="6">
        <f>Call_Data!$L1344/Call_Data!$G1344</f>
        <v>0.42424242424242425</v>
      </c>
      <c r="AA1344" s="6" cm="1">
        <f t="array" ref="AA1344">_xlfn.SWITCH(A1344,201706,0.2,201707,0.199,201708,0.198)</f>
        <v>0.19800000000000001</v>
      </c>
      <c r="AB1344" s="6">
        <f>Call_Data!$K1344-Call_Data!$L1344/Call_Data!$K1344</f>
        <v>19.3</v>
      </c>
      <c r="AC1344" s="6" cm="1">
        <f t="array" ref="AC1344">_xlfn.SWITCH(A1344,201706,0.17,201707,0.162,201708,0.159)</f>
        <v>0.159</v>
      </c>
      <c r="AD1344" s="6">
        <f>Call_Data!$I1344/Call_Data!$G1344</f>
        <v>0.21212121212121213</v>
      </c>
    </row>
    <row r="1345" spans="1:30" x14ac:dyDescent="0.2">
      <c r="A1345">
        <v>201708</v>
      </c>
      <c r="B1345" s="1">
        <v>42968</v>
      </c>
      <c r="C1345">
        <v>12485</v>
      </c>
      <c r="D1345" t="str">
        <f>VLOOKUP(Call_Data!$C1345,Hierarchy!$A$1:$H$27,5,TRUE)</f>
        <v>Vindictive, Vinny</v>
      </c>
      <c r="E1345" t="str">
        <f>VLOOKUP(Call_Data!$C1345,Hierarchy!$A$2:$H$27,7,TRUE)</f>
        <v>Oferten, Quinton</v>
      </c>
      <c r="F1345" t="str">
        <f>VLOOKUP(C1345,Hierarchy!$A$2:$H$27,8,TRUE)</f>
        <v>Williamburg</v>
      </c>
      <c r="G1345">
        <v>28</v>
      </c>
      <c r="H1345">
        <v>24465</v>
      </c>
      <c r="I1345">
        <v>7</v>
      </c>
      <c r="J1345">
        <v>26</v>
      </c>
      <c r="K1345">
        <v>20</v>
      </c>
      <c r="L1345">
        <v>11</v>
      </c>
      <c r="M1345">
        <v>4</v>
      </c>
      <c r="N1345">
        <f>SUMIF(Call_Data!$D$2:$D$1526,Call_Data!$D1345,Call_Data!$G$2:$G$1526)</f>
        <v>1894</v>
      </c>
      <c r="O1345">
        <f>SUMIFS(Call_Data!$G$2:$G$1526,Call_Data!$D$2:$D$1526,Call_Data!$D1345,Call_Data!$A$2:$A$1526,Call_Data!$A1345)</f>
        <v>640</v>
      </c>
      <c r="P1345" s="3">
        <f>Call_Data!$H1345/Call_Data!$G1345</f>
        <v>873.75</v>
      </c>
      <c r="Q1345" cm="1">
        <f t="array" ref="Q1345">_xlfn.SWITCH(A1345,201706,780,201707,783,201708,775)</f>
        <v>775</v>
      </c>
      <c r="R1345" s="5" cm="1">
        <f t="array" ref="R1345">_xlfn.SWITCH(A1345,201706,0.08,201707,0.081,201708,0.075)</f>
        <v>7.4999999999999997E-2</v>
      </c>
      <c r="S1345" s="2">
        <f>Call_Data!$M1345/Call_Data!$G1345*100</f>
        <v>14.285714285714285</v>
      </c>
      <c r="T1345" s="2">
        <f>Call_Data!$S1345/Call_Data!$R1345</f>
        <v>190.47619047619048</v>
      </c>
      <c r="U1345" s="7">
        <f t="shared" si="40"/>
        <v>250</v>
      </c>
      <c r="V1345" s="6">
        <f t="shared" si="41"/>
        <v>0.9285714285714286</v>
      </c>
      <c r="W1345" s="6">
        <f>Call_Data!$K1345/Call_Data!$J1345</f>
        <v>0.76923076923076927</v>
      </c>
      <c r="X1345" s="6">
        <f>Call_Data!$L1345/Call_Data!$K1345</f>
        <v>0.55000000000000004</v>
      </c>
      <c r="Y1345" s="6" cm="1">
        <f t="array" ref="Y1345">_xlfn.SWITCH(A1345,201706,0.51,201707,0.509,201708,0.511)</f>
        <v>0.51100000000000001</v>
      </c>
      <c r="Z1345" s="6">
        <f>Call_Data!$L1345/Call_Data!$G1345</f>
        <v>0.39285714285714285</v>
      </c>
      <c r="AA1345" s="6" cm="1">
        <f t="array" ref="AA1345">_xlfn.SWITCH(A1345,201706,0.2,201707,0.199,201708,0.198)</f>
        <v>0.19800000000000001</v>
      </c>
      <c r="AB1345" s="6">
        <f>Call_Data!$K1345-Call_Data!$L1345/Call_Data!$K1345</f>
        <v>19.45</v>
      </c>
      <c r="AC1345" s="6" cm="1">
        <f t="array" ref="AC1345">_xlfn.SWITCH(A1345,201706,0.17,201707,0.162,201708,0.159)</f>
        <v>0.159</v>
      </c>
      <c r="AD1345" s="6">
        <f>Call_Data!$I1345/Call_Data!$G1345</f>
        <v>0.25</v>
      </c>
    </row>
    <row r="1346" spans="1:30" x14ac:dyDescent="0.2">
      <c r="A1346">
        <v>201708</v>
      </c>
      <c r="B1346" s="1">
        <v>42968</v>
      </c>
      <c r="C1346">
        <v>12486</v>
      </c>
      <c r="D1346" t="str">
        <f>VLOOKUP(Call_Data!$C1346,Hierarchy!$A$1:$H$27,5,TRUE)</f>
        <v>Williamson, Wilma</v>
      </c>
      <c r="E1346" t="str">
        <f>VLOOKUP(Call_Data!$C1346,Hierarchy!$A$2:$H$27,7,TRUE)</f>
        <v>Oferten, Quinton</v>
      </c>
      <c r="F1346" t="str">
        <f>VLOOKUP(C1346,Hierarchy!$A$2:$H$27,8,TRUE)</f>
        <v>Williamburg</v>
      </c>
      <c r="G1346">
        <v>33</v>
      </c>
      <c r="H1346">
        <v>24844</v>
      </c>
      <c r="I1346">
        <v>10</v>
      </c>
      <c r="J1346">
        <v>30</v>
      </c>
      <c r="K1346">
        <v>22</v>
      </c>
      <c r="L1346">
        <v>16</v>
      </c>
      <c r="M1346">
        <v>4</v>
      </c>
      <c r="N1346">
        <f>SUMIF(Call_Data!$D$2:$D$1526,Call_Data!$D1346,Call_Data!$G$2:$G$1526)</f>
        <v>1992</v>
      </c>
      <c r="O1346">
        <f>SUMIFS(Call_Data!$G$2:$G$1526,Call_Data!$D$2:$D$1526,Call_Data!$D1346,Call_Data!$A$2:$A$1526,Call_Data!$A1346)</f>
        <v>665</v>
      </c>
      <c r="P1346" s="3">
        <f>Call_Data!$H1346/Call_Data!$G1346</f>
        <v>752.84848484848487</v>
      </c>
      <c r="Q1346" cm="1">
        <f t="array" ref="Q1346">_xlfn.SWITCH(A1346,201706,780,201707,783,201708,775)</f>
        <v>775</v>
      </c>
      <c r="R1346" s="5" cm="1">
        <f t="array" ref="R1346">_xlfn.SWITCH(A1346,201706,0.08,201707,0.081,201708,0.075)</f>
        <v>7.4999999999999997E-2</v>
      </c>
      <c r="S1346" s="2">
        <f>Call_Data!$M1346/Call_Data!$G1346*100</f>
        <v>12.121212121212121</v>
      </c>
      <c r="T1346" s="2">
        <f>Call_Data!$S1346/Call_Data!$R1346</f>
        <v>161.61616161616163</v>
      </c>
      <c r="U1346" s="7">
        <f t="shared" ref="U1346:U1409" si="42">IF(T1346&gt;120,250,IF(T1346&gt;110,150,IF(T1346&gt;100,100,IF(T1346&gt;90,50,0))))</f>
        <v>250</v>
      </c>
      <c r="V1346" s="6">
        <f t="shared" ref="V1346:V1409" si="43">J1346/G1346</f>
        <v>0.90909090909090906</v>
      </c>
      <c r="W1346" s="6">
        <f>Call_Data!$K1346/Call_Data!$J1346</f>
        <v>0.73333333333333328</v>
      </c>
      <c r="X1346" s="6">
        <f>Call_Data!$L1346/Call_Data!$K1346</f>
        <v>0.72727272727272729</v>
      </c>
      <c r="Y1346" s="6" cm="1">
        <f t="array" ref="Y1346">_xlfn.SWITCH(A1346,201706,0.51,201707,0.509,201708,0.511)</f>
        <v>0.51100000000000001</v>
      </c>
      <c r="Z1346" s="6">
        <f>Call_Data!$L1346/Call_Data!$G1346</f>
        <v>0.48484848484848486</v>
      </c>
      <c r="AA1346" s="6" cm="1">
        <f t="array" ref="AA1346">_xlfn.SWITCH(A1346,201706,0.2,201707,0.199,201708,0.198)</f>
        <v>0.19800000000000001</v>
      </c>
      <c r="AB1346" s="6">
        <f>Call_Data!$K1346-Call_Data!$L1346/Call_Data!$K1346</f>
        <v>21.272727272727273</v>
      </c>
      <c r="AC1346" s="6" cm="1">
        <f t="array" ref="AC1346">_xlfn.SWITCH(A1346,201706,0.17,201707,0.162,201708,0.159)</f>
        <v>0.159</v>
      </c>
      <c r="AD1346" s="6">
        <f>Call_Data!$I1346/Call_Data!$G1346</f>
        <v>0.30303030303030304</v>
      </c>
    </row>
    <row r="1347" spans="1:30" x14ac:dyDescent="0.2">
      <c r="A1347">
        <v>201708</v>
      </c>
      <c r="B1347" s="1">
        <v>42968</v>
      </c>
      <c r="C1347">
        <v>12487</v>
      </c>
      <c r="D1347" t="str">
        <f>VLOOKUP(Call_Data!$C1347,Hierarchy!$A$1:$H$27,5,TRUE)</f>
        <v>Younger, Yeti</v>
      </c>
      <c r="E1347" t="str">
        <f>VLOOKUP(Call_Data!$C1347,Hierarchy!$A$2:$H$27,7,TRUE)</f>
        <v>Oferten, Quinton</v>
      </c>
      <c r="F1347" t="str">
        <f>VLOOKUP(C1347,Hierarchy!$A$2:$H$27,8,TRUE)</f>
        <v>Williamburg</v>
      </c>
      <c r="G1347">
        <v>32</v>
      </c>
      <c r="H1347">
        <v>25050</v>
      </c>
      <c r="I1347">
        <v>7</v>
      </c>
      <c r="J1347">
        <v>29</v>
      </c>
      <c r="K1347">
        <v>22</v>
      </c>
      <c r="L1347">
        <v>14</v>
      </c>
      <c r="M1347">
        <v>3</v>
      </c>
      <c r="N1347">
        <f>SUMIF(Call_Data!$D$2:$D$1526,Call_Data!$D1347,Call_Data!$G$2:$G$1526)</f>
        <v>1939</v>
      </c>
      <c r="O1347">
        <f>SUMIFS(Call_Data!$G$2:$G$1526,Call_Data!$D$2:$D$1526,Call_Data!$D1347,Call_Data!$A$2:$A$1526,Call_Data!$A1347)</f>
        <v>666</v>
      </c>
      <c r="P1347" s="3">
        <f>Call_Data!$H1347/Call_Data!$G1347</f>
        <v>782.8125</v>
      </c>
      <c r="Q1347" cm="1">
        <f t="array" ref="Q1347">_xlfn.SWITCH(A1347,201706,780,201707,783,201708,775)</f>
        <v>775</v>
      </c>
      <c r="R1347" s="5" cm="1">
        <f t="array" ref="R1347">_xlfn.SWITCH(A1347,201706,0.08,201707,0.081,201708,0.075)</f>
        <v>7.4999999999999997E-2</v>
      </c>
      <c r="S1347" s="2">
        <f>Call_Data!$M1347/Call_Data!$G1347*100</f>
        <v>9.375</v>
      </c>
      <c r="T1347" s="2">
        <f>Call_Data!$S1347/Call_Data!$R1347</f>
        <v>125</v>
      </c>
      <c r="U1347" s="7">
        <f t="shared" si="42"/>
        <v>250</v>
      </c>
      <c r="V1347" s="6">
        <f t="shared" si="43"/>
        <v>0.90625</v>
      </c>
      <c r="W1347" s="6">
        <f>Call_Data!$K1347/Call_Data!$J1347</f>
        <v>0.75862068965517238</v>
      </c>
      <c r="X1347" s="6">
        <f>Call_Data!$L1347/Call_Data!$K1347</f>
        <v>0.63636363636363635</v>
      </c>
      <c r="Y1347" s="6" cm="1">
        <f t="array" ref="Y1347">_xlfn.SWITCH(A1347,201706,0.51,201707,0.509,201708,0.511)</f>
        <v>0.51100000000000001</v>
      </c>
      <c r="Z1347" s="6">
        <f>Call_Data!$L1347/Call_Data!$G1347</f>
        <v>0.4375</v>
      </c>
      <c r="AA1347" s="6" cm="1">
        <f t="array" ref="AA1347">_xlfn.SWITCH(A1347,201706,0.2,201707,0.199,201708,0.198)</f>
        <v>0.19800000000000001</v>
      </c>
      <c r="AB1347" s="6">
        <f>Call_Data!$K1347-Call_Data!$L1347/Call_Data!$K1347</f>
        <v>21.363636363636363</v>
      </c>
      <c r="AC1347" s="6" cm="1">
        <f t="array" ref="AC1347">_xlfn.SWITCH(A1347,201706,0.17,201707,0.162,201708,0.159)</f>
        <v>0.159</v>
      </c>
      <c r="AD1347" s="6">
        <f>Call_Data!$I1347/Call_Data!$G1347</f>
        <v>0.21875</v>
      </c>
    </row>
    <row r="1348" spans="1:30" x14ac:dyDescent="0.2">
      <c r="A1348">
        <v>201708</v>
      </c>
      <c r="B1348" s="1">
        <v>42968</v>
      </c>
      <c r="C1348">
        <v>12488</v>
      </c>
      <c r="D1348" t="str">
        <f>VLOOKUP(Call_Data!$C1348,Hierarchy!$A$1:$H$27,5,TRUE)</f>
        <v>Zwilowski, Zane</v>
      </c>
      <c r="E1348" t="str">
        <f>VLOOKUP(Call_Data!$C1348,Hierarchy!$A$2:$H$27,7,TRUE)</f>
        <v>Oferten, Quinton</v>
      </c>
      <c r="F1348" t="str">
        <f>VLOOKUP(C1348,Hierarchy!$A$2:$H$27,8,TRUE)</f>
        <v>Williamburg</v>
      </c>
      <c r="G1348">
        <v>28</v>
      </c>
      <c r="H1348">
        <v>24552</v>
      </c>
      <c r="I1348">
        <v>6</v>
      </c>
      <c r="J1348">
        <v>24</v>
      </c>
      <c r="K1348">
        <v>15</v>
      </c>
      <c r="L1348">
        <v>10</v>
      </c>
      <c r="M1348">
        <v>3</v>
      </c>
      <c r="N1348">
        <f>SUMIF(Call_Data!$D$2:$D$1526,Call_Data!$D1348,Call_Data!$G$2:$G$1526)</f>
        <v>2000</v>
      </c>
      <c r="O1348">
        <f>SUMIFS(Call_Data!$G$2:$G$1526,Call_Data!$D$2:$D$1526,Call_Data!$D1348,Call_Data!$A$2:$A$1526,Call_Data!$A1348)</f>
        <v>665</v>
      </c>
      <c r="P1348" s="3">
        <f>Call_Data!$H1348/Call_Data!$G1348</f>
        <v>876.85714285714289</v>
      </c>
      <c r="Q1348" cm="1">
        <f t="array" ref="Q1348">_xlfn.SWITCH(A1348,201706,780,201707,783,201708,775)</f>
        <v>775</v>
      </c>
      <c r="R1348" s="5" cm="1">
        <f t="array" ref="R1348">_xlfn.SWITCH(A1348,201706,0.08,201707,0.081,201708,0.075)</f>
        <v>7.4999999999999997E-2</v>
      </c>
      <c r="S1348" s="2">
        <f>Call_Data!$M1348/Call_Data!$G1348*100</f>
        <v>10.714285714285714</v>
      </c>
      <c r="T1348" s="2">
        <f>Call_Data!$S1348/Call_Data!$R1348</f>
        <v>142.85714285714286</v>
      </c>
      <c r="U1348" s="7">
        <f t="shared" si="42"/>
        <v>250</v>
      </c>
      <c r="V1348" s="6">
        <f t="shared" si="43"/>
        <v>0.8571428571428571</v>
      </c>
      <c r="W1348" s="6">
        <f>Call_Data!$K1348/Call_Data!$J1348</f>
        <v>0.625</v>
      </c>
      <c r="X1348" s="6">
        <f>Call_Data!$L1348/Call_Data!$K1348</f>
        <v>0.66666666666666663</v>
      </c>
      <c r="Y1348" s="6" cm="1">
        <f t="array" ref="Y1348">_xlfn.SWITCH(A1348,201706,0.51,201707,0.509,201708,0.511)</f>
        <v>0.51100000000000001</v>
      </c>
      <c r="Z1348" s="6">
        <f>Call_Data!$L1348/Call_Data!$G1348</f>
        <v>0.35714285714285715</v>
      </c>
      <c r="AA1348" s="6" cm="1">
        <f t="array" ref="AA1348">_xlfn.SWITCH(A1348,201706,0.2,201707,0.199,201708,0.198)</f>
        <v>0.19800000000000001</v>
      </c>
      <c r="AB1348" s="6">
        <f>Call_Data!$K1348-Call_Data!$L1348/Call_Data!$K1348</f>
        <v>14.333333333333334</v>
      </c>
      <c r="AC1348" s="6" cm="1">
        <f t="array" ref="AC1348">_xlfn.SWITCH(A1348,201706,0.17,201707,0.162,201708,0.159)</f>
        <v>0.159</v>
      </c>
      <c r="AD1348" s="6">
        <f>Call_Data!$I1348/Call_Data!$G1348</f>
        <v>0.21428571428571427</v>
      </c>
    </row>
    <row r="1349" spans="1:30" x14ac:dyDescent="0.2">
      <c r="A1349">
        <v>201708</v>
      </c>
      <c r="B1349" s="1">
        <v>42968</v>
      </c>
      <c r="C1349">
        <v>12489</v>
      </c>
      <c r="D1349" t="str">
        <f>VLOOKUP(Call_Data!$C1349,Hierarchy!$A$1:$H$27,5,TRUE)</f>
        <v>Abacus, Aaron</v>
      </c>
      <c r="E1349" t="str">
        <f>VLOOKUP(Call_Data!$C1349,Hierarchy!$A$2:$H$27,7,TRUE)</f>
        <v>Oferten, Quinton</v>
      </c>
      <c r="F1349" t="str">
        <f>VLOOKUP(C1349,Hierarchy!$A$2:$H$27,8,TRUE)</f>
        <v>Williamburg</v>
      </c>
      <c r="G1349">
        <v>30</v>
      </c>
      <c r="H1349">
        <v>24231</v>
      </c>
      <c r="I1349">
        <v>9</v>
      </c>
      <c r="J1349">
        <v>26</v>
      </c>
      <c r="K1349">
        <v>19</v>
      </c>
      <c r="L1349">
        <v>10</v>
      </c>
      <c r="M1349">
        <v>3</v>
      </c>
      <c r="N1349">
        <f>SUMIF(Call_Data!$D$2:$D$1526,Call_Data!$D1349,Call_Data!$G$2:$G$1526)</f>
        <v>1858</v>
      </c>
      <c r="O1349">
        <f>SUMIFS(Call_Data!$G$2:$G$1526,Call_Data!$D$2:$D$1526,Call_Data!$D1349,Call_Data!$A$2:$A$1526,Call_Data!$A1349)</f>
        <v>697</v>
      </c>
      <c r="P1349" s="3">
        <f>Call_Data!$H1349/Call_Data!$G1349</f>
        <v>807.7</v>
      </c>
      <c r="Q1349" cm="1">
        <f t="array" ref="Q1349">_xlfn.SWITCH(A1349,201706,780,201707,783,201708,775)</f>
        <v>775</v>
      </c>
      <c r="R1349" s="5" cm="1">
        <f t="array" ref="R1349">_xlfn.SWITCH(A1349,201706,0.08,201707,0.081,201708,0.075)</f>
        <v>7.4999999999999997E-2</v>
      </c>
      <c r="S1349" s="2">
        <f>Call_Data!$M1349/Call_Data!$G1349*100</f>
        <v>10</v>
      </c>
      <c r="T1349" s="2">
        <f>Call_Data!$S1349/Call_Data!$R1349</f>
        <v>133.33333333333334</v>
      </c>
      <c r="U1349" s="7">
        <f t="shared" si="42"/>
        <v>250</v>
      </c>
      <c r="V1349" s="6">
        <f t="shared" si="43"/>
        <v>0.8666666666666667</v>
      </c>
      <c r="W1349" s="6">
        <f>Call_Data!$K1349/Call_Data!$J1349</f>
        <v>0.73076923076923073</v>
      </c>
      <c r="X1349" s="6">
        <f>Call_Data!$L1349/Call_Data!$K1349</f>
        <v>0.52631578947368418</v>
      </c>
      <c r="Y1349" s="6" cm="1">
        <f t="array" ref="Y1349">_xlfn.SWITCH(A1349,201706,0.51,201707,0.509,201708,0.511)</f>
        <v>0.51100000000000001</v>
      </c>
      <c r="Z1349" s="6">
        <f>Call_Data!$L1349/Call_Data!$G1349</f>
        <v>0.33333333333333331</v>
      </c>
      <c r="AA1349" s="6" cm="1">
        <f t="array" ref="AA1349">_xlfn.SWITCH(A1349,201706,0.2,201707,0.199,201708,0.198)</f>
        <v>0.19800000000000001</v>
      </c>
      <c r="AB1349" s="6">
        <f>Call_Data!$K1349-Call_Data!$L1349/Call_Data!$K1349</f>
        <v>18.473684210526315</v>
      </c>
      <c r="AC1349" s="6" cm="1">
        <f t="array" ref="AC1349">_xlfn.SWITCH(A1349,201706,0.17,201707,0.162,201708,0.159)</f>
        <v>0.159</v>
      </c>
      <c r="AD1349" s="6">
        <f>Call_Data!$I1349/Call_Data!$G1349</f>
        <v>0.3</v>
      </c>
    </row>
    <row r="1350" spans="1:30" x14ac:dyDescent="0.2">
      <c r="A1350">
        <v>201708</v>
      </c>
      <c r="B1350" s="1">
        <v>42969</v>
      </c>
      <c r="C1350">
        <v>12465</v>
      </c>
      <c r="D1350" t="str">
        <f>VLOOKUP(Call_Data!$C1350,Hierarchy!$A$1:$H$27,5,TRUE)</f>
        <v>Anderson, Albert</v>
      </c>
      <c r="E1350" t="str">
        <f>VLOOKUP(Call_Data!$C1350,Hierarchy!$A$2:$H$27,7,TRUE)</f>
        <v>Winnerson, Aceona</v>
      </c>
      <c r="F1350" t="str">
        <f>VLOOKUP(C1350,Hierarchy!$A$2:$H$27,8,TRUE)</f>
        <v>Williamburg</v>
      </c>
      <c r="G1350">
        <v>36</v>
      </c>
      <c r="H1350">
        <v>24991</v>
      </c>
      <c r="I1350">
        <v>7</v>
      </c>
      <c r="J1350">
        <v>33</v>
      </c>
      <c r="K1350">
        <v>24</v>
      </c>
      <c r="L1350">
        <v>19</v>
      </c>
      <c r="M1350">
        <v>2</v>
      </c>
      <c r="N1350">
        <f>SUMIF(Call_Data!$D$2:$D$1526,Call_Data!$D1350,Call_Data!$G$2:$G$1526)</f>
        <v>2149</v>
      </c>
      <c r="O1350">
        <f>SUMIFS(Call_Data!$G$2:$G$1526,Call_Data!$D$2:$D$1526,Call_Data!$D1350,Call_Data!$A$2:$A$1526,Call_Data!$A1350)</f>
        <v>751</v>
      </c>
      <c r="P1350" s="3">
        <f>Call_Data!$H1350/Call_Data!$G1350</f>
        <v>694.19444444444446</v>
      </c>
      <c r="Q1350" cm="1">
        <f t="array" ref="Q1350">_xlfn.SWITCH(A1350,201706,780,201707,783,201708,775)</f>
        <v>775</v>
      </c>
      <c r="R1350" s="5" cm="1">
        <f t="array" ref="R1350">_xlfn.SWITCH(A1350,201706,0.08,201707,0.081,201708,0.075)</f>
        <v>7.4999999999999997E-2</v>
      </c>
      <c r="S1350" s="2">
        <f>Call_Data!$M1350/Call_Data!$G1350*100</f>
        <v>5.5555555555555554</v>
      </c>
      <c r="T1350" s="2">
        <f>Call_Data!$S1350/Call_Data!$R1350</f>
        <v>74.074074074074076</v>
      </c>
      <c r="U1350" s="7">
        <f t="shared" si="42"/>
        <v>0</v>
      </c>
      <c r="V1350" s="6">
        <f t="shared" si="43"/>
        <v>0.91666666666666663</v>
      </c>
      <c r="W1350" s="6">
        <f>Call_Data!$K1350/Call_Data!$J1350</f>
        <v>0.72727272727272729</v>
      </c>
      <c r="X1350" s="6">
        <f>Call_Data!$L1350/Call_Data!$K1350</f>
        <v>0.79166666666666663</v>
      </c>
      <c r="Y1350" s="6" cm="1">
        <f t="array" ref="Y1350">_xlfn.SWITCH(A1350,201706,0.51,201707,0.509,201708,0.511)</f>
        <v>0.51100000000000001</v>
      </c>
      <c r="Z1350" s="6">
        <f>Call_Data!$L1350/Call_Data!$G1350</f>
        <v>0.52777777777777779</v>
      </c>
      <c r="AA1350" s="6" cm="1">
        <f t="array" ref="AA1350">_xlfn.SWITCH(A1350,201706,0.2,201707,0.199,201708,0.198)</f>
        <v>0.19800000000000001</v>
      </c>
      <c r="AB1350" s="6">
        <f>Call_Data!$K1350-Call_Data!$L1350/Call_Data!$K1350</f>
        <v>23.208333333333332</v>
      </c>
      <c r="AC1350" s="6" cm="1">
        <f t="array" ref="AC1350">_xlfn.SWITCH(A1350,201706,0.17,201707,0.162,201708,0.159)</f>
        <v>0.159</v>
      </c>
      <c r="AD1350" s="6">
        <f>Call_Data!$I1350/Call_Data!$G1350</f>
        <v>0.19444444444444445</v>
      </c>
    </row>
    <row r="1351" spans="1:30" x14ac:dyDescent="0.2">
      <c r="A1351">
        <v>201708</v>
      </c>
      <c r="B1351" s="1">
        <v>42969</v>
      </c>
      <c r="C1351">
        <v>12466</v>
      </c>
      <c r="D1351" t="str">
        <f>VLOOKUP(Call_Data!$C1351,Hierarchy!$A$1:$H$27,5,TRUE)</f>
        <v>Binning, Bart</v>
      </c>
      <c r="E1351" t="str">
        <f>VLOOKUP(Call_Data!$C1351,Hierarchy!$A$2:$H$27,7,TRUE)</f>
        <v>Winnerson, Aceona</v>
      </c>
      <c r="F1351" t="str">
        <f>VLOOKUP(C1351,Hierarchy!$A$2:$H$27,8,TRUE)</f>
        <v>Williamburg</v>
      </c>
      <c r="G1351">
        <v>38</v>
      </c>
      <c r="H1351">
        <v>25518</v>
      </c>
      <c r="I1351">
        <v>7</v>
      </c>
      <c r="J1351">
        <v>38</v>
      </c>
      <c r="K1351">
        <v>33</v>
      </c>
      <c r="L1351">
        <v>26</v>
      </c>
      <c r="M1351">
        <v>2</v>
      </c>
      <c r="N1351">
        <f>SUMIF(Call_Data!$D$2:$D$1526,Call_Data!$D1351,Call_Data!$G$2:$G$1526)</f>
        <v>2347</v>
      </c>
      <c r="O1351">
        <f>SUMIFS(Call_Data!$G$2:$G$1526,Call_Data!$D$2:$D$1526,Call_Data!$D1351,Call_Data!$A$2:$A$1526,Call_Data!$A1351)</f>
        <v>803</v>
      </c>
      <c r="P1351" s="3">
        <f>Call_Data!$H1351/Call_Data!$G1351</f>
        <v>671.52631578947364</v>
      </c>
      <c r="Q1351" cm="1">
        <f t="array" ref="Q1351">_xlfn.SWITCH(A1351,201706,780,201707,783,201708,775)</f>
        <v>775</v>
      </c>
      <c r="R1351" s="5" cm="1">
        <f t="array" ref="R1351">_xlfn.SWITCH(A1351,201706,0.08,201707,0.081,201708,0.075)</f>
        <v>7.4999999999999997E-2</v>
      </c>
      <c r="S1351" s="2">
        <f>Call_Data!$M1351/Call_Data!$G1351*100</f>
        <v>5.2631578947368416</v>
      </c>
      <c r="T1351" s="2">
        <f>Call_Data!$S1351/Call_Data!$R1351</f>
        <v>70.175438596491219</v>
      </c>
      <c r="U1351" s="7">
        <f t="shared" si="42"/>
        <v>0</v>
      </c>
      <c r="V1351" s="6">
        <f t="shared" si="43"/>
        <v>1</v>
      </c>
      <c r="W1351" s="6">
        <f>Call_Data!$K1351/Call_Data!$J1351</f>
        <v>0.86842105263157898</v>
      </c>
      <c r="X1351" s="6">
        <f>Call_Data!$L1351/Call_Data!$K1351</f>
        <v>0.78787878787878785</v>
      </c>
      <c r="Y1351" s="6" cm="1">
        <f t="array" ref="Y1351">_xlfn.SWITCH(A1351,201706,0.51,201707,0.509,201708,0.511)</f>
        <v>0.51100000000000001</v>
      </c>
      <c r="Z1351" s="6">
        <f>Call_Data!$L1351/Call_Data!$G1351</f>
        <v>0.68421052631578949</v>
      </c>
      <c r="AA1351" s="6" cm="1">
        <f t="array" ref="AA1351">_xlfn.SWITCH(A1351,201706,0.2,201707,0.199,201708,0.198)</f>
        <v>0.19800000000000001</v>
      </c>
      <c r="AB1351" s="6">
        <f>Call_Data!$K1351-Call_Data!$L1351/Call_Data!$K1351</f>
        <v>32.212121212121211</v>
      </c>
      <c r="AC1351" s="6" cm="1">
        <f t="array" ref="AC1351">_xlfn.SWITCH(A1351,201706,0.17,201707,0.162,201708,0.159)</f>
        <v>0.159</v>
      </c>
      <c r="AD1351" s="6">
        <f>Call_Data!$I1351/Call_Data!$G1351</f>
        <v>0.18421052631578946</v>
      </c>
    </row>
    <row r="1352" spans="1:30" x14ac:dyDescent="0.2">
      <c r="A1352">
        <v>201708</v>
      </c>
      <c r="B1352" s="1">
        <v>42969</v>
      </c>
      <c r="C1352">
        <v>12467</v>
      </c>
      <c r="D1352" t="str">
        <f>VLOOKUP(Call_Data!$C1352,Hierarchy!$A$1:$H$27,5,TRUE)</f>
        <v>Centerville, Cece</v>
      </c>
      <c r="E1352" t="str">
        <f>VLOOKUP(Call_Data!$C1352,Hierarchy!$A$2:$H$27,7,TRUE)</f>
        <v>Winnerson, Aceona</v>
      </c>
      <c r="F1352" t="str">
        <f>VLOOKUP(C1352,Hierarchy!$A$2:$H$27,8,TRUE)</f>
        <v>Williamburg</v>
      </c>
      <c r="G1352">
        <v>34</v>
      </c>
      <c r="H1352">
        <v>24296</v>
      </c>
      <c r="I1352">
        <v>4</v>
      </c>
      <c r="J1352">
        <v>32</v>
      </c>
      <c r="K1352">
        <v>25</v>
      </c>
      <c r="L1352">
        <v>19</v>
      </c>
      <c r="M1352">
        <v>1</v>
      </c>
      <c r="N1352">
        <f>SUMIF(Call_Data!$D$2:$D$1526,Call_Data!$D1352,Call_Data!$G$2:$G$1526)</f>
        <v>2319</v>
      </c>
      <c r="O1352">
        <f>SUMIFS(Call_Data!$G$2:$G$1526,Call_Data!$D$2:$D$1526,Call_Data!$D1352,Call_Data!$A$2:$A$1526,Call_Data!$A1352)</f>
        <v>800</v>
      </c>
      <c r="P1352" s="3">
        <f>Call_Data!$H1352/Call_Data!$G1352</f>
        <v>714.58823529411768</v>
      </c>
      <c r="Q1352" cm="1">
        <f t="array" ref="Q1352">_xlfn.SWITCH(A1352,201706,780,201707,783,201708,775)</f>
        <v>775</v>
      </c>
      <c r="R1352" s="5" cm="1">
        <f t="array" ref="R1352">_xlfn.SWITCH(A1352,201706,0.08,201707,0.081,201708,0.075)</f>
        <v>7.4999999999999997E-2</v>
      </c>
      <c r="S1352" s="2">
        <f>Call_Data!$M1352/Call_Data!$G1352*100</f>
        <v>2.9411764705882351</v>
      </c>
      <c r="T1352" s="2">
        <f>Call_Data!$S1352/Call_Data!$R1352</f>
        <v>39.2156862745098</v>
      </c>
      <c r="U1352" s="7">
        <f t="shared" si="42"/>
        <v>0</v>
      </c>
      <c r="V1352" s="6">
        <f t="shared" si="43"/>
        <v>0.94117647058823528</v>
      </c>
      <c r="W1352" s="6">
        <f>Call_Data!$K1352/Call_Data!$J1352</f>
        <v>0.78125</v>
      </c>
      <c r="X1352" s="6">
        <f>Call_Data!$L1352/Call_Data!$K1352</f>
        <v>0.76</v>
      </c>
      <c r="Y1352" s="6" cm="1">
        <f t="array" ref="Y1352">_xlfn.SWITCH(A1352,201706,0.51,201707,0.509,201708,0.511)</f>
        <v>0.51100000000000001</v>
      </c>
      <c r="Z1352" s="6">
        <f>Call_Data!$L1352/Call_Data!$G1352</f>
        <v>0.55882352941176472</v>
      </c>
      <c r="AA1352" s="6" cm="1">
        <f t="array" ref="AA1352">_xlfn.SWITCH(A1352,201706,0.2,201707,0.199,201708,0.198)</f>
        <v>0.19800000000000001</v>
      </c>
      <c r="AB1352" s="6">
        <f>Call_Data!$K1352-Call_Data!$L1352/Call_Data!$K1352</f>
        <v>24.24</v>
      </c>
      <c r="AC1352" s="6" cm="1">
        <f t="array" ref="AC1352">_xlfn.SWITCH(A1352,201706,0.17,201707,0.162,201708,0.159)</f>
        <v>0.159</v>
      </c>
      <c r="AD1352" s="6">
        <f>Call_Data!$I1352/Call_Data!$G1352</f>
        <v>0.11764705882352941</v>
      </c>
    </row>
    <row r="1353" spans="1:30" x14ac:dyDescent="0.2">
      <c r="A1353">
        <v>201708</v>
      </c>
      <c r="B1353" s="1">
        <v>42969</v>
      </c>
      <c r="C1353">
        <v>12468</v>
      </c>
      <c r="D1353" t="str">
        <f>VLOOKUP(Call_Data!$C1353,Hierarchy!$A$1:$H$27,5,TRUE)</f>
        <v>Davenport, Davina</v>
      </c>
      <c r="E1353" t="str">
        <f>VLOOKUP(Call_Data!$C1353,Hierarchy!$A$2:$H$27,7,TRUE)</f>
        <v>Winnerson, Aceona</v>
      </c>
      <c r="F1353" t="str">
        <f>VLOOKUP(C1353,Hierarchy!$A$2:$H$27,8,TRUE)</f>
        <v>Williamburg</v>
      </c>
      <c r="G1353">
        <v>38</v>
      </c>
      <c r="H1353">
        <v>24279</v>
      </c>
      <c r="I1353">
        <v>4</v>
      </c>
      <c r="J1353">
        <v>36</v>
      </c>
      <c r="K1353">
        <v>32</v>
      </c>
      <c r="L1353">
        <v>23</v>
      </c>
      <c r="M1353">
        <v>2</v>
      </c>
      <c r="N1353">
        <f>SUMIF(Call_Data!$D$2:$D$1526,Call_Data!$D1353,Call_Data!$G$2:$G$1526)</f>
        <v>2282</v>
      </c>
      <c r="O1353">
        <f>SUMIFS(Call_Data!$G$2:$G$1526,Call_Data!$D$2:$D$1526,Call_Data!$D1353,Call_Data!$A$2:$A$1526,Call_Data!$A1353)</f>
        <v>790</v>
      </c>
      <c r="P1353" s="3">
        <f>Call_Data!$H1353/Call_Data!$G1353</f>
        <v>638.92105263157896</v>
      </c>
      <c r="Q1353" cm="1">
        <f t="array" ref="Q1353">_xlfn.SWITCH(A1353,201706,780,201707,783,201708,775)</f>
        <v>775</v>
      </c>
      <c r="R1353" s="5" cm="1">
        <f t="array" ref="R1353">_xlfn.SWITCH(A1353,201706,0.08,201707,0.081,201708,0.075)</f>
        <v>7.4999999999999997E-2</v>
      </c>
      <c r="S1353" s="2">
        <f>Call_Data!$M1353/Call_Data!$G1353*100</f>
        <v>5.2631578947368416</v>
      </c>
      <c r="T1353" s="2">
        <f>Call_Data!$S1353/Call_Data!$R1353</f>
        <v>70.175438596491219</v>
      </c>
      <c r="U1353" s="7">
        <f t="shared" si="42"/>
        <v>0</v>
      </c>
      <c r="V1353" s="6">
        <f t="shared" si="43"/>
        <v>0.94736842105263153</v>
      </c>
      <c r="W1353" s="6">
        <f>Call_Data!$K1353/Call_Data!$J1353</f>
        <v>0.88888888888888884</v>
      </c>
      <c r="X1353" s="6">
        <f>Call_Data!$L1353/Call_Data!$K1353</f>
        <v>0.71875</v>
      </c>
      <c r="Y1353" s="6" cm="1">
        <f t="array" ref="Y1353">_xlfn.SWITCH(A1353,201706,0.51,201707,0.509,201708,0.511)</f>
        <v>0.51100000000000001</v>
      </c>
      <c r="Z1353" s="6">
        <f>Call_Data!$L1353/Call_Data!$G1353</f>
        <v>0.60526315789473684</v>
      </c>
      <c r="AA1353" s="6" cm="1">
        <f t="array" ref="AA1353">_xlfn.SWITCH(A1353,201706,0.2,201707,0.199,201708,0.198)</f>
        <v>0.19800000000000001</v>
      </c>
      <c r="AB1353" s="6">
        <f>Call_Data!$K1353-Call_Data!$L1353/Call_Data!$K1353</f>
        <v>31.28125</v>
      </c>
      <c r="AC1353" s="6" cm="1">
        <f t="array" ref="AC1353">_xlfn.SWITCH(A1353,201706,0.17,201707,0.162,201708,0.159)</f>
        <v>0.159</v>
      </c>
      <c r="AD1353" s="6">
        <f>Call_Data!$I1353/Call_Data!$G1353</f>
        <v>0.10526315789473684</v>
      </c>
    </row>
    <row r="1354" spans="1:30" x14ac:dyDescent="0.2">
      <c r="A1354">
        <v>201708</v>
      </c>
      <c r="B1354" s="1">
        <v>42969</v>
      </c>
      <c r="C1354">
        <v>12469</v>
      </c>
      <c r="D1354" t="str">
        <f>VLOOKUP(Call_Data!$C1354,Hierarchy!$A$1:$H$27,5,TRUE)</f>
        <v>Edgerton, Ethan</v>
      </c>
      <c r="E1354" t="str">
        <f>VLOOKUP(Call_Data!$C1354,Hierarchy!$A$2:$H$27,7,TRUE)</f>
        <v>Winnerson, Aceona</v>
      </c>
      <c r="F1354" t="str">
        <f>VLOOKUP(C1354,Hierarchy!$A$2:$H$27,8,TRUE)</f>
        <v>Williamburg</v>
      </c>
      <c r="G1354">
        <v>32</v>
      </c>
      <c r="H1354">
        <v>25607</v>
      </c>
      <c r="I1354">
        <v>3</v>
      </c>
      <c r="J1354">
        <v>30</v>
      </c>
      <c r="K1354">
        <v>27</v>
      </c>
      <c r="L1354">
        <v>24</v>
      </c>
      <c r="M1354">
        <v>1</v>
      </c>
      <c r="N1354">
        <f>SUMIF(Call_Data!$D$2:$D$1526,Call_Data!$D1354,Call_Data!$G$2:$G$1526)</f>
        <v>2288</v>
      </c>
      <c r="O1354">
        <f>SUMIFS(Call_Data!$G$2:$G$1526,Call_Data!$D$2:$D$1526,Call_Data!$D1354,Call_Data!$A$2:$A$1526,Call_Data!$A1354)</f>
        <v>715</v>
      </c>
      <c r="P1354" s="3">
        <f>Call_Data!$H1354/Call_Data!$G1354</f>
        <v>800.21875</v>
      </c>
      <c r="Q1354" cm="1">
        <f t="array" ref="Q1354">_xlfn.SWITCH(A1354,201706,780,201707,783,201708,775)</f>
        <v>775</v>
      </c>
      <c r="R1354" s="5" cm="1">
        <f t="array" ref="R1354">_xlfn.SWITCH(A1354,201706,0.08,201707,0.081,201708,0.075)</f>
        <v>7.4999999999999997E-2</v>
      </c>
      <c r="S1354" s="2">
        <f>Call_Data!$M1354/Call_Data!$G1354*100</f>
        <v>3.125</v>
      </c>
      <c r="T1354" s="2">
        <f>Call_Data!$S1354/Call_Data!$R1354</f>
        <v>41.666666666666671</v>
      </c>
      <c r="U1354" s="7">
        <f t="shared" si="42"/>
        <v>0</v>
      </c>
      <c r="V1354" s="6">
        <f t="shared" si="43"/>
        <v>0.9375</v>
      </c>
      <c r="W1354" s="6">
        <f>Call_Data!$K1354/Call_Data!$J1354</f>
        <v>0.9</v>
      </c>
      <c r="X1354" s="6">
        <f>Call_Data!$L1354/Call_Data!$K1354</f>
        <v>0.88888888888888884</v>
      </c>
      <c r="Y1354" s="6" cm="1">
        <f t="array" ref="Y1354">_xlfn.SWITCH(A1354,201706,0.51,201707,0.509,201708,0.511)</f>
        <v>0.51100000000000001</v>
      </c>
      <c r="Z1354" s="6">
        <f>Call_Data!$L1354/Call_Data!$G1354</f>
        <v>0.75</v>
      </c>
      <c r="AA1354" s="6" cm="1">
        <f t="array" ref="AA1354">_xlfn.SWITCH(A1354,201706,0.2,201707,0.199,201708,0.198)</f>
        <v>0.19800000000000001</v>
      </c>
      <c r="AB1354" s="6">
        <f>Call_Data!$K1354-Call_Data!$L1354/Call_Data!$K1354</f>
        <v>26.111111111111111</v>
      </c>
      <c r="AC1354" s="6" cm="1">
        <f t="array" ref="AC1354">_xlfn.SWITCH(A1354,201706,0.17,201707,0.162,201708,0.159)</f>
        <v>0.159</v>
      </c>
      <c r="AD1354" s="6">
        <f>Call_Data!$I1354/Call_Data!$G1354</f>
        <v>9.375E-2</v>
      </c>
    </row>
    <row r="1355" spans="1:30" x14ac:dyDescent="0.2">
      <c r="A1355">
        <v>201708</v>
      </c>
      <c r="B1355" s="1">
        <v>42969</v>
      </c>
      <c r="C1355">
        <v>12470</v>
      </c>
      <c r="D1355" t="str">
        <f>VLOOKUP(Call_Data!$C1355,Hierarchy!$A$1:$H$27,5,TRUE)</f>
        <v>Filipsano, Fiona</v>
      </c>
      <c r="E1355" t="str">
        <f>VLOOKUP(Call_Data!$C1355,Hierarchy!$A$2:$H$27,7,TRUE)</f>
        <v>Winnerson, Aceona</v>
      </c>
      <c r="F1355" t="str">
        <f>VLOOKUP(C1355,Hierarchy!$A$2:$H$27,8,TRUE)</f>
        <v>Williamburg</v>
      </c>
      <c r="G1355">
        <v>34</v>
      </c>
      <c r="H1355">
        <v>24470</v>
      </c>
      <c r="I1355">
        <v>6</v>
      </c>
      <c r="J1355">
        <v>32</v>
      </c>
      <c r="K1355">
        <v>25</v>
      </c>
      <c r="L1355">
        <v>18</v>
      </c>
      <c r="M1355">
        <v>2</v>
      </c>
      <c r="N1355">
        <f>SUMIF(Call_Data!$D$2:$D$1526,Call_Data!$D1355,Call_Data!$G$2:$G$1526)</f>
        <v>2312</v>
      </c>
      <c r="O1355">
        <f>SUMIFS(Call_Data!$G$2:$G$1526,Call_Data!$D$2:$D$1526,Call_Data!$D1355,Call_Data!$A$2:$A$1526,Call_Data!$A1355)</f>
        <v>796</v>
      </c>
      <c r="P1355" s="3">
        <f>Call_Data!$H1355/Call_Data!$G1355</f>
        <v>719.70588235294122</v>
      </c>
      <c r="Q1355" cm="1">
        <f t="array" ref="Q1355">_xlfn.SWITCH(A1355,201706,780,201707,783,201708,775)</f>
        <v>775</v>
      </c>
      <c r="R1355" s="5" cm="1">
        <f t="array" ref="R1355">_xlfn.SWITCH(A1355,201706,0.08,201707,0.081,201708,0.075)</f>
        <v>7.4999999999999997E-2</v>
      </c>
      <c r="S1355" s="2">
        <f>Call_Data!$M1355/Call_Data!$G1355*100</f>
        <v>5.8823529411764701</v>
      </c>
      <c r="T1355" s="2">
        <f>Call_Data!$S1355/Call_Data!$R1355</f>
        <v>78.431372549019599</v>
      </c>
      <c r="U1355" s="7">
        <f t="shared" si="42"/>
        <v>0</v>
      </c>
      <c r="V1355" s="6">
        <f t="shared" si="43"/>
        <v>0.94117647058823528</v>
      </c>
      <c r="W1355" s="6">
        <f>Call_Data!$K1355/Call_Data!$J1355</f>
        <v>0.78125</v>
      </c>
      <c r="X1355" s="6">
        <f>Call_Data!$L1355/Call_Data!$K1355</f>
        <v>0.72</v>
      </c>
      <c r="Y1355" s="6" cm="1">
        <f t="array" ref="Y1355">_xlfn.SWITCH(A1355,201706,0.51,201707,0.509,201708,0.511)</f>
        <v>0.51100000000000001</v>
      </c>
      <c r="Z1355" s="6">
        <f>Call_Data!$L1355/Call_Data!$G1355</f>
        <v>0.52941176470588236</v>
      </c>
      <c r="AA1355" s="6" cm="1">
        <f t="array" ref="AA1355">_xlfn.SWITCH(A1355,201706,0.2,201707,0.199,201708,0.198)</f>
        <v>0.19800000000000001</v>
      </c>
      <c r="AB1355" s="6">
        <f>Call_Data!$K1355-Call_Data!$L1355/Call_Data!$K1355</f>
        <v>24.28</v>
      </c>
      <c r="AC1355" s="6" cm="1">
        <f t="array" ref="AC1355">_xlfn.SWITCH(A1355,201706,0.17,201707,0.162,201708,0.159)</f>
        <v>0.159</v>
      </c>
      <c r="AD1355" s="6">
        <f>Call_Data!$I1355/Call_Data!$G1355</f>
        <v>0.17647058823529413</v>
      </c>
    </row>
    <row r="1356" spans="1:30" x14ac:dyDescent="0.2">
      <c r="A1356">
        <v>201708</v>
      </c>
      <c r="B1356" s="1">
        <v>42969</v>
      </c>
      <c r="C1356">
        <v>12471</v>
      </c>
      <c r="D1356" t="str">
        <f>VLOOKUP(Call_Data!$C1356,Hierarchy!$A$1:$H$27,5,TRUE)</f>
        <v>Gee, Garry</v>
      </c>
      <c r="E1356" t="str">
        <f>VLOOKUP(Call_Data!$C1356,Hierarchy!$A$2:$H$27,7,TRUE)</f>
        <v>Winnerson, Aceona</v>
      </c>
      <c r="F1356" t="str">
        <f>VLOOKUP(C1356,Hierarchy!$A$2:$H$27,8,TRUE)</f>
        <v>Williamburg</v>
      </c>
      <c r="G1356">
        <v>40</v>
      </c>
      <c r="H1356">
        <v>25786</v>
      </c>
      <c r="I1356">
        <v>4</v>
      </c>
      <c r="J1356">
        <v>38</v>
      </c>
      <c r="K1356">
        <v>31</v>
      </c>
      <c r="L1356">
        <v>27</v>
      </c>
      <c r="M1356">
        <v>2</v>
      </c>
      <c r="N1356">
        <f>SUMIF(Call_Data!$D$2:$D$1526,Call_Data!$D1356,Call_Data!$G$2:$G$1526)</f>
        <v>2402</v>
      </c>
      <c r="O1356">
        <f>SUMIFS(Call_Data!$G$2:$G$1526,Call_Data!$D$2:$D$1526,Call_Data!$D1356,Call_Data!$A$2:$A$1526,Call_Data!$A1356)</f>
        <v>793</v>
      </c>
      <c r="P1356" s="3">
        <f>Call_Data!$H1356/Call_Data!$G1356</f>
        <v>644.65</v>
      </c>
      <c r="Q1356" cm="1">
        <f t="array" ref="Q1356">_xlfn.SWITCH(A1356,201706,780,201707,783,201708,775)</f>
        <v>775</v>
      </c>
      <c r="R1356" s="5" cm="1">
        <f t="array" ref="R1356">_xlfn.SWITCH(A1356,201706,0.08,201707,0.081,201708,0.075)</f>
        <v>7.4999999999999997E-2</v>
      </c>
      <c r="S1356" s="2">
        <f>Call_Data!$M1356/Call_Data!$G1356*100</f>
        <v>5</v>
      </c>
      <c r="T1356" s="2">
        <f>Call_Data!$S1356/Call_Data!$R1356</f>
        <v>66.666666666666671</v>
      </c>
      <c r="U1356" s="7">
        <f t="shared" si="42"/>
        <v>0</v>
      </c>
      <c r="V1356" s="6">
        <f t="shared" si="43"/>
        <v>0.95</v>
      </c>
      <c r="W1356" s="6">
        <f>Call_Data!$K1356/Call_Data!$J1356</f>
        <v>0.81578947368421051</v>
      </c>
      <c r="X1356" s="6">
        <f>Call_Data!$L1356/Call_Data!$K1356</f>
        <v>0.87096774193548387</v>
      </c>
      <c r="Y1356" s="6" cm="1">
        <f t="array" ref="Y1356">_xlfn.SWITCH(A1356,201706,0.51,201707,0.509,201708,0.511)</f>
        <v>0.51100000000000001</v>
      </c>
      <c r="Z1356" s="6">
        <f>Call_Data!$L1356/Call_Data!$G1356</f>
        <v>0.67500000000000004</v>
      </c>
      <c r="AA1356" s="6" cm="1">
        <f t="array" ref="AA1356">_xlfn.SWITCH(A1356,201706,0.2,201707,0.199,201708,0.198)</f>
        <v>0.19800000000000001</v>
      </c>
      <c r="AB1356" s="6">
        <f>Call_Data!$K1356-Call_Data!$L1356/Call_Data!$K1356</f>
        <v>30.129032258064516</v>
      </c>
      <c r="AC1356" s="6" cm="1">
        <f t="array" ref="AC1356">_xlfn.SWITCH(A1356,201706,0.17,201707,0.162,201708,0.159)</f>
        <v>0.159</v>
      </c>
      <c r="AD1356" s="6">
        <f>Call_Data!$I1356/Call_Data!$G1356</f>
        <v>0.1</v>
      </c>
    </row>
    <row r="1357" spans="1:30" x14ac:dyDescent="0.2">
      <c r="A1357">
        <v>201708</v>
      </c>
      <c r="B1357" s="1">
        <v>42969</v>
      </c>
      <c r="C1357">
        <v>12472</v>
      </c>
      <c r="D1357" t="str">
        <f>VLOOKUP(Call_Data!$C1357,Hierarchy!$A$1:$H$27,5,TRUE)</f>
        <v>Harrison, Harold</v>
      </c>
      <c r="E1357" t="str">
        <f>VLOOKUP(Call_Data!$C1357,Hierarchy!$A$2:$H$27,7,TRUE)</f>
        <v>Winnerson, Aceona</v>
      </c>
      <c r="F1357" t="str">
        <f>VLOOKUP(C1357,Hierarchy!$A$2:$H$27,8,TRUE)</f>
        <v>Williamburg</v>
      </c>
      <c r="G1357">
        <v>32</v>
      </c>
      <c r="H1357">
        <v>25913</v>
      </c>
      <c r="I1357">
        <v>5</v>
      </c>
      <c r="J1357">
        <v>29</v>
      </c>
      <c r="K1357">
        <v>23</v>
      </c>
      <c r="L1357">
        <v>20</v>
      </c>
      <c r="M1357">
        <v>1</v>
      </c>
      <c r="N1357">
        <f>SUMIF(Call_Data!$D$2:$D$1526,Call_Data!$D1357,Call_Data!$G$2:$G$1526)</f>
        <v>2134</v>
      </c>
      <c r="O1357">
        <f>SUMIFS(Call_Data!$G$2:$G$1526,Call_Data!$D$2:$D$1526,Call_Data!$D1357,Call_Data!$A$2:$A$1526,Call_Data!$A1357)</f>
        <v>777</v>
      </c>
      <c r="P1357" s="3">
        <f>Call_Data!$H1357/Call_Data!$G1357</f>
        <v>809.78125</v>
      </c>
      <c r="Q1357" cm="1">
        <f t="array" ref="Q1357">_xlfn.SWITCH(A1357,201706,780,201707,783,201708,775)</f>
        <v>775</v>
      </c>
      <c r="R1357" s="5" cm="1">
        <f t="array" ref="R1357">_xlfn.SWITCH(A1357,201706,0.08,201707,0.081,201708,0.075)</f>
        <v>7.4999999999999997E-2</v>
      </c>
      <c r="S1357" s="2">
        <f>Call_Data!$M1357/Call_Data!$G1357*100</f>
        <v>3.125</v>
      </c>
      <c r="T1357" s="2">
        <f>Call_Data!$S1357/Call_Data!$R1357</f>
        <v>41.666666666666671</v>
      </c>
      <c r="U1357" s="7">
        <f t="shared" si="42"/>
        <v>0</v>
      </c>
      <c r="V1357" s="6">
        <f t="shared" si="43"/>
        <v>0.90625</v>
      </c>
      <c r="W1357" s="6">
        <f>Call_Data!$K1357/Call_Data!$J1357</f>
        <v>0.7931034482758621</v>
      </c>
      <c r="X1357" s="6">
        <f>Call_Data!$L1357/Call_Data!$K1357</f>
        <v>0.86956521739130432</v>
      </c>
      <c r="Y1357" s="6" cm="1">
        <f t="array" ref="Y1357">_xlfn.SWITCH(A1357,201706,0.51,201707,0.509,201708,0.511)</f>
        <v>0.51100000000000001</v>
      </c>
      <c r="Z1357" s="6">
        <f>Call_Data!$L1357/Call_Data!$G1357</f>
        <v>0.625</v>
      </c>
      <c r="AA1357" s="6" cm="1">
        <f t="array" ref="AA1357">_xlfn.SWITCH(A1357,201706,0.2,201707,0.199,201708,0.198)</f>
        <v>0.19800000000000001</v>
      </c>
      <c r="AB1357" s="6">
        <f>Call_Data!$K1357-Call_Data!$L1357/Call_Data!$K1357</f>
        <v>22.130434782608695</v>
      </c>
      <c r="AC1357" s="6" cm="1">
        <f t="array" ref="AC1357">_xlfn.SWITCH(A1357,201706,0.17,201707,0.162,201708,0.159)</f>
        <v>0.159</v>
      </c>
      <c r="AD1357" s="6">
        <f>Call_Data!$I1357/Call_Data!$G1357</f>
        <v>0.15625</v>
      </c>
    </row>
    <row r="1358" spans="1:30" x14ac:dyDescent="0.2">
      <c r="A1358">
        <v>201708</v>
      </c>
      <c r="B1358" s="1">
        <v>42969</v>
      </c>
      <c r="C1358">
        <v>12473</v>
      </c>
      <c r="D1358" t="str">
        <f>VLOOKUP(Call_Data!$C1358,Hierarchy!$A$1:$H$27,5,TRUE)</f>
        <v>Ivanski, Igor</v>
      </c>
      <c r="E1358" t="str">
        <f>VLOOKUP(Call_Data!$C1358,Hierarchy!$A$2:$H$27,7,TRUE)</f>
        <v>Jimson, Bill</v>
      </c>
      <c r="F1358" t="str">
        <f>VLOOKUP(C1358,Hierarchy!$A$2:$H$27,8,TRUE)</f>
        <v>Williamburg</v>
      </c>
      <c r="G1358">
        <v>32</v>
      </c>
      <c r="H1358">
        <v>25292</v>
      </c>
      <c r="I1358">
        <v>7</v>
      </c>
      <c r="J1358">
        <v>32</v>
      </c>
      <c r="K1358">
        <v>24</v>
      </c>
      <c r="L1358">
        <v>15</v>
      </c>
      <c r="M1358">
        <v>2</v>
      </c>
      <c r="N1358">
        <f>SUMIF(Call_Data!$D$2:$D$1526,Call_Data!$D1358,Call_Data!$G$2:$G$1526)</f>
        <v>2093</v>
      </c>
      <c r="O1358">
        <f>SUMIFS(Call_Data!$G$2:$G$1526,Call_Data!$D$2:$D$1526,Call_Data!$D1358,Call_Data!$A$2:$A$1526,Call_Data!$A1358)</f>
        <v>730</v>
      </c>
      <c r="P1358" s="3">
        <f>Call_Data!$H1358/Call_Data!$G1358</f>
        <v>790.375</v>
      </c>
      <c r="Q1358" cm="1">
        <f t="array" ref="Q1358">_xlfn.SWITCH(A1358,201706,780,201707,783,201708,775)</f>
        <v>775</v>
      </c>
      <c r="R1358" s="5" cm="1">
        <f t="array" ref="R1358">_xlfn.SWITCH(A1358,201706,0.08,201707,0.081,201708,0.075)</f>
        <v>7.4999999999999997E-2</v>
      </c>
      <c r="S1358" s="2">
        <f>Call_Data!$M1358/Call_Data!$G1358*100</f>
        <v>6.25</v>
      </c>
      <c r="T1358" s="2">
        <f>Call_Data!$S1358/Call_Data!$R1358</f>
        <v>83.333333333333343</v>
      </c>
      <c r="U1358" s="7">
        <f t="shared" si="42"/>
        <v>0</v>
      </c>
      <c r="V1358" s="6">
        <f t="shared" si="43"/>
        <v>1</v>
      </c>
      <c r="W1358" s="6">
        <f>Call_Data!$K1358/Call_Data!$J1358</f>
        <v>0.75</v>
      </c>
      <c r="X1358" s="6">
        <f>Call_Data!$L1358/Call_Data!$K1358</f>
        <v>0.625</v>
      </c>
      <c r="Y1358" s="6" cm="1">
        <f t="array" ref="Y1358">_xlfn.SWITCH(A1358,201706,0.51,201707,0.509,201708,0.511)</f>
        <v>0.51100000000000001</v>
      </c>
      <c r="Z1358" s="6">
        <f>Call_Data!$L1358/Call_Data!$G1358</f>
        <v>0.46875</v>
      </c>
      <c r="AA1358" s="6" cm="1">
        <f t="array" ref="AA1358">_xlfn.SWITCH(A1358,201706,0.2,201707,0.199,201708,0.198)</f>
        <v>0.19800000000000001</v>
      </c>
      <c r="AB1358" s="6">
        <f>Call_Data!$K1358-Call_Data!$L1358/Call_Data!$K1358</f>
        <v>23.375</v>
      </c>
      <c r="AC1358" s="6" cm="1">
        <f t="array" ref="AC1358">_xlfn.SWITCH(A1358,201706,0.17,201707,0.162,201708,0.159)</f>
        <v>0.159</v>
      </c>
      <c r="AD1358" s="6">
        <f>Call_Data!$I1358/Call_Data!$G1358</f>
        <v>0.21875</v>
      </c>
    </row>
    <row r="1359" spans="1:30" x14ac:dyDescent="0.2">
      <c r="A1359">
        <v>201708</v>
      </c>
      <c r="B1359" s="1">
        <v>42969</v>
      </c>
      <c r="C1359">
        <v>12474</v>
      </c>
      <c r="D1359" t="str">
        <f>VLOOKUP(Call_Data!$C1359,Hierarchy!$A$1:$H$27,5,TRUE)</f>
        <v>Jeffries, Johnna</v>
      </c>
      <c r="E1359" t="str">
        <f>VLOOKUP(Call_Data!$C1359,Hierarchy!$A$2:$H$27,7,TRUE)</f>
        <v>Jimson, Bill</v>
      </c>
      <c r="F1359" t="str">
        <f>VLOOKUP(C1359,Hierarchy!$A$2:$H$27,8,TRUE)</f>
        <v>Williamburg</v>
      </c>
      <c r="G1359">
        <v>30</v>
      </c>
      <c r="H1359">
        <v>25549</v>
      </c>
      <c r="I1359">
        <v>8</v>
      </c>
      <c r="J1359">
        <v>26</v>
      </c>
      <c r="K1359">
        <v>19</v>
      </c>
      <c r="L1359">
        <v>12</v>
      </c>
      <c r="M1359">
        <v>2</v>
      </c>
      <c r="N1359">
        <f>SUMIF(Call_Data!$D$2:$D$1526,Call_Data!$D1359,Call_Data!$G$2:$G$1526)</f>
        <v>2135</v>
      </c>
      <c r="O1359">
        <f>SUMIFS(Call_Data!$G$2:$G$1526,Call_Data!$D$2:$D$1526,Call_Data!$D1359,Call_Data!$A$2:$A$1526,Call_Data!$A1359)</f>
        <v>730</v>
      </c>
      <c r="P1359" s="3">
        <f>Call_Data!$H1359/Call_Data!$G1359</f>
        <v>851.63333333333333</v>
      </c>
      <c r="Q1359" cm="1">
        <f t="array" ref="Q1359">_xlfn.SWITCH(A1359,201706,780,201707,783,201708,775)</f>
        <v>775</v>
      </c>
      <c r="R1359" s="5" cm="1">
        <f t="array" ref="R1359">_xlfn.SWITCH(A1359,201706,0.08,201707,0.081,201708,0.075)</f>
        <v>7.4999999999999997E-2</v>
      </c>
      <c r="S1359" s="2">
        <f>Call_Data!$M1359/Call_Data!$G1359*100</f>
        <v>6.666666666666667</v>
      </c>
      <c r="T1359" s="2">
        <f>Call_Data!$S1359/Call_Data!$R1359</f>
        <v>88.8888888888889</v>
      </c>
      <c r="U1359" s="7">
        <f t="shared" si="42"/>
        <v>0</v>
      </c>
      <c r="V1359" s="6">
        <f t="shared" si="43"/>
        <v>0.8666666666666667</v>
      </c>
      <c r="W1359" s="6">
        <f>Call_Data!$K1359/Call_Data!$J1359</f>
        <v>0.73076923076923073</v>
      </c>
      <c r="X1359" s="6">
        <f>Call_Data!$L1359/Call_Data!$K1359</f>
        <v>0.63157894736842102</v>
      </c>
      <c r="Y1359" s="6" cm="1">
        <f t="array" ref="Y1359">_xlfn.SWITCH(A1359,201706,0.51,201707,0.509,201708,0.511)</f>
        <v>0.51100000000000001</v>
      </c>
      <c r="Z1359" s="6">
        <f>Call_Data!$L1359/Call_Data!$G1359</f>
        <v>0.4</v>
      </c>
      <c r="AA1359" s="6" cm="1">
        <f t="array" ref="AA1359">_xlfn.SWITCH(A1359,201706,0.2,201707,0.199,201708,0.198)</f>
        <v>0.19800000000000001</v>
      </c>
      <c r="AB1359" s="6">
        <f>Call_Data!$K1359-Call_Data!$L1359/Call_Data!$K1359</f>
        <v>18.368421052631579</v>
      </c>
      <c r="AC1359" s="6" cm="1">
        <f t="array" ref="AC1359">_xlfn.SWITCH(A1359,201706,0.17,201707,0.162,201708,0.159)</f>
        <v>0.159</v>
      </c>
      <c r="AD1359" s="6">
        <f>Call_Data!$I1359/Call_Data!$G1359</f>
        <v>0.26666666666666666</v>
      </c>
    </row>
    <row r="1360" spans="1:30" x14ac:dyDescent="0.2">
      <c r="A1360">
        <v>201708</v>
      </c>
      <c r="B1360" s="1">
        <v>42969</v>
      </c>
      <c r="C1360">
        <v>12475</v>
      </c>
      <c r="D1360" t="str">
        <f>VLOOKUP(Call_Data!$C1360,Hierarchy!$A$1:$H$27,5,TRUE)</f>
        <v>Kippers, Kat</v>
      </c>
      <c r="E1360" t="str">
        <f>VLOOKUP(Call_Data!$C1360,Hierarchy!$A$2:$H$27,7,TRUE)</f>
        <v>Jimson, Bill</v>
      </c>
      <c r="F1360" t="str">
        <f>VLOOKUP(C1360,Hierarchy!$A$2:$H$27,8,TRUE)</f>
        <v>Williamburg</v>
      </c>
      <c r="G1360">
        <v>31</v>
      </c>
      <c r="H1360">
        <v>24773</v>
      </c>
      <c r="I1360">
        <v>6</v>
      </c>
      <c r="J1360">
        <v>29</v>
      </c>
      <c r="K1360">
        <v>21</v>
      </c>
      <c r="L1360">
        <v>13</v>
      </c>
      <c r="M1360">
        <v>2</v>
      </c>
      <c r="N1360">
        <f>SUMIF(Call_Data!$D$2:$D$1526,Call_Data!$D1360,Call_Data!$G$2:$G$1526)</f>
        <v>2135</v>
      </c>
      <c r="O1360">
        <f>SUMIFS(Call_Data!$G$2:$G$1526,Call_Data!$D$2:$D$1526,Call_Data!$D1360,Call_Data!$A$2:$A$1526,Call_Data!$A1360)</f>
        <v>723</v>
      </c>
      <c r="P1360" s="3">
        <f>Call_Data!$H1360/Call_Data!$G1360</f>
        <v>799.12903225806451</v>
      </c>
      <c r="Q1360" cm="1">
        <f t="array" ref="Q1360">_xlfn.SWITCH(A1360,201706,780,201707,783,201708,775)</f>
        <v>775</v>
      </c>
      <c r="R1360" s="5" cm="1">
        <f t="array" ref="R1360">_xlfn.SWITCH(A1360,201706,0.08,201707,0.081,201708,0.075)</f>
        <v>7.4999999999999997E-2</v>
      </c>
      <c r="S1360" s="2">
        <f>Call_Data!$M1360/Call_Data!$G1360*100</f>
        <v>6.4516129032258061</v>
      </c>
      <c r="T1360" s="2">
        <f>Call_Data!$S1360/Call_Data!$R1360</f>
        <v>86.021505376344081</v>
      </c>
      <c r="U1360" s="7">
        <f t="shared" si="42"/>
        <v>0</v>
      </c>
      <c r="V1360" s="6">
        <f t="shared" si="43"/>
        <v>0.93548387096774188</v>
      </c>
      <c r="W1360" s="6">
        <f>Call_Data!$K1360/Call_Data!$J1360</f>
        <v>0.72413793103448276</v>
      </c>
      <c r="X1360" s="6">
        <f>Call_Data!$L1360/Call_Data!$K1360</f>
        <v>0.61904761904761907</v>
      </c>
      <c r="Y1360" s="6" cm="1">
        <f t="array" ref="Y1360">_xlfn.SWITCH(A1360,201706,0.51,201707,0.509,201708,0.511)</f>
        <v>0.51100000000000001</v>
      </c>
      <c r="Z1360" s="6">
        <f>Call_Data!$L1360/Call_Data!$G1360</f>
        <v>0.41935483870967744</v>
      </c>
      <c r="AA1360" s="6" cm="1">
        <f t="array" ref="AA1360">_xlfn.SWITCH(A1360,201706,0.2,201707,0.199,201708,0.198)</f>
        <v>0.19800000000000001</v>
      </c>
      <c r="AB1360" s="6">
        <f>Call_Data!$K1360-Call_Data!$L1360/Call_Data!$K1360</f>
        <v>20.38095238095238</v>
      </c>
      <c r="AC1360" s="6" cm="1">
        <f t="array" ref="AC1360">_xlfn.SWITCH(A1360,201706,0.17,201707,0.162,201708,0.159)</f>
        <v>0.159</v>
      </c>
      <c r="AD1360" s="6">
        <f>Call_Data!$I1360/Call_Data!$G1360</f>
        <v>0.19354838709677419</v>
      </c>
    </row>
    <row r="1361" spans="1:30" x14ac:dyDescent="0.2">
      <c r="A1361">
        <v>201708</v>
      </c>
      <c r="B1361" s="1">
        <v>42969</v>
      </c>
      <c r="C1361">
        <v>12476</v>
      </c>
      <c r="D1361" t="str">
        <f>VLOOKUP(Call_Data!$C1361,Hierarchy!$A$1:$H$27,5,TRUE)</f>
        <v>Lipp, Larry</v>
      </c>
      <c r="E1361" t="str">
        <f>VLOOKUP(Call_Data!$C1361,Hierarchy!$A$2:$H$27,7,TRUE)</f>
        <v>Jimson, Bill</v>
      </c>
      <c r="F1361" t="str">
        <f>VLOOKUP(C1361,Hierarchy!$A$2:$H$27,8,TRUE)</f>
        <v>Williamburg</v>
      </c>
      <c r="G1361">
        <v>30</v>
      </c>
      <c r="H1361">
        <v>24816</v>
      </c>
      <c r="I1361">
        <v>5</v>
      </c>
      <c r="J1361">
        <v>27</v>
      </c>
      <c r="K1361">
        <v>19</v>
      </c>
      <c r="L1361">
        <v>12</v>
      </c>
      <c r="M1361">
        <v>2</v>
      </c>
      <c r="N1361">
        <f>SUMIF(Call_Data!$D$2:$D$1526,Call_Data!$D1361,Call_Data!$G$2:$G$1526)</f>
        <v>2065</v>
      </c>
      <c r="O1361">
        <f>SUMIFS(Call_Data!$G$2:$G$1526,Call_Data!$D$2:$D$1526,Call_Data!$D1361,Call_Data!$A$2:$A$1526,Call_Data!$A1361)</f>
        <v>717</v>
      </c>
      <c r="P1361" s="3">
        <f>Call_Data!$H1361/Call_Data!$G1361</f>
        <v>827.2</v>
      </c>
      <c r="Q1361" cm="1">
        <f t="array" ref="Q1361">_xlfn.SWITCH(A1361,201706,780,201707,783,201708,775)</f>
        <v>775</v>
      </c>
      <c r="R1361" s="5" cm="1">
        <f t="array" ref="R1361">_xlfn.SWITCH(A1361,201706,0.08,201707,0.081,201708,0.075)</f>
        <v>7.4999999999999997E-2</v>
      </c>
      <c r="S1361" s="2">
        <f>Call_Data!$M1361/Call_Data!$G1361*100</f>
        <v>6.666666666666667</v>
      </c>
      <c r="T1361" s="2">
        <f>Call_Data!$S1361/Call_Data!$R1361</f>
        <v>88.8888888888889</v>
      </c>
      <c r="U1361" s="7">
        <f t="shared" si="42"/>
        <v>0</v>
      </c>
      <c r="V1361" s="6">
        <f t="shared" si="43"/>
        <v>0.9</v>
      </c>
      <c r="W1361" s="6">
        <f>Call_Data!$K1361/Call_Data!$J1361</f>
        <v>0.70370370370370372</v>
      </c>
      <c r="X1361" s="6">
        <f>Call_Data!$L1361/Call_Data!$K1361</f>
        <v>0.63157894736842102</v>
      </c>
      <c r="Y1361" s="6" cm="1">
        <f t="array" ref="Y1361">_xlfn.SWITCH(A1361,201706,0.51,201707,0.509,201708,0.511)</f>
        <v>0.51100000000000001</v>
      </c>
      <c r="Z1361" s="6">
        <f>Call_Data!$L1361/Call_Data!$G1361</f>
        <v>0.4</v>
      </c>
      <c r="AA1361" s="6" cm="1">
        <f t="array" ref="AA1361">_xlfn.SWITCH(A1361,201706,0.2,201707,0.199,201708,0.198)</f>
        <v>0.19800000000000001</v>
      </c>
      <c r="AB1361" s="6">
        <f>Call_Data!$K1361-Call_Data!$L1361/Call_Data!$K1361</f>
        <v>18.368421052631579</v>
      </c>
      <c r="AC1361" s="6" cm="1">
        <f t="array" ref="AC1361">_xlfn.SWITCH(A1361,201706,0.17,201707,0.162,201708,0.159)</f>
        <v>0.159</v>
      </c>
      <c r="AD1361" s="6">
        <f>Call_Data!$I1361/Call_Data!$G1361</f>
        <v>0.16666666666666666</v>
      </c>
    </row>
    <row r="1362" spans="1:30" x14ac:dyDescent="0.2">
      <c r="A1362">
        <v>201708</v>
      </c>
      <c r="B1362" s="1">
        <v>42969</v>
      </c>
      <c r="C1362">
        <v>12477</v>
      </c>
      <c r="D1362" t="str">
        <f>VLOOKUP(Call_Data!$C1362,Hierarchy!$A$1:$H$27,5,TRUE)</f>
        <v>Myers, Matt</v>
      </c>
      <c r="E1362" t="str">
        <f>VLOOKUP(Call_Data!$C1362,Hierarchy!$A$2:$H$27,7,TRUE)</f>
        <v>Jimson, Bill</v>
      </c>
      <c r="F1362" t="str">
        <f>VLOOKUP(C1362,Hierarchy!$A$2:$H$27,8,TRUE)</f>
        <v>Williamburg</v>
      </c>
      <c r="G1362">
        <v>35</v>
      </c>
      <c r="H1362">
        <v>24408</v>
      </c>
      <c r="I1362">
        <v>8</v>
      </c>
      <c r="J1362">
        <v>34</v>
      </c>
      <c r="K1362">
        <v>22</v>
      </c>
      <c r="L1362">
        <v>15</v>
      </c>
      <c r="M1362">
        <v>2</v>
      </c>
      <c r="N1362">
        <f>SUMIF(Call_Data!$D$2:$D$1526,Call_Data!$D1362,Call_Data!$G$2:$G$1526)</f>
        <v>1978</v>
      </c>
      <c r="O1362">
        <f>SUMIFS(Call_Data!$G$2:$G$1526,Call_Data!$D$2:$D$1526,Call_Data!$D1362,Call_Data!$A$2:$A$1526,Call_Data!$A1362)</f>
        <v>621</v>
      </c>
      <c r="P1362" s="3">
        <f>Call_Data!$H1362/Call_Data!$G1362</f>
        <v>697.37142857142862</v>
      </c>
      <c r="Q1362" cm="1">
        <f t="array" ref="Q1362">_xlfn.SWITCH(A1362,201706,780,201707,783,201708,775)</f>
        <v>775</v>
      </c>
      <c r="R1362" s="5" cm="1">
        <f t="array" ref="R1362">_xlfn.SWITCH(A1362,201706,0.08,201707,0.081,201708,0.075)</f>
        <v>7.4999999999999997E-2</v>
      </c>
      <c r="S1362" s="2">
        <f>Call_Data!$M1362/Call_Data!$G1362*100</f>
        <v>5.7142857142857144</v>
      </c>
      <c r="T1362" s="2">
        <f>Call_Data!$S1362/Call_Data!$R1362</f>
        <v>76.19047619047619</v>
      </c>
      <c r="U1362" s="7">
        <f t="shared" si="42"/>
        <v>0</v>
      </c>
      <c r="V1362" s="6">
        <f t="shared" si="43"/>
        <v>0.97142857142857142</v>
      </c>
      <c r="W1362" s="6">
        <f>Call_Data!$K1362/Call_Data!$J1362</f>
        <v>0.6470588235294118</v>
      </c>
      <c r="X1362" s="6">
        <f>Call_Data!$L1362/Call_Data!$K1362</f>
        <v>0.68181818181818177</v>
      </c>
      <c r="Y1362" s="6" cm="1">
        <f t="array" ref="Y1362">_xlfn.SWITCH(A1362,201706,0.51,201707,0.509,201708,0.511)</f>
        <v>0.51100000000000001</v>
      </c>
      <c r="Z1362" s="6">
        <f>Call_Data!$L1362/Call_Data!$G1362</f>
        <v>0.42857142857142855</v>
      </c>
      <c r="AA1362" s="6" cm="1">
        <f t="array" ref="AA1362">_xlfn.SWITCH(A1362,201706,0.2,201707,0.199,201708,0.198)</f>
        <v>0.19800000000000001</v>
      </c>
      <c r="AB1362" s="6">
        <f>Call_Data!$K1362-Call_Data!$L1362/Call_Data!$K1362</f>
        <v>21.318181818181817</v>
      </c>
      <c r="AC1362" s="6" cm="1">
        <f t="array" ref="AC1362">_xlfn.SWITCH(A1362,201706,0.17,201707,0.162,201708,0.159)</f>
        <v>0.159</v>
      </c>
      <c r="AD1362" s="6">
        <f>Call_Data!$I1362/Call_Data!$G1362</f>
        <v>0.22857142857142856</v>
      </c>
    </row>
    <row r="1363" spans="1:30" x14ac:dyDescent="0.2">
      <c r="A1363">
        <v>201708</v>
      </c>
      <c r="B1363" s="1">
        <v>42969</v>
      </c>
      <c r="C1363">
        <v>12478</v>
      </c>
      <c r="D1363" t="str">
        <f>VLOOKUP(Call_Data!$C1363,Hierarchy!$A$1:$H$27,5,TRUE)</f>
        <v>Nichols, Nana</v>
      </c>
      <c r="E1363" t="str">
        <f>VLOOKUP(Call_Data!$C1363,Hierarchy!$A$2:$H$27,7,TRUE)</f>
        <v>Jimson, Bill</v>
      </c>
      <c r="F1363" t="str">
        <f>VLOOKUP(C1363,Hierarchy!$A$2:$H$27,8,TRUE)</f>
        <v>Williamburg</v>
      </c>
      <c r="G1363">
        <v>35</v>
      </c>
      <c r="H1363">
        <v>24161</v>
      </c>
      <c r="I1363">
        <v>7</v>
      </c>
      <c r="J1363">
        <v>30</v>
      </c>
      <c r="K1363">
        <v>24</v>
      </c>
      <c r="L1363">
        <v>17</v>
      </c>
      <c r="M1363">
        <v>2</v>
      </c>
      <c r="N1363">
        <f>SUMIF(Call_Data!$D$2:$D$1526,Call_Data!$D1363,Call_Data!$G$2:$G$1526)</f>
        <v>1999</v>
      </c>
      <c r="O1363">
        <f>SUMIFS(Call_Data!$G$2:$G$1526,Call_Data!$D$2:$D$1526,Call_Data!$D1363,Call_Data!$A$2:$A$1526,Call_Data!$A1363)</f>
        <v>626</v>
      </c>
      <c r="P1363" s="3">
        <f>Call_Data!$H1363/Call_Data!$G1363</f>
        <v>690.31428571428569</v>
      </c>
      <c r="Q1363" cm="1">
        <f t="array" ref="Q1363">_xlfn.SWITCH(A1363,201706,780,201707,783,201708,775)</f>
        <v>775</v>
      </c>
      <c r="R1363" s="5" cm="1">
        <f t="array" ref="R1363">_xlfn.SWITCH(A1363,201706,0.08,201707,0.081,201708,0.075)</f>
        <v>7.4999999999999997E-2</v>
      </c>
      <c r="S1363" s="2">
        <f>Call_Data!$M1363/Call_Data!$G1363*100</f>
        <v>5.7142857142857144</v>
      </c>
      <c r="T1363" s="2">
        <f>Call_Data!$S1363/Call_Data!$R1363</f>
        <v>76.19047619047619</v>
      </c>
      <c r="U1363" s="7">
        <f t="shared" si="42"/>
        <v>0</v>
      </c>
      <c r="V1363" s="6">
        <f t="shared" si="43"/>
        <v>0.8571428571428571</v>
      </c>
      <c r="W1363" s="6">
        <f>Call_Data!$K1363/Call_Data!$J1363</f>
        <v>0.8</v>
      </c>
      <c r="X1363" s="6">
        <f>Call_Data!$L1363/Call_Data!$K1363</f>
        <v>0.70833333333333337</v>
      </c>
      <c r="Y1363" s="6" cm="1">
        <f t="array" ref="Y1363">_xlfn.SWITCH(A1363,201706,0.51,201707,0.509,201708,0.511)</f>
        <v>0.51100000000000001</v>
      </c>
      <c r="Z1363" s="6">
        <f>Call_Data!$L1363/Call_Data!$G1363</f>
        <v>0.48571428571428571</v>
      </c>
      <c r="AA1363" s="6" cm="1">
        <f t="array" ref="AA1363">_xlfn.SWITCH(A1363,201706,0.2,201707,0.199,201708,0.198)</f>
        <v>0.19800000000000001</v>
      </c>
      <c r="AB1363" s="6">
        <f>Call_Data!$K1363-Call_Data!$L1363/Call_Data!$K1363</f>
        <v>23.291666666666668</v>
      </c>
      <c r="AC1363" s="6" cm="1">
        <f t="array" ref="AC1363">_xlfn.SWITCH(A1363,201706,0.17,201707,0.162,201708,0.159)</f>
        <v>0.159</v>
      </c>
      <c r="AD1363" s="6">
        <f>Call_Data!$I1363/Call_Data!$G1363</f>
        <v>0.2</v>
      </c>
    </row>
    <row r="1364" spans="1:30" x14ac:dyDescent="0.2">
      <c r="A1364">
        <v>201708</v>
      </c>
      <c r="B1364" s="1">
        <v>42969</v>
      </c>
      <c r="C1364">
        <v>12479</v>
      </c>
      <c r="D1364" t="str">
        <f>VLOOKUP(Call_Data!$C1364,Hierarchy!$A$1:$H$27,5,TRUE)</f>
        <v>Ohlson, Octavius</v>
      </c>
      <c r="E1364" t="str">
        <f>VLOOKUP(Call_Data!$C1364,Hierarchy!$A$2:$H$27,7,TRUE)</f>
        <v>Jimson, Bill</v>
      </c>
      <c r="F1364" t="str">
        <f>VLOOKUP(C1364,Hierarchy!$A$2:$H$27,8,TRUE)</f>
        <v>Williamburg</v>
      </c>
      <c r="G1364">
        <v>36</v>
      </c>
      <c r="H1364">
        <v>24721</v>
      </c>
      <c r="I1364">
        <v>7</v>
      </c>
      <c r="J1364">
        <v>31</v>
      </c>
      <c r="K1364">
        <v>20</v>
      </c>
      <c r="L1364">
        <v>13</v>
      </c>
      <c r="M1364">
        <v>2</v>
      </c>
      <c r="N1364">
        <f>SUMIF(Call_Data!$D$2:$D$1526,Call_Data!$D1364,Call_Data!$G$2:$G$1526)</f>
        <v>1969</v>
      </c>
      <c r="O1364">
        <f>SUMIFS(Call_Data!$G$2:$G$1526,Call_Data!$D$2:$D$1526,Call_Data!$D1364,Call_Data!$A$2:$A$1526,Call_Data!$A1364)</f>
        <v>727</v>
      </c>
      <c r="P1364" s="3">
        <f>Call_Data!$H1364/Call_Data!$G1364</f>
        <v>686.69444444444446</v>
      </c>
      <c r="Q1364" cm="1">
        <f t="array" ref="Q1364">_xlfn.SWITCH(A1364,201706,780,201707,783,201708,775)</f>
        <v>775</v>
      </c>
      <c r="R1364" s="5" cm="1">
        <f t="array" ref="R1364">_xlfn.SWITCH(A1364,201706,0.08,201707,0.081,201708,0.075)</f>
        <v>7.4999999999999997E-2</v>
      </c>
      <c r="S1364" s="2">
        <f>Call_Data!$M1364/Call_Data!$G1364*100</f>
        <v>5.5555555555555554</v>
      </c>
      <c r="T1364" s="2">
        <f>Call_Data!$S1364/Call_Data!$R1364</f>
        <v>74.074074074074076</v>
      </c>
      <c r="U1364" s="7">
        <f t="shared" si="42"/>
        <v>0</v>
      </c>
      <c r="V1364" s="6">
        <f t="shared" si="43"/>
        <v>0.86111111111111116</v>
      </c>
      <c r="W1364" s="6">
        <f>Call_Data!$K1364/Call_Data!$J1364</f>
        <v>0.64516129032258063</v>
      </c>
      <c r="X1364" s="6">
        <f>Call_Data!$L1364/Call_Data!$K1364</f>
        <v>0.65</v>
      </c>
      <c r="Y1364" s="6" cm="1">
        <f t="array" ref="Y1364">_xlfn.SWITCH(A1364,201706,0.51,201707,0.509,201708,0.511)</f>
        <v>0.51100000000000001</v>
      </c>
      <c r="Z1364" s="6">
        <f>Call_Data!$L1364/Call_Data!$G1364</f>
        <v>0.3611111111111111</v>
      </c>
      <c r="AA1364" s="6" cm="1">
        <f t="array" ref="AA1364">_xlfn.SWITCH(A1364,201706,0.2,201707,0.199,201708,0.198)</f>
        <v>0.19800000000000001</v>
      </c>
      <c r="AB1364" s="6">
        <f>Call_Data!$K1364-Call_Data!$L1364/Call_Data!$K1364</f>
        <v>19.350000000000001</v>
      </c>
      <c r="AC1364" s="6" cm="1">
        <f t="array" ref="AC1364">_xlfn.SWITCH(A1364,201706,0.17,201707,0.162,201708,0.159)</f>
        <v>0.159</v>
      </c>
      <c r="AD1364" s="6">
        <f>Call_Data!$I1364/Call_Data!$G1364</f>
        <v>0.19444444444444445</v>
      </c>
    </row>
    <row r="1365" spans="1:30" x14ac:dyDescent="0.2">
      <c r="A1365">
        <v>201708</v>
      </c>
      <c r="B1365" s="1">
        <v>42969</v>
      </c>
      <c r="C1365">
        <v>12481</v>
      </c>
      <c r="D1365" t="str">
        <f>VLOOKUP(Call_Data!$C1365,Hierarchy!$A$1:$H$27,5,TRUE)</f>
        <v>Rank, Richelle</v>
      </c>
      <c r="E1365" t="str">
        <f>VLOOKUP(Call_Data!$C1365,Hierarchy!$A$2:$H$27,7,TRUE)</f>
        <v>Jimson, Bill</v>
      </c>
      <c r="F1365" t="str">
        <f>VLOOKUP(C1365,Hierarchy!$A$2:$H$27,8,TRUE)</f>
        <v>Williamburg</v>
      </c>
      <c r="G1365">
        <v>36</v>
      </c>
      <c r="H1365">
        <v>24333</v>
      </c>
      <c r="I1365">
        <v>9</v>
      </c>
      <c r="J1365">
        <v>35</v>
      </c>
      <c r="K1365">
        <v>27</v>
      </c>
      <c r="L1365">
        <v>22</v>
      </c>
      <c r="M1365">
        <v>2</v>
      </c>
      <c r="N1365">
        <f>SUMIF(Call_Data!$D$2:$D$1526,Call_Data!$D1365,Call_Data!$G$2:$G$1526)</f>
        <v>1090</v>
      </c>
      <c r="O1365">
        <f>SUMIFS(Call_Data!$G$2:$G$1526,Call_Data!$D$2:$D$1526,Call_Data!$D1365,Call_Data!$A$2:$A$1526,Call_Data!$A1365)</f>
        <v>697</v>
      </c>
      <c r="P1365" s="3">
        <f>Call_Data!$H1365/Call_Data!$G1365</f>
        <v>675.91666666666663</v>
      </c>
      <c r="Q1365" cm="1">
        <f t="array" ref="Q1365">_xlfn.SWITCH(A1365,201706,780,201707,783,201708,775)</f>
        <v>775</v>
      </c>
      <c r="R1365" s="5" cm="1">
        <f t="array" ref="R1365">_xlfn.SWITCH(A1365,201706,0.08,201707,0.081,201708,0.075)</f>
        <v>7.4999999999999997E-2</v>
      </c>
      <c r="S1365" s="2">
        <f>Call_Data!$M1365/Call_Data!$G1365*100</f>
        <v>5.5555555555555554</v>
      </c>
      <c r="T1365" s="2">
        <f>Call_Data!$S1365/Call_Data!$R1365</f>
        <v>74.074074074074076</v>
      </c>
      <c r="U1365" s="7">
        <f t="shared" si="42"/>
        <v>0</v>
      </c>
      <c r="V1365" s="6">
        <f t="shared" si="43"/>
        <v>0.97222222222222221</v>
      </c>
      <c r="W1365" s="6">
        <f>Call_Data!$K1365/Call_Data!$J1365</f>
        <v>0.77142857142857146</v>
      </c>
      <c r="X1365" s="6">
        <f>Call_Data!$L1365/Call_Data!$K1365</f>
        <v>0.81481481481481477</v>
      </c>
      <c r="Y1365" s="6" cm="1">
        <f t="array" ref="Y1365">_xlfn.SWITCH(A1365,201706,0.51,201707,0.509,201708,0.511)</f>
        <v>0.51100000000000001</v>
      </c>
      <c r="Z1365" s="6">
        <f>Call_Data!$L1365/Call_Data!$G1365</f>
        <v>0.61111111111111116</v>
      </c>
      <c r="AA1365" s="6" cm="1">
        <f t="array" ref="AA1365">_xlfn.SWITCH(A1365,201706,0.2,201707,0.199,201708,0.198)</f>
        <v>0.19800000000000001</v>
      </c>
      <c r="AB1365" s="6">
        <f>Call_Data!$K1365-Call_Data!$L1365/Call_Data!$K1365</f>
        <v>26.185185185185187</v>
      </c>
      <c r="AC1365" s="6" cm="1">
        <f t="array" ref="AC1365">_xlfn.SWITCH(A1365,201706,0.17,201707,0.162,201708,0.159)</f>
        <v>0.159</v>
      </c>
      <c r="AD1365" s="6">
        <f>Call_Data!$I1365/Call_Data!$G1365</f>
        <v>0.25</v>
      </c>
    </row>
    <row r="1366" spans="1:30" x14ac:dyDescent="0.2">
      <c r="A1366">
        <v>201708</v>
      </c>
      <c r="B1366" s="1">
        <v>42969</v>
      </c>
      <c r="C1366">
        <v>12482</v>
      </c>
      <c r="D1366" t="str">
        <f>VLOOKUP(Call_Data!$C1366,Hierarchy!$A$1:$H$27,5,TRUE)</f>
        <v>Sanders, Sammi</v>
      </c>
      <c r="E1366" t="str">
        <f>VLOOKUP(Call_Data!$C1366,Hierarchy!$A$2:$H$27,7,TRUE)</f>
        <v>Oferten, Quinton</v>
      </c>
      <c r="F1366" t="str">
        <f>VLOOKUP(C1366,Hierarchy!$A$2:$H$27,8,TRUE)</f>
        <v>Williamburg</v>
      </c>
      <c r="G1366">
        <v>28</v>
      </c>
      <c r="H1366">
        <v>25278</v>
      </c>
      <c r="I1366">
        <v>6</v>
      </c>
      <c r="J1366">
        <v>24</v>
      </c>
      <c r="K1366">
        <v>17</v>
      </c>
      <c r="L1366">
        <v>9</v>
      </c>
      <c r="M1366">
        <v>3</v>
      </c>
      <c r="N1366">
        <f>SUMIF(Call_Data!$D$2:$D$1526,Call_Data!$D1366,Call_Data!$G$2:$G$1526)</f>
        <v>1764</v>
      </c>
      <c r="O1366">
        <f>SUMIFS(Call_Data!$G$2:$G$1526,Call_Data!$D$2:$D$1526,Call_Data!$D1366,Call_Data!$A$2:$A$1526,Call_Data!$A1366)</f>
        <v>663</v>
      </c>
      <c r="P1366" s="3">
        <f>Call_Data!$H1366/Call_Data!$G1366</f>
        <v>902.78571428571433</v>
      </c>
      <c r="Q1366" cm="1">
        <f t="array" ref="Q1366">_xlfn.SWITCH(A1366,201706,780,201707,783,201708,775)</f>
        <v>775</v>
      </c>
      <c r="R1366" s="5" cm="1">
        <f t="array" ref="R1366">_xlfn.SWITCH(A1366,201706,0.08,201707,0.081,201708,0.075)</f>
        <v>7.4999999999999997E-2</v>
      </c>
      <c r="S1366" s="2">
        <f>Call_Data!$M1366/Call_Data!$G1366*100</f>
        <v>10.714285714285714</v>
      </c>
      <c r="T1366" s="2">
        <f>Call_Data!$S1366/Call_Data!$R1366</f>
        <v>142.85714285714286</v>
      </c>
      <c r="U1366" s="7">
        <f t="shared" si="42"/>
        <v>250</v>
      </c>
      <c r="V1366" s="6">
        <f t="shared" si="43"/>
        <v>0.8571428571428571</v>
      </c>
      <c r="W1366" s="6">
        <f>Call_Data!$K1366/Call_Data!$J1366</f>
        <v>0.70833333333333337</v>
      </c>
      <c r="X1366" s="6">
        <f>Call_Data!$L1366/Call_Data!$K1366</f>
        <v>0.52941176470588236</v>
      </c>
      <c r="Y1366" s="6" cm="1">
        <f t="array" ref="Y1366">_xlfn.SWITCH(A1366,201706,0.51,201707,0.509,201708,0.511)</f>
        <v>0.51100000000000001</v>
      </c>
      <c r="Z1366" s="6">
        <f>Call_Data!$L1366/Call_Data!$G1366</f>
        <v>0.32142857142857145</v>
      </c>
      <c r="AA1366" s="6" cm="1">
        <f t="array" ref="AA1366">_xlfn.SWITCH(A1366,201706,0.2,201707,0.199,201708,0.198)</f>
        <v>0.19800000000000001</v>
      </c>
      <c r="AB1366" s="6">
        <f>Call_Data!$K1366-Call_Data!$L1366/Call_Data!$K1366</f>
        <v>16.470588235294116</v>
      </c>
      <c r="AC1366" s="6" cm="1">
        <f t="array" ref="AC1366">_xlfn.SWITCH(A1366,201706,0.17,201707,0.162,201708,0.159)</f>
        <v>0.159</v>
      </c>
      <c r="AD1366" s="6">
        <f>Call_Data!$I1366/Call_Data!$G1366</f>
        <v>0.21428571428571427</v>
      </c>
    </row>
    <row r="1367" spans="1:30" x14ac:dyDescent="0.2">
      <c r="A1367">
        <v>201708</v>
      </c>
      <c r="B1367" s="1">
        <v>42969</v>
      </c>
      <c r="C1367">
        <v>12483</v>
      </c>
      <c r="D1367" t="str">
        <f>VLOOKUP(Call_Data!$C1367,Hierarchy!$A$1:$H$27,5,TRUE)</f>
        <v>Thomas, Ted</v>
      </c>
      <c r="E1367" t="str">
        <f>VLOOKUP(Call_Data!$C1367,Hierarchy!$A$2:$H$27,7,TRUE)</f>
        <v>Oferten, Quinton</v>
      </c>
      <c r="F1367" t="str">
        <f>VLOOKUP(C1367,Hierarchy!$A$2:$H$27,8,TRUE)</f>
        <v>Williamburg</v>
      </c>
      <c r="G1367">
        <v>28</v>
      </c>
      <c r="H1367">
        <v>25972</v>
      </c>
      <c r="I1367">
        <v>8</v>
      </c>
      <c r="J1367">
        <v>25</v>
      </c>
      <c r="K1367">
        <v>15</v>
      </c>
      <c r="L1367">
        <v>10</v>
      </c>
      <c r="M1367">
        <v>3</v>
      </c>
      <c r="N1367">
        <f>SUMIF(Call_Data!$D$2:$D$1526,Call_Data!$D1367,Call_Data!$G$2:$G$1526)</f>
        <v>1918</v>
      </c>
      <c r="O1367">
        <f>SUMIFS(Call_Data!$G$2:$G$1526,Call_Data!$D$2:$D$1526,Call_Data!$D1367,Call_Data!$A$2:$A$1526,Call_Data!$A1367)</f>
        <v>660</v>
      </c>
      <c r="P1367" s="3">
        <f>Call_Data!$H1367/Call_Data!$G1367</f>
        <v>927.57142857142856</v>
      </c>
      <c r="Q1367" cm="1">
        <f t="array" ref="Q1367">_xlfn.SWITCH(A1367,201706,780,201707,783,201708,775)</f>
        <v>775</v>
      </c>
      <c r="R1367" s="5" cm="1">
        <f t="array" ref="R1367">_xlfn.SWITCH(A1367,201706,0.08,201707,0.081,201708,0.075)</f>
        <v>7.4999999999999997E-2</v>
      </c>
      <c r="S1367" s="2">
        <f>Call_Data!$M1367/Call_Data!$G1367*100</f>
        <v>10.714285714285714</v>
      </c>
      <c r="T1367" s="2">
        <f>Call_Data!$S1367/Call_Data!$R1367</f>
        <v>142.85714285714286</v>
      </c>
      <c r="U1367" s="7">
        <f t="shared" si="42"/>
        <v>250</v>
      </c>
      <c r="V1367" s="6">
        <f t="shared" si="43"/>
        <v>0.8928571428571429</v>
      </c>
      <c r="W1367" s="6">
        <f>Call_Data!$K1367/Call_Data!$J1367</f>
        <v>0.6</v>
      </c>
      <c r="X1367" s="6">
        <f>Call_Data!$L1367/Call_Data!$K1367</f>
        <v>0.66666666666666663</v>
      </c>
      <c r="Y1367" s="6" cm="1">
        <f t="array" ref="Y1367">_xlfn.SWITCH(A1367,201706,0.51,201707,0.509,201708,0.511)</f>
        <v>0.51100000000000001</v>
      </c>
      <c r="Z1367" s="6">
        <f>Call_Data!$L1367/Call_Data!$G1367</f>
        <v>0.35714285714285715</v>
      </c>
      <c r="AA1367" s="6" cm="1">
        <f t="array" ref="AA1367">_xlfn.SWITCH(A1367,201706,0.2,201707,0.199,201708,0.198)</f>
        <v>0.19800000000000001</v>
      </c>
      <c r="AB1367" s="6">
        <f>Call_Data!$K1367-Call_Data!$L1367/Call_Data!$K1367</f>
        <v>14.333333333333334</v>
      </c>
      <c r="AC1367" s="6" cm="1">
        <f t="array" ref="AC1367">_xlfn.SWITCH(A1367,201706,0.17,201707,0.162,201708,0.159)</f>
        <v>0.159</v>
      </c>
      <c r="AD1367" s="6">
        <f>Call_Data!$I1367/Call_Data!$G1367</f>
        <v>0.2857142857142857</v>
      </c>
    </row>
    <row r="1368" spans="1:30" x14ac:dyDescent="0.2">
      <c r="A1368">
        <v>201708</v>
      </c>
      <c r="B1368" s="1">
        <v>42969</v>
      </c>
      <c r="C1368">
        <v>12484</v>
      </c>
      <c r="D1368" t="str">
        <f>VLOOKUP(Call_Data!$C1368,Hierarchy!$A$1:$H$27,5,TRUE)</f>
        <v>Uvaldon, Ursala</v>
      </c>
      <c r="E1368" t="str">
        <f>VLOOKUP(Call_Data!$C1368,Hierarchy!$A$2:$H$27,7,TRUE)</f>
        <v>Oferten, Quinton</v>
      </c>
      <c r="F1368" t="str">
        <f>VLOOKUP(C1368,Hierarchy!$A$2:$H$27,8,TRUE)</f>
        <v>Williamburg</v>
      </c>
      <c r="G1368">
        <v>29</v>
      </c>
      <c r="H1368">
        <v>25279</v>
      </c>
      <c r="I1368">
        <v>9</v>
      </c>
      <c r="J1368">
        <v>28</v>
      </c>
      <c r="K1368">
        <v>17</v>
      </c>
      <c r="L1368">
        <v>10</v>
      </c>
      <c r="M1368">
        <v>4</v>
      </c>
      <c r="N1368">
        <f>SUMIF(Call_Data!$D$2:$D$1526,Call_Data!$D1368,Call_Data!$G$2:$G$1526)</f>
        <v>1913</v>
      </c>
      <c r="O1368">
        <f>SUMIFS(Call_Data!$G$2:$G$1526,Call_Data!$D$2:$D$1526,Call_Data!$D1368,Call_Data!$A$2:$A$1526,Call_Data!$A1368)</f>
        <v>666</v>
      </c>
      <c r="P1368" s="3">
        <f>Call_Data!$H1368/Call_Data!$G1368</f>
        <v>871.68965517241384</v>
      </c>
      <c r="Q1368" cm="1">
        <f t="array" ref="Q1368">_xlfn.SWITCH(A1368,201706,780,201707,783,201708,775)</f>
        <v>775</v>
      </c>
      <c r="R1368" s="5" cm="1">
        <f t="array" ref="R1368">_xlfn.SWITCH(A1368,201706,0.08,201707,0.081,201708,0.075)</f>
        <v>7.4999999999999997E-2</v>
      </c>
      <c r="S1368" s="2">
        <f>Call_Data!$M1368/Call_Data!$G1368*100</f>
        <v>13.793103448275861</v>
      </c>
      <c r="T1368" s="2">
        <f>Call_Data!$S1368/Call_Data!$R1368</f>
        <v>183.90804597701148</v>
      </c>
      <c r="U1368" s="7">
        <f t="shared" si="42"/>
        <v>250</v>
      </c>
      <c r="V1368" s="6">
        <f t="shared" si="43"/>
        <v>0.96551724137931039</v>
      </c>
      <c r="W1368" s="6">
        <f>Call_Data!$K1368/Call_Data!$J1368</f>
        <v>0.6071428571428571</v>
      </c>
      <c r="X1368" s="6">
        <f>Call_Data!$L1368/Call_Data!$K1368</f>
        <v>0.58823529411764708</v>
      </c>
      <c r="Y1368" s="6" cm="1">
        <f t="array" ref="Y1368">_xlfn.SWITCH(A1368,201706,0.51,201707,0.509,201708,0.511)</f>
        <v>0.51100000000000001</v>
      </c>
      <c r="Z1368" s="6">
        <f>Call_Data!$L1368/Call_Data!$G1368</f>
        <v>0.34482758620689657</v>
      </c>
      <c r="AA1368" s="6" cm="1">
        <f t="array" ref="AA1368">_xlfn.SWITCH(A1368,201706,0.2,201707,0.199,201708,0.198)</f>
        <v>0.19800000000000001</v>
      </c>
      <c r="AB1368" s="6">
        <f>Call_Data!$K1368-Call_Data!$L1368/Call_Data!$K1368</f>
        <v>16.411764705882351</v>
      </c>
      <c r="AC1368" s="6" cm="1">
        <f t="array" ref="AC1368">_xlfn.SWITCH(A1368,201706,0.17,201707,0.162,201708,0.159)</f>
        <v>0.159</v>
      </c>
      <c r="AD1368" s="6">
        <f>Call_Data!$I1368/Call_Data!$G1368</f>
        <v>0.31034482758620691</v>
      </c>
    </row>
    <row r="1369" spans="1:30" x14ac:dyDescent="0.2">
      <c r="A1369">
        <v>201708</v>
      </c>
      <c r="B1369" s="1">
        <v>42969</v>
      </c>
      <c r="C1369">
        <v>12485</v>
      </c>
      <c r="D1369" t="str">
        <f>VLOOKUP(Call_Data!$C1369,Hierarchy!$A$1:$H$27,5,TRUE)</f>
        <v>Vindictive, Vinny</v>
      </c>
      <c r="E1369" t="str">
        <f>VLOOKUP(Call_Data!$C1369,Hierarchy!$A$2:$H$27,7,TRUE)</f>
        <v>Oferten, Quinton</v>
      </c>
      <c r="F1369" t="str">
        <f>VLOOKUP(C1369,Hierarchy!$A$2:$H$27,8,TRUE)</f>
        <v>Williamburg</v>
      </c>
      <c r="G1369">
        <v>29</v>
      </c>
      <c r="H1369">
        <v>24242</v>
      </c>
      <c r="I1369">
        <v>7</v>
      </c>
      <c r="J1369">
        <v>25</v>
      </c>
      <c r="K1369">
        <v>17</v>
      </c>
      <c r="L1369">
        <v>10</v>
      </c>
      <c r="M1369">
        <v>4</v>
      </c>
      <c r="N1369">
        <f>SUMIF(Call_Data!$D$2:$D$1526,Call_Data!$D1369,Call_Data!$G$2:$G$1526)</f>
        <v>1894</v>
      </c>
      <c r="O1369">
        <f>SUMIFS(Call_Data!$G$2:$G$1526,Call_Data!$D$2:$D$1526,Call_Data!$D1369,Call_Data!$A$2:$A$1526,Call_Data!$A1369)</f>
        <v>640</v>
      </c>
      <c r="P1369" s="3">
        <f>Call_Data!$H1369/Call_Data!$G1369</f>
        <v>835.93103448275861</v>
      </c>
      <c r="Q1369" cm="1">
        <f t="array" ref="Q1369">_xlfn.SWITCH(A1369,201706,780,201707,783,201708,775)</f>
        <v>775</v>
      </c>
      <c r="R1369" s="5" cm="1">
        <f t="array" ref="R1369">_xlfn.SWITCH(A1369,201706,0.08,201707,0.081,201708,0.075)</f>
        <v>7.4999999999999997E-2</v>
      </c>
      <c r="S1369" s="2">
        <f>Call_Data!$M1369/Call_Data!$G1369*100</f>
        <v>13.793103448275861</v>
      </c>
      <c r="T1369" s="2">
        <f>Call_Data!$S1369/Call_Data!$R1369</f>
        <v>183.90804597701148</v>
      </c>
      <c r="U1369" s="7">
        <f t="shared" si="42"/>
        <v>250</v>
      </c>
      <c r="V1369" s="6">
        <f t="shared" si="43"/>
        <v>0.86206896551724133</v>
      </c>
      <c r="W1369" s="6">
        <f>Call_Data!$K1369/Call_Data!$J1369</f>
        <v>0.68</v>
      </c>
      <c r="X1369" s="6">
        <f>Call_Data!$L1369/Call_Data!$K1369</f>
        <v>0.58823529411764708</v>
      </c>
      <c r="Y1369" s="6" cm="1">
        <f t="array" ref="Y1369">_xlfn.SWITCH(A1369,201706,0.51,201707,0.509,201708,0.511)</f>
        <v>0.51100000000000001</v>
      </c>
      <c r="Z1369" s="6">
        <f>Call_Data!$L1369/Call_Data!$G1369</f>
        <v>0.34482758620689657</v>
      </c>
      <c r="AA1369" s="6" cm="1">
        <f t="array" ref="AA1369">_xlfn.SWITCH(A1369,201706,0.2,201707,0.199,201708,0.198)</f>
        <v>0.19800000000000001</v>
      </c>
      <c r="AB1369" s="6">
        <f>Call_Data!$K1369-Call_Data!$L1369/Call_Data!$K1369</f>
        <v>16.411764705882351</v>
      </c>
      <c r="AC1369" s="6" cm="1">
        <f t="array" ref="AC1369">_xlfn.SWITCH(A1369,201706,0.17,201707,0.162,201708,0.159)</f>
        <v>0.159</v>
      </c>
      <c r="AD1369" s="6">
        <f>Call_Data!$I1369/Call_Data!$G1369</f>
        <v>0.2413793103448276</v>
      </c>
    </row>
    <row r="1370" spans="1:30" x14ac:dyDescent="0.2">
      <c r="A1370">
        <v>201708</v>
      </c>
      <c r="B1370" s="1">
        <v>42969</v>
      </c>
      <c r="C1370">
        <v>12486</v>
      </c>
      <c r="D1370" t="str">
        <f>VLOOKUP(Call_Data!$C1370,Hierarchy!$A$1:$H$27,5,TRUE)</f>
        <v>Williamson, Wilma</v>
      </c>
      <c r="E1370" t="str">
        <f>VLOOKUP(Call_Data!$C1370,Hierarchy!$A$2:$H$27,7,TRUE)</f>
        <v>Oferten, Quinton</v>
      </c>
      <c r="F1370" t="str">
        <f>VLOOKUP(C1370,Hierarchy!$A$2:$H$27,8,TRUE)</f>
        <v>Williamburg</v>
      </c>
      <c r="G1370">
        <v>30</v>
      </c>
      <c r="H1370">
        <v>25467</v>
      </c>
      <c r="I1370">
        <v>8</v>
      </c>
      <c r="J1370">
        <v>28</v>
      </c>
      <c r="K1370">
        <v>19</v>
      </c>
      <c r="L1370">
        <v>10</v>
      </c>
      <c r="M1370">
        <v>3</v>
      </c>
      <c r="N1370">
        <f>SUMIF(Call_Data!$D$2:$D$1526,Call_Data!$D1370,Call_Data!$G$2:$G$1526)</f>
        <v>1992</v>
      </c>
      <c r="O1370">
        <f>SUMIFS(Call_Data!$G$2:$G$1526,Call_Data!$D$2:$D$1526,Call_Data!$D1370,Call_Data!$A$2:$A$1526,Call_Data!$A1370)</f>
        <v>665</v>
      </c>
      <c r="P1370" s="3">
        <f>Call_Data!$H1370/Call_Data!$G1370</f>
        <v>848.9</v>
      </c>
      <c r="Q1370" cm="1">
        <f t="array" ref="Q1370">_xlfn.SWITCH(A1370,201706,780,201707,783,201708,775)</f>
        <v>775</v>
      </c>
      <c r="R1370" s="5" cm="1">
        <f t="array" ref="R1370">_xlfn.SWITCH(A1370,201706,0.08,201707,0.081,201708,0.075)</f>
        <v>7.4999999999999997E-2</v>
      </c>
      <c r="S1370" s="2">
        <f>Call_Data!$M1370/Call_Data!$G1370*100</f>
        <v>10</v>
      </c>
      <c r="T1370" s="2">
        <f>Call_Data!$S1370/Call_Data!$R1370</f>
        <v>133.33333333333334</v>
      </c>
      <c r="U1370" s="7">
        <f t="shared" si="42"/>
        <v>250</v>
      </c>
      <c r="V1370" s="6">
        <f t="shared" si="43"/>
        <v>0.93333333333333335</v>
      </c>
      <c r="W1370" s="6">
        <f>Call_Data!$K1370/Call_Data!$J1370</f>
        <v>0.6785714285714286</v>
      </c>
      <c r="X1370" s="6">
        <f>Call_Data!$L1370/Call_Data!$K1370</f>
        <v>0.52631578947368418</v>
      </c>
      <c r="Y1370" s="6" cm="1">
        <f t="array" ref="Y1370">_xlfn.SWITCH(A1370,201706,0.51,201707,0.509,201708,0.511)</f>
        <v>0.51100000000000001</v>
      </c>
      <c r="Z1370" s="6">
        <f>Call_Data!$L1370/Call_Data!$G1370</f>
        <v>0.33333333333333331</v>
      </c>
      <c r="AA1370" s="6" cm="1">
        <f t="array" ref="AA1370">_xlfn.SWITCH(A1370,201706,0.2,201707,0.199,201708,0.198)</f>
        <v>0.19800000000000001</v>
      </c>
      <c r="AB1370" s="6">
        <f>Call_Data!$K1370-Call_Data!$L1370/Call_Data!$K1370</f>
        <v>18.473684210526315</v>
      </c>
      <c r="AC1370" s="6" cm="1">
        <f t="array" ref="AC1370">_xlfn.SWITCH(A1370,201706,0.17,201707,0.162,201708,0.159)</f>
        <v>0.159</v>
      </c>
      <c r="AD1370" s="6">
        <f>Call_Data!$I1370/Call_Data!$G1370</f>
        <v>0.26666666666666666</v>
      </c>
    </row>
    <row r="1371" spans="1:30" x14ac:dyDescent="0.2">
      <c r="A1371">
        <v>201708</v>
      </c>
      <c r="B1371" s="1">
        <v>42969</v>
      </c>
      <c r="C1371">
        <v>12487</v>
      </c>
      <c r="D1371" t="str">
        <f>VLOOKUP(Call_Data!$C1371,Hierarchy!$A$1:$H$27,5,TRUE)</f>
        <v>Younger, Yeti</v>
      </c>
      <c r="E1371" t="str">
        <f>VLOOKUP(Call_Data!$C1371,Hierarchy!$A$2:$H$27,7,TRUE)</f>
        <v>Oferten, Quinton</v>
      </c>
      <c r="F1371" t="str">
        <f>VLOOKUP(C1371,Hierarchy!$A$2:$H$27,8,TRUE)</f>
        <v>Williamburg</v>
      </c>
      <c r="G1371">
        <v>32</v>
      </c>
      <c r="H1371">
        <v>25468</v>
      </c>
      <c r="I1371">
        <v>6</v>
      </c>
      <c r="J1371">
        <v>29</v>
      </c>
      <c r="K1371">
        <v>19</v>
      </c>
      <c r="L1371">
        <v>10</v>
      </c>
      <c r="M1371">
        <v>3</v>
      </c>
      <c r="N1371">
        <f>SUMIF(Call_Data!$D$2:$D$1526,Call_Data!$D1371,Call_Data!$G$2:$G$1526)</f>
        <v>1939</v>
      </c>
      <c r="O1371">
        <f>SUMIFS(Call_Data!$G$2:$G$1526,Call_Data!$D$2:$D$1526,Call_Data!$D1371,Call_Data!$A$2:$A$1526,Call_Data!$A1371)</f>
        <v>666</v>
      </c>
      <c r="P1371" s="3">
        <f>Call_Data!$H1371/Call_Data!$G1371</f>
        <v>795.875</v>
      </c>
      <c r="Q1371" cm="1">
        <f t="array" ref="Q1371">_xlfn.SWITCH(A1371,201706,780,201707,783,201708,775)</f>
        <v>775</v>
      </c>
      <c r="R1371" s="5" cm="1">
        <f t="array" ref="R1371">_xlfn.SWITCH(A1371,201706,0.08,201707,0.081,201708,0.075)</f>
        <v>7.4999999999999997E-2</v>
      </c>
      <c r="S1371" s="2">
        <f>Call_Data!$M1371/Call_Data!$G1371*100</f>
        <v>9.375</v>
      </c>
      <c r="T1371" s="2">
        <f>Call_Data!$S1371/Call_Data!$R1371</f>
        <v>125</v>
      </c>
      <c r="U1371" s="7">
        <f t="shared" si="42"/>
        <v>250</v>
      </c>
      <c r="V1371" s="6">
        <f t="shared" si="43"/>
        <v>0.90625</v>
      </c>
      <c r="W1371" s="6">
        <f>Call_Data!$K1371/Call_Data!$J1371</f>
        <v>0.65517241379310343</v>
      </c>
      <c r="X1371" s="6">
        <f>Call_Data!$L1371/Call_Data!$K1371</f>
        <v>0.52631578947368418</v>
      </c>
      <c r="Y1371" s="6" cm="1">
        <f t="array" ref="Y1371">_xlfn.SWITCH(A1371,201706,0.51,201707,0.509,201708,0.511)</f>
        <v>0.51100000000000001</v>
      </c>
      <c r="Z1371" s="6">
        <f>Call_Data!$L1371/Call_Data!$G1371</f>
        <v>0.3125</v>
      </c>
      <c r="AA1371" s="6" cm="1">
        <f t="array" ref="AA1371">_xlfn.SWITCH(A1371,201706,0.2,201707,0.199,201708,0.198)</f>
        <v>0.19800000000000001</v>
      </c>
      <c r="AB1371" s="6">
        <f>Call_Data!$K1371-Call_Data!$L1371/Call_Data!$K1371</f>
        <v>18.473684210526315</v>
      </c>
      <c r="AC1371" s="6" cm="1">
        <f t="array" ref="AC1371">_xlfn.SWITCH(A1371,201706,0.17,201707,0.162,201708,0.159)</f>
        <v>0.159</v>
      </c>
      <c r="AD1371" s="6">
        <f>Call_Data!$I1371/Call_Data!$G1371</f>
        <v>0.1875</v>
      </c>
    </row>
    <row r="1372" spans="1:30" x14ac:dyDescent="0.2">
      <c r="A1372">
        <v>201708</v>
      </c>
      <c r="B1372" s="1">
        <v>42969</v>
      </c>
      <c r="C1372">
        <v>12488</v>
      </c>
      <c r="D1372" t="str">
        <f>VLOOKUP(Call_Data!$C1372,Hierarchy!$A$1:$H$27,5,TRUE)</f>
        <v>Zwilowski, Zane</v>
      </c>
      <c r="E1372" t="str">
        <f>VLOOKUP(Call_Data!$C1372,Hierarchy!$A$2:$H$27,7,TRUE)</f>
        <v>Oferten, Quinton</v>
      </c>
      <c r="F1372" t="str">
        <f>VLOOKUP(C1372,Hierarchy!$A$2:$H$27,8,TRUE)</f>
        <v>Williamburg</v>
      </c>
      <c r="G1372">
        <v>29</v>
      </c>
      <c r="H1372">
        <v>24914</v>
      </c>
      <c r="I1372">
        <v>6</v>
      </c>
      <c r="J1372">
        <v>26</v>
      </c>
      <c r="K1372">
        <v>18</v>
      </c>
      <c r="L1372">
        <v>9</v>
      </c>
      <c r="M1372">
        <v>4</v>
      </c>
      <c r="N1372">
        <f>SUMIF(Call_Data!$D$2:$D$1526,Call_Data!$D1372,Call_Data!$G$2:$G$1526)</f>
        <v>2000</v>
      </c>
      <c r="O1372">
        <f>SUMIFS(Call_Data!$G$2:$G$1526,Call_Data!$D$2:$D$1526,Call_Data!$D1372,Call_Data!$A$2:$A$1526,Call_Data!$A1372)</f>
        <v>665</v>
      </c>
      <c r="P1372" s="3">
        <f>Call_Data!$H1372/Call_Data!$G1372</f>
        <v>859.10344827586209</v>
      </c>
      <c r="Q1372" cm="1">
        <f t="array" ref="Q1372">_xlfn.SWITCH(A1372,201706,780,201707,783,201708,775)</f>
        <v>775</v>
      </c>
      <c r="R1372" s="5" cm="1">
        <f t="array" ref="R1372">_xlfn.SWITCH(A1372,201706,0.08,201707,0.081,201708,0.075)</f>
        <v>7.4999999999999997E-2</v>
      </c>
      <c r="S1372" s="2">
        <f>Call_Data!$M1372/Call_Data!$G1372*100</f>
        <v>13.793103448275861</v>
      </c>
      <c r="T1372" s="2">
        <f>Call_Data!$S1372/Call_Data!$R1372</f>
        <v>183.90804597701148</v>
      </c>
      <c r="U1372" s="7">
        <f t="shared" si="42"/>
        <v>250</v>
      </c>
      <c r="V1372" s="6">
        <f t="shared" si="43"/>
        <v>0.89655172413793105</v>
      </c>
      <c r="W1372" s="6">
        <f>Call_Data!$K1372/Call_Data!$J1372</f>
        <v>0.69230769230769229</v>
      </c>
      <c r="X1372" s="6">
        <f>Call_Data!$L1372/Call_Data!$K1372</f>
        <v>0.5</v>
      </c>
      <c r="Y1372" s="6" cm="1">
        <f t="array" ref="Y1372">_xlfn.SWITCH(A1372,201706,0.51,201707,0.509,201708,0.511)</f>
        <v>0.51100000000000001</v>
      </c>
      <c r="Z1372" s="6">
        <f>Call_Data!$L1372/Call_Data!$G1372</f>
        <v>0.31034482758620691</v>
      </c>
      <c r="AA1372" s="6" cm="1">
        <f t="array" ref="AA1372">_xlfn.SWITCH(A1372,201706,0.2,201707,0.199,201708,0.198)</f>
        <v>0.19800000000000001</v>
      </c>
      <c r="AB1372" s="6">
        <f>Call_Data!$K1372-Call_Data!$L1372/Call_Data!$K1372</f>
        <v>17.5</v>
      </c>
      <c r="AC1372" s="6" cm="1">
        <f t="array" ref="AC1372">_xlfn.SWITCH(A1372,201706,0.17,201707,0.162,201708,0.159)</f>
        <v>0.159</v>
      </c>
      <c r="AD1372" s="6">
        <f>Call_Data!$I1372/Call_Data!$G1372</f>
        <v>0.20689655172413793</v>
      </c>
    </row>
    <row r="1373" spans="1:30" x14ac:dyDescent="0.2">
      <c r="A1373">
        <v>201708</v>
      </c>
      <c r="B1373" s="1">
        <v>42969</v>
      </c>
      <c r="C1373">
        <v>12489</v>
      </c>
      <c r="D1373" t="str">
        <f>VLOOKUP(Call_Data!$C1373,Hierarchy!$A$1:$H$27,5,TRUE)</f>
        <v>Abacus, Aaron</v>
      </c>
      <c r="E1373" t="str">
        <f>VLOOKUP(Call_Data!$C1373,Hierarchy!$A$2:$H$27,7,TRUE)</f>
        <v>Oferten, Quinton</v>
      </c>
      <c r="F1373" t="str">
        <f>VLOOKUP(C1373,Hierarchy!$A$2:$H$27,8,TRUE)</f>
        <v>Williamburg</v>
      </c>
      <c r="G1373">
        <v>33</v>
      </c>
      <c r="H1373">
        <v>25283</v>
      </c>
      <c r="I1373">
        <v>8</v>
      </c>
      <c r="J1373">
        <v>31</v>
      </c>
      <c r="K1373">
        <v>22</v>
      </c>
      <c r="L1373">
        <v>16</v>
      </c>
      <c r="M1373">
        <v>3</v>
      </c>
      <c r="N1373">
        <f>SUMIF(Call_Data!$D$2:$D$1526,Call_Data!$D1373,Call_Data!$G$2:$G$1526)</f>
        <v>1858</v>
      </c>
      <c r="O1373">
        <f>SUMIFS(Call_Data!$G$2:$G$1526,Call_Data!$D$2:$D$1526,Call_Data!$D1373,Call_Data!$A$2:$A$1526,Call_Data!$A1373)</f>
        <v>697</v>
      </c>
      <c r="P1373" s="3">
        <f>Call_Data!$H1373/Call_Data!$G1373</f>
        <v>766.15151515151513</v>
      </c>
      <c r="Q1373" cm="1">
        <f t="array" ref="Q1373">_xlfn.SWITCH(A1373,201706,780,201707,783,201708,775)</f>
        <v>775</v>
      </c>
      <c r="R1373" s="5" cm="1">
        <f t="array" ref="R1373">_xlfn.SWITCH(A1373,201706,0.08,201707,0.081,201708,0.075)</f>
        <v>7.4999999999999997E-2</v>
      </c>
      <c r="S1373" s="2">
        <f>Call_Data!$M1373/Call_Data!$G1373*100</f>
        <v>9.0909090909090917</v>
      </c>
      <c r="T1373" s="2">
        <f>Call_Data!$S1373/Call_Data!$R1373</f>
        <v>121.21212121212123</v>
      </c>
      <c r="U1373" s="7">
        <f t="shared" si="42"/>
        <v>250</v>
      </c>
      <c r="V1373" s="6">
        <f t="shared" si="43"/>
        <v>0.93939393939393945</v>
      </c>
      <c r="W1373" s="6">
        <f>Call_Data!$K1373/Call_Data!$J1373</f>
        <v>0.70967741935483875</v>
      </c>
      <c r="X1373" s="6">
        <f>Call_Data!$L1373/Call_Data!$K1373</f>
        <v>0.72727272727272729</v>
      </c>
      <c r="Y1373" s="6" cm="1">
        <f t="array" ref="Y1373">_xlfn.SWITCH(A1373,201706,0.51,201707,0.509,201708,0.511)</f>
        <v>0.51100000000000001</v>
      </c>
      <c r="Z1373" s="6">
        <f>Call_Data!$L1373/Call_Data!$G1373</f>
        <v>0.48484848484848486</v>
      </c>
      <c r="AA1373" s="6" cm="1">
        <f t="array" ref="AA1373">_xlfn.SWITCH(A1373,201706,0.2,201707,0.199,201708,0.198)</f>
        <v>0.19800000000000001</v>
      </c>
      <c r="AB1373" s="6">
        <f>Call_Data!$K1373-Call_Data!$L1373/Call_Data!$K1373</f>
        <v>21.272727272727273</v>
      </c>
      <c r="AC1373" s="6" cm="1">
        <f t="array" ref="AC1373">_xlfn.SWITCH(A1373,201706,0.17,201707,0.162,201708,0.159)</f>
        <v>0.159</v>
      </c>
      <c r="AD1373" s="6">
        <f>Call_Data!$I1373/Call_Data!$G1373</f>
        <v>0.24242424242424243</v>
      </c>
    </row>
    <row r="1374" spans="1:30" x14ac:dyDescent="0.2">
      <c r="A1374">
        <v>201708</v>
      </c>
      <c r="B1374" s="1">
        <v>42970</v>
      </c>
      <c r="C1374">
        <v>12473</v>
      </c>
      <c r="D1374" t="str">
        <f>VLOOKUP(Call_Data!$C1374,Hierarchy!$A$1:$H$27,5,TRUE)</f>
        <v>Ivanski, Igor</v>
      </c>
      <c r="E1374" t="str">
        <f>VLOOKUP(Call_Data!$C1374,Hierarchy!$A$2:$H$27,7,TRUE)</f>
        <v>Jimson, Bill</v>
      </c>
      <c r="F1374" t="str">
        <f>VLOOKUP(C1374,Hierarchy!$A$2:$H$27,8,TRUE)</f>
        <v>Williamburg</v>
      </c>
      <c r="G1374">
        <v>35</v>
      </c>
      <c r="H1374">
        <v>25188</v>
      </c>
      <c r="I1374">
        <v>9</v>
      </c>
      <c r="J1374">
        <v>30</v>
      </c>
      <c r="K1374">
        <v>23</v>
      </c>
      <c r="L1374">
        <v>15</v>
      </c>
      <c r="M1374">
        <v>2</v>
      </c>
      <c r="N1374">
        <f>SUMIF(Call_Data!$D$2:$D$1526,Call_Data!$D1374,Call_Data!$G$2:$G$1526)</f>
        <v>2093</v>
      </c>
      <c r="O1374">
        <f>SUMIFS(Call_Data!$G$2:$G$1526,Call_Data!$D$2:$D$1526,Call_Data!$D1374,Call_Data!$A$2:$A$1526,Call_Data!$A1374)</f>
        <v>730</v>
      </c>
      <c r="P1374" s="3">
        <f>Call_Data!$H1374/Call_Data!$G1374</f>
        <v>719.65714285714284</v>
      </c>
      <c r="Q1374" cm="1">
        <f t="array" ref="Q1374">_xlfn.SWITCH(A1374,201706,780,201707,783,201708,775)</f>
        <v>775</v>
      </c>
      <c r="R1374" s="5" cm="1">
        <f t="array" ref="R1374">_xlfn.SWITCH(A1374,201706,0.08,201707,0.081,201708,0.075)</f>
        <v>7.4999999999999997E-2</v>
      </c>
      <c r="S1374" s="2">
        <f>Call_Data!$M1374/Call_Data!$G1374*100</f>
        <v>5.7142857142857144</v>
      </c>
      <c r="T1374" s="2">
        <f>Call_Data!$S1374/Call_Data!$R1374</f>
        <v>76.19047619047619</v>
      </c>
      <c r="U1374" s="7">
        <f t="shared" si="42"/>
        <v>0</v>
      </c>
      <c r="V1374" s="6">
        <f t="shared" si="43"/>
        <v>0.8571428571428571</v>
      </c>
      <c r="W1374" s="6">
        <f>Call_Data!$K1374/Call_Data!$J1374</f>
        <v>0.76666666666666672</v>
      </c>
      <c r="X1374" s="6">
        <f>Call_Data!$L1374/Call_Data!$K1374</f>
        <v>0.65217391304347827</v>
      </c>
      <c r="Y1374" s="6" cm="1">
        <f t="array" ref="Y1374">_xlfn.SWITCH(A1374,201706,0.51,201707,0.509,201708,0.511)</f>
        <v>0.51100000000000001</v>
      </c>
      <c r="Z1374" s="6">
        <f>Call_Data!$L1374/Call_Data!$G1374</f>
        <v>0.42857142857142855</v>
      </c>
      <c r="AA1374" s="6" cm="1">
        <f t="array" ref="AA1374">_xlfn.SWITCH(A1374,201706,0.2,201707,0.199,201708,0.198)</f>
        <v>0.19800000000000001</v>
      </c>
      <c r="AB1374" s="6">
        <f>Call_Data!$K1374-Call_Data!$L1374/Call_Data!$K1374</f>
        <v>22.347826086956523</v>
      </c>
      <c r="AC1374" s="6" cm="1">
        <f t="array" ref="AC1374">_xlfn.SWITCH(A1374,201706,0.17,201707,0.162,201708,0.159)</f>
        <v>0.159</v>
      </c>
      <c r="AD1374" s="6">
        <f>Call_Data!$I1374/Call_Data!$G1374</f>
        <v>0.25714285714285712</v>
      </c>
    </row>
    <row r="1375" spans="1:30" x14ac:dyDescent="0.2">
      <c r="A1375">
        <v>201708</v>
      </c>
      <c r="B1375" s="1">
        <v>42970</v>
      </c>
      <c r="C1375">
        <v>12474</v>
      </c>
      <c r="D1375" t="str">
        <f>VLOOKUP(Call_Data!$C1375,Hierarchy!$A$1:$H$27,5,TRUE)</f>
        <v>Jeffries, Johnna</v>
      </c>
      <c r="E1375" t="str">
        <f>VLOOKUP(Call_Data!$C1375,Hierarchy!$A$2:$H$27,7,TRUE)</f>
        <v>Jimson, Bill</v>
      </c>
      <c r="F1375" t="str">
        <f>VLOOKUP(C1375,Hierarchy!$A$2:$H$27,8,TRUE)</f>
        <v>Williamburg</v>
      </c>
      <c r="G1375">
        <v>30</v>
      </c>
      <c r="H1375">
        <v>24689</v>
      </c>
      <c r="I1375">
        <v>6</v>
      </c>
      <c r="J1375">
        <v>26</v>
      </c>
      <c r="K1375">
        <v>21</v>
      </c>
      <c r="L1375">
        <v>13</v>
      </c>
      <c r="M1375">
        <v>2</v>
      </c>
      <c r="N1375">
        <f>SUMIF(Call_Data!$D$2:$D$1526,Call_Data!$D1375,Call_Data!$G$2:$G$1526)</f>
        <v>2135</v>
      </c>
      <c r="O1375">
        <f>SUMIFS(Call_Data!$G$2:$G$1526,Call_Data!$D$2:$D$1526,Call_Data!$D1375,Call_Data!$A$2:$A$1526,Call_Data!$A1375)</f>
        <v>730</v>
      </c>
      <c r="P1375" s="3">
        <f>Call_Data!$H1375/Call_Data!$G1375</f>
        <v>822.9666666666667</v>
      </c>
      <c r="Q1375" cm="1">
        <f t="array" ref="Q1375">_xlfn.SWITCH(A1375,201706,780,201707,783,201708,775)</f>
        <v>775</v>
      </c>
      <c r="R1375" s="5" cm="1">
        <f t="array" ref="R1375">_xlfn.SWITCH(A1375,201706,0.08,201707,0.081,201708,0.075)</f>
        <v>7.4999999999999997E-2</v>
      </c>
      <c r="S1375" s="2">
        <f>Call_Data!$M1375/Call_Data!$G1375*100</f>
        <v>6.666666666666667</v>
      </c>
      <c r="T1375" s="2">
        <f>Call_Data!$S1375/Call_Data!$R1375</f>
        <v>88.8888888888889</v>
      </c>
      <c r="U1375" s="7">
        <f t="shared" si="42"/>
        <v>0</v>
      </c>
      <c r="V1375" s="6">
        <f t="shared" si="43"/>
        <v>0.8666666666666667</v>
      </c>
      <c r="W1375" s="6">
        <f>Call_Data!$K1375/Call_Data!$J1375</f>
        <v>0.80769230769230771</v>
      </c>
      <c r="X1375" s="6">
        <f>Call_Data!$L1375/Call_Data!$K1375</f>
        <v>0.61904761904761907</v>
      </c>
      <c r="Y1375" s="6" cm="1">
        <f t="array" ref="Y1375">_xlfn.SWITCH(A1375,201706,0.51,201707,0.509,201708,0.511)</f>
        <v>0.51100000000000001</v>
      </c>
      <c r="Z1375" s="6">
        <f>Call_Data!$L1375/Call_Data!$G1375</f>
        <v>0.43333333333333335</v>
      </c>
      <c r="AA1375" s="6" cm="1">
        <f t="array" ref="AA1375">_xlfn.SWITCH(A1375,201706,0.2,201707,0.199,201708,0.198)</f>
        <v>0.19800000000000001</v>
      </c>
      <c r="AB1375" s="6">
        <f>Call_Data!$K1375-Call_Data!$L1375/Call_Data!$K1375</f>
        <v>20.38095238095238</v>
      </c>
      <c r="AC1375" s="6" cm="1">
        <f t="array" ref="AC1375">_xlfn.SWITCH(A1375,201706,0.17,201707,0.162,201708,0.159)</f>
        <v>0.159</v>
      </c>
      <c r="AD1375" s="6">
        <f>Call_Data!$I1375/Call_Data!$G1375</f>
        <v>0.2</v>
      </c>
    </row>
    <row r="1376" spans="1:30" x14ac:dyDescent="0.2">
      <c r="A1376">
        <v>201708</v>
      </c>
      <c r="B1376" s="1">
        <v>42970</v>
      </c>
      <c r="C1376">
        <v>12475</v>
      </c>
      <c r="D1376" t="str">
        <f>VLOOKUP(Call_Data!$C1376,Hierarchy!$A$1:$H$27,5,TRUE)</f>
        <v>Kippers, Kat</v>
      </c>
      <c r="E1376" t="str">
        <f>VLOOKUP(Call_Data!$C1376,Hierarchy!$A$2:$H$27,7,TRUE)</f>
        <v>Jimson, Bill</v>
      </c>
      <c r="F1376" t="str">
        <f>VLOOKUP(C1376,Hierarchy!$A$2:$H$27,8,TRUE)</f>
        <v>Williamburg</v>
      </c>
      <c r="G1376">
        <v>30</v>
      </c>
      <c r="H1376">
        <v>25557</v>
      </c>
      <c r="I1376">
        <v>6</v>
      </c>
      <c r="J1376">
        <v>29</v>
      </c>
      <c r="K1376">
        <v>22</v>
      </c>
      <c r="L1376">
        <v>17</v>
      </c>
      <c r="M1376">
        <v>2</v>
      </c>
      <c r="N1376">
        <f>SUMIF(Call_Data!$D$2:$D$1526,Call_Data!$D1376,Call_Data!$G$2:$G$1526)</f>
        <v>2135</v>
      </c>
      <c r="O1376">
        <f>SUMIFS(Call_Data!$G$2:$G$1526,Call_Data!$D$2:$D$1526,Call_Data!$D1376,Call_Data!$A$2:$A$1526,Call_Data!$A1376)</f>
        <v>723</v>
      </c>
      <c r="P1376" s="3">
        <f>Call_Data!$H1376/Call_Data!$G1376</f>
        <v>851.9</v>
      </c>
      <c r="Q1376" cm="1">
        <f t="array" ref="Q1376">_xlfn.SWITCH(A1376,201706,780,201707,783,201708,775)</f>
        <v>775</v>
      </c>
      <c r="R1376" s="5" cm="1">
        <f t="array" ref="R1376">_xlfn.SWITCH(A1376,201706,0.08,201707,0.081,201708,0.075)</f>
        <v>7.4999999999999997E-2</v>
      </c>
      <c r="S1376" s="2">
        <f>Call_Data!$M1376/Call_Data!$G1376*100</f>
        <v>6.666666666666667</v>
      </c>
      <c r="T1376" s="2">
        <f>Call_Data!$S1376/Call_Data!$R1376</f>
        <v>88.8888888888889</v>
      </c>
      <c r="U1376" s="7">
        <f t="shared" si="42"/>
        <v>0</v>
      </c>
      <c r="V1376" s="6">
        <f t="shared" si="43"/>
        <v>0.96666666666666667</v>
      </c>
      <c r="W1376" s="6">
        <f>Call_Data!$K1376/Call_Data!$J1376</f>
        <v>0.75862068965517238</v>
      </c>
      <c r="X1376" s="6">
        <f>Call_Data!$L1376/Call_Data!$K1376</f>
        <v>0.77272727272727271</v>
      </c>
      <c r="Y1376" s="6" cm="1">
        <f t="array" ref="Y1376">_xlfn.SWITCH(A1376,201706,0.51,201707,0.509,201708,0.511)</f>
        <v>0.51100000000000001</v>
      </c>
      <c r="Z1376" s="6">
        <f>Call_Data!$L1376/Call_Data!$G1376</f>
        <v>0.56666666666666665</v>
      </c>
      <c r="AA1376" s="6" cm="1">
        <f t="array" ref="AA1376">_xlfn.SWITCH(A1376,201706,0.2,201707,0.199,201708,0.198)</f>
        <v>0.19800000000000001</v>
      </c>
      <c r="AB1376" s="6">
        <f>Call_Data!$K1376-Call_Data!$L1376/Call_Data!$K1376</f>
        <v>21.227272727272727</v>
      </c>
      <c r="AC1376" s="6" cm="1">
        <f t="array" ref="AC1376">_xlfn.SWITCH(A1376,201706,0.17,201707,0.162,201708,0.159)</f>
        <v>0.159</v>
      </c>
      <c r="AD1376" s="6">
        <f>Call_Data!$I1376/Call_Data!$G1376</f>
        <v>0.2</v>
      </c>
    </row>
    <row r="1377" spans="1:30" x14ac:dyDescent="0.2">
      <c r="A1377">
        <v>201708</v>
      </c>
      <c r="B1377" s="1">
        <v>42970</v>
      </c>
      <c r="C1377">
        <v>12476</v>
      </c>
      <c r="D1377" t="str">
        <f>VLOOKUP(Call_Data!$C1377,Hierarchy!$A$1:$H$27,5,TRUE)</f>
        <v>Lipp, Larry</v>
      </c>
      <c r="E1377" t="str">
        <f>VLOOKUP(Call_Data!$C1377,Hierarchy!$A$2:$H$27,7,TRUE)</f>
        <v>Jimson, Bill</v>
      </c>
      <c r="F1377" t="str">
        <f>VLOOKUP(C1377,Hierarchy!$A$2:$H$27,8,TRUE)</f>
        <v>Williamburg</v>
      </c>
      <c r="G1377">
        <v>32</v>
      </c>
      <c r="H1377">
        <v>25701</v>
      </c>
      <c r="I1377">
        <v>5</v>
      </c>
      <c r="J1377">
        <v>27</v>
      </c>
      <c r="K1377">
        <v>22</v>
      </c>
      <c r="L1377">
        <v>13</v>
      </c>
      <c r="M1377">
        <v>2</v>
      </c>
      <c r="N1377">
        <f>SUMIF(Call_Data!$D$2:$D$1526,Call_Data!$D1377,Call_Data!$G$2:$G$1526)</f>
        <v>2065</v>
      </c>
      <c r="O1377">
        <f>SUMIFS(Call_Data!$G$2:$G$1526,Call_Data!$D$2:$D$1526,Call_Data!$D1377,Call_Data!$A$2:$A$1526,Call_Data!$A1377)</f>
        <v>717</v>
      </c>
      <c r="P1377" s="3">
        <f>Call_Data!$H1377/Call_Data!$G1377</f>
        <v>803.15625</v>
      </c>
      <c r="Q1377" cm="1">
        <f t="array" ref="Q1377">_xlfn.SWITCH(A1377,201706,780,201707,783,201708,775)</f>
        <v>775</v>
      </c>
      <c r="R1377" s="5" cm="1">
        <f t="array" ref="R1377">_xlfn.SWITCH(A1377,201706,0.08,201707,0.081,201708,0.075)</f>
        <v>7.4999999999999997E-2</v>
      </c>
      <c r="S1377" s="2">
        <f>Call_Data!$M1377/Call_Data!$G1377*100</f>
        <v>6.25</v>
      </c>
      <c r="T1377" s="2">
        <f>Call_Data!$S1377/Call_Data!$R1377</f>
        <v>83.333333333333343</v>
      </c>
      <c r="U1377" s="7">
        <f t="shared" si="42"/>
        <v>0</v>
      </c>
      <c r="V1377" s="6">
        <f t="shared" si="43"/>
        <v>0.84375</v>
      </c>
      <c r="W1377" s="6">
        <f>Call_Data!$K1377/Call_Data!$J1377</f>
        <v>0.81481481481481477</v>
      </c>
      <c r="X1377" s="6">
        <f>Call_Data!$L1377/Call_Data!$K1377</f>
        <v>0.59090909090909094</v>
      </c>
      <c r="Y1377" s="6" cm="1">
        <f t="array" ref="Y1377">_xlfn.SWITCH(A1377,201706,0.51,201707,0.509,201708,0.511)</f>
        <v>0.51100000000000001</v>
      </c>
      <c r="Z1377" s="6">
        <f>Call_Data!$L1377/Call_Data!$G1377</f>
        <v>0.40625</v>
      </c>
      <c r="AA1377" s="6" cm="1">
        <f t="array" ref="AA1377">_xlfn.SWITCH(A1377,201706,0.2,201707,0.199,201708,0.198)</f>
        <v>0.19800000000000001</v>
      </c>
      <c r="AB1377" s="6">
        <f>Call_Data!$K1377-Call_Data!$L1377/Call_Data!$K1377</f>
        <v>21.40909090909091</v>
      </c>
      <c r="AC1377" s="6" cm="1">
        <f t="array" ref="AC1377">_xlfn.SWITCH(A1377,201706,0.17,201707,0.162,201708,0.159)</f>
        <v>0.159</v>
      </c>
      <c r="AD1377" s="6">
        <f>Call_Data!$I1377/Call_Data!$G1377</f>
        <v>0.15625</v>
      </c>
    </row>
    <row r="1378" spans="1:30" x14ac:dyDescent="0.2">
      <c r="A1378">
        <v>201708</v>
      </c>
      <c r="B1378" s="1">
        <v>42970</v>
      </c>
      <c r="C1378">
        <v>12477</v>
      </c>
      <c r="D1378" t="str">
        <f>VLOOKUP(Call_Data!$C1378,Hierarchy!$A$1:$H$27,5,TRUE)</f>
        <v>Myers, Matt</v>
      </c>
      <c r="E1378" t="str">
        <f>VLOOKUP(Call_Data!$C1378,Hierarchy!$A$2:$H$27,7,TRUE)</f>
        <v>Jimson, Bill</v>
      </c>
      <c r="F1378" t="str">
        <f>VLOOKUP(C1378,Hierarchy!$A$2:$H$27,8,TRUE)</f>
        <v>Williamburg</v>
      </c>
      <c r="G1378">
        <v>31</v>
      </c>
      <c r="H1378">
        <v>25616</v>
      </c>
      <c r="I1378">
        <v>7</v>
      </c>
      <c r="J1378">
        <v>29</v>
      </c>
      <c r="K1378">
        <v>23</v>
      </c>
      <c r="L1378">
        <v>17</v>
      </c>
      <c r="M1378">
        <v>2</v>
      </c>
      <c r="N1378">
        <f>SUMIF(Call_Data!$D$2:$D$1526,Call_Data!$D1378,Call_Data!$G$2:$G$1526)</f>
        <v>1978</v>
      </c>
      <c r="O1378">
        <f>SUMIFS(Call_Data!$G$2:$G$1526,Call_Data!$D$2:$D$1526,Call_Data!$D1378,Call_Data!$A$2:$A$1526,Call_Data!$A1378)</f>
        <v>621</v>
      </c>
      <c r="P1378" s="3">
        <f>Call_Data!$H1378/Call_Data!$G1378</f>
        <v>826.32258064516134</v>
      </c>
      <c r="Q1378" cm="1">
        <f t="array" ref="Q1378">_xlfn.SWITCH(A1378,201706,780,201707,783,201708,775)</f>
        <v>775</v>
      </c>
      <c r="R1378" s="5" cm="1">
        <f t="array" ref="R1378">_xlfn.SWITCH(A1378,201706,0.08,201707,0.081,201708,0.075)</f>
        <v>7.4999999999999997E-2</v>
      </c>
      <c r="S1378" s="2">
        <f>Call_Data!$M1378/Call_Data!$G1378*100</f>
        <v>6.4516129032258061</v>
      </c>
      <c r="T1378" s="2">
        <f>Call_Data!$S1378/Call_Data!$R1378</f>
        <v>86.021505376344081</v>
      </c>
      <c r="U1378" s="7">
        <f t="shared" si="42"/>
        <v>0</v>
      </c>
      <c r="V1378" s="6">
        <f t="shared" si="43"/>
        <v>0.93548387096774188</v>
      </c>
      <c r="W1378" s="6">
        <f>Call_Data!$K1378/Call_Data!$J1378</f>
        <v>0.7931034482758621</v>
      </c>
      <c r="X1378" s="6">
        <f>Call_Data!$L1378/Call_Data!$K1378</f>
        <v>0.73913043478260865</v>
      </c>
      <c r="Y1378" s="6" cm="1">
        <f t="array" ref="Y1378">_xlfn.SWITCH(A1378,201706,0.51,201707,0.509,201708,0.511)</f>
        <v>0.51100000000000001</v>
      </c>
      <c r="Z1378" s="6">
        <f>Call_Data!$L1378/Call_Data!$G1378</f>
        <v>0.54838709677419351</v>
      </c>
      <c r="AA1378" s="6" cm="1">
        <f t="array" ref="AA1378">_xlfn.SWITCH(A1378,201706,0.2,201707,0.199,201708,0.198)</f>
        <v>0.19800000000000001</v>
      </c>
      <c r="AB1378" s="6">
        <f>Call_Data!$K1378-Call_Data!$L1378/Call_Data!$K1378</f>
        <v>22.260869565217391</v>
      </c>
      <c r="AC1378" s="6" cm="1">
        <f t="array" ref="AC1378">_xlfn.SWITCH(A1378,201706,0.17,201707,0.162,201708,0.159)</f>
        <v>0.159</v>
      </c>
      <c r="AD1378" s="6">
        <f>Call_Data!$I1378/Call_Data!$G1378</f>
        <v>0.22580645161290322</v>
      </c>
    </row>
    <row r="1379" spans="1:30" x14ac:dyDescent="0.2">
      <c r="A1379">
        <v>201708</v>
      </c>
      <c r="B1379" s="1">
        <v>42970</v>
      </c>
      <c r="C1379">
        <v>12478</v>
      </c>
      <c r="D1379" t="str">
        <f>VLOOKUP(Call_Data!$C1379,Hierarchy!$A$1:$H$27,5,TRUE)</f>
        <v>Nichols, Nana</v>
      </c>
      <c r="E1379" t="str">
        <f>VLOOKUP(Call_Data!$C1379,Hierarchy!$A$2:$H$27,7,TRUE)</f>
        <v>Jimson, Bill</v>
      </c>
      <c r="F1379" t="str">
        <f>VLOOKUP(C1379,Hierarchy!$A$2:$H$27,8,TRUE)</f>
        <v>Williamburg</v>
      </c>
      <c r="G1379">
        <v>32</v>
      </c>
      <c r="H1379">
        <v>24953</v>
      </c>
      <c r="I1379">
        <v>7</v>
      </c>
      <c r="J1379">
        <v>30</v>
      </c>
      <c r="K1379">
        <v>21</v>
      </c>
      <c r="L1379">
        <v>14</v>
      </c>
      <c r="M1379">
        <v>2</v>
      </c>
      <c r="N1379">
        <f>SUMIF(Call_Data!$D$2:$D$1526,Call_Data!$D1379,Call_Data!$G$2:$G$1526)</f>
        <v>1999</v>
      </c>
      <c r="O1379">
        <f>SUMIFS(Call_Data!$G$2:$G$1526,Call_Data!$D$2:$D$1526,Call_Data!$D1379,Call_Data!$A$2:$A$1526,Call_Data!$A1379)</f>
        <v>626</v>
      </c>
      <c r="P1379" s="3">
        <f>Call_Data!$H1379/Call_Data!$G1379</f>
        <v>779.78125</v>
      </c>
      <c r="Q1379" cm="1">
        <f t="array" ref="Q1379">_xlfn.SWITCH(A1379,201706,780,201707,783,201708,775)</f>
        <v>775</v>
      </c>
      <c r="R1379" s="5" cm="1">
        <f t="array" ref="R1379">_xlfn.SWITCH(A1379,201706,0.08,201707,0.081,201708,0.075)</f>
        <v>7.4999999999999997E-2</v>
      </c>
      <c r="S1379" s="2">
        <f>Call_Data!$M1379/Call_Data!$G1379*100</f>
        <v>6.25</v>
      </c>
      <c r="T1379" s="2">
        <f>Call_Data!$S1379/Call_Data!$R1379</f>
        <v>83.333333333333343</v>
      </c>
      <c r="U1379" s="7">
        <f t="shared" si="42"/>
        <v>0</v>
      </c>
      <c r="V1379" s="6">
        <f t="shared" si="43"/>
        <v>0.9375</v>
      </c>
      <c r="W1379" s="6">
        <f>Call_Data!$K1379/Call_Data!$J1379</f>
        <v>0.7</v>
      </c>
      <c r="X1379" s="6">
        <f>Call_Data!$L1379/Call_Data!$K1379</f>
        <v>0.66666666666666663</v>
      </c>
      <c r="Y1379" s="6" cm="1">
        <f t="array" ref="Y1379">_xlfn.SWITCH(A1379,201706,0.51,201707,0.509,201708,0.511)</f>
        <v>0.51100000000000001</v>
      </c>
      <c r="Z1379" s="6">
        <f>Call_Data!$L1379/Call_Data!$G1379</f>
        <v>0.4375</v>
      </c>
      <c r="AA1379" s="6" cm="1">
        <f t="array" ref="AA1379">_xlfn.SWITCH(A1379,201706,0.2,201707,0.199,201708,0.198)</f>
        <v>0.19800000000000001</v>
      </c>
      <c r="AB1379" s="6">
        <f>Call_Data!$K1379-Call_Data!$L1379/Call_Data!$K1379</f>
        <v>20.333333333333332</v>
      </c>
      <c r="AC1379" s="6" cm="1">
        <f t="array" ref="AC1379">_xlfn.SWITCH(A1379,201706,0.17,201707,0.162,201708,0.159)</f>
        <v>0.159</v>
      </c>
      <c r="AD1379" s="6">
        <f>Call_Data!$I1379/Call_Data!$G1379</f>
        <v>0.21875</v>
      </c>
    </row>
    <row r="1380" spans="1:30" x14ac:dyDescent="0.2">
      <c r="A1380">
        <v>201708</v>
      </c>
      <c r="B1380" s="1">
        <v>42970</v>
      </c>
      <c r="C1380">
        <v>12479</v>
      </c>
      <c r="D1380" t="str">
        <f>VLOOKUP(Call_Data!$C1380,Hierarchy!$A$1:$H$27,5,TRUE)</f>
        <v>Ohlson, Octavius</v>
      </c>
      <c r="E1380" t="str">
        <f>VLOOKUP(Call_Data!$C1380,Hierarchy!$A$2:$H$27,7,TRUE)</f>
        <v>Jimson, Bill</v>
      </c>
      <c r="F1380" t="str">
        <f>VLOOKUP(C1380,Hierarchy!$A$2:$H$27,8,TRUE)</f>
        <v>Williamburg</v>
      </c>
      <c r="G1380">
        <v>32</v>
      </c>
      <c r="H1380">
        <v>24704</v>
      </c>
      <c r="I1380">
        <v>8</v>
      </c>
      <c r="J1380">
        <v>29</v>
      </c>
      <c r="K1380">
        <v>23</v>
      </c>
      <c r="L1380">
        <v>18</v>
      </c>
      <c r="M1380">
        <v>2</v>
      </c>
      <c r="N1380">
        <f>SUMIF(Call_Data!$D$2:$D$1526,Call_Data!$D1380,Call_Data!$G$2:$G$1526)</f>
        <v>1969</v>
      </c>
      <c r="O1380">
        <f>SUMIFS(Call_Data!$G$2:$G$1526,Call_Data!$D$2:$D$1526,Call_Data!$D1380,Call_Data!$A$2:$A$1526,Call_Data!$A1380)</f>
        <v>727</v>
      </c>
      <c r="P1380" s="3">
        <f>Call_Data!$H1380/Call_Data!$G1380</f>
        <v>772</v>
      </c>
      <c r="Q1380" cm="1">
        <f t="array" ref="Q1380">_xlfn.SWITCH(A1380,201706,780,201707,783,201708,775)</f>
        <v>775</v>
      </c>
      <c r="R1380" s="5" cm="1">
        <f t="array" ref="R1380">_xlfn.SWITCH(A1380,201706,0.08,201707,0.081,201708,0.075)</f>
        <v>7.4999999999999997E-2</v>
      </c>
      <c r="S1380" s="2">
        <f>Call_Data!$M1380/Call_Data!$G1380*100</f>
        <v>6.25</v>
      </c>
      <c r="T1380" s="2">
        <f>Call_Data!$S1380/Call_Data!$R1380</f>
        <v>83.333333333333343</v>
      </c>
      <c r="U1380" s="7">
        <f t="shared" si="42"/>
        <v>0</v>
      </c>
      <c r="V1380" s="6">
        <f t="shared" si="43"/>
        <v>0.90625</v>
      </c>
      <c r="W1380" s="6">
        <f>Call_Data!$K1380/Call_Data!$J1380</f>
        <v>0.7931034482758621</v>
      </c>
      <c r="X1380" s="6">
        <f>Call_Data!$L1380/Call_Data!$K1380</f>
        <v>0.78260869565217395</v>
      </c>
      <c r="Y1380" s="6" cm="1">
        <f t="array" ref="Y1380">_xlfn.SWITCH(A1380,201706,0.51,201707,0.509,201708,0.511)</f>
        <v>0.51100000000000001</v>
      </c>
      <c r="Z1380" s="6">
        <f>Call_Data!$L1380/Call_Data!$G1380</f>
        <v>0.5625</v>
      </c>
      <c r="AA1380" s="6" cm="1">
        <f t="array" ref="AA1380">_xlfn.SWITCH(A1380,201706,0.2,201707,0.199,201708,0.198)</f>
        <v>0.19800000000000001</v>
      </c>
      <c r="AB1380" s="6">
        <f>Call_Data!$K1380-Call_Data!$L1380/Call_Data!$K1380</f>
        <v>22.217391304347824</v>
      </c>
      <c r="AC1380" s="6" cm="1">
        <f t="array" ref="AC1380">_xlfn.SWITCH(A1380,201706,0.17,201707,0.162,201708,0.159)</f>
        <v>0.159</v>
      </c>
      <c r="AD1380" s="6">
        <f>Call_Data!$I1380/Call_Data!$G1380</f>
        <v>0.25</v>
      </c>
    </row>
    <row r="1381" spans="1:30" x14ac:dyDescent="0.2">
      <c r="A1381">
        <v>201708</v>
      </c>
      <c r="B1381" s="1">
        <v>42970</v>
      </c>
      <c r="C1381">
        <v>12481</v>
      </c>
      <c r="D1381" t="str">
        <f>VLOOKUP(Call_Data!$C1381,Hierarchy!$A$1:$H$27,5,TRUE)</f>
        <v>Rank, Richelle</v>
      </c>
      <c r="E1381" t="str">
        <f>VLOOKUP(Call_Data!$C1381,Hierarchy!$A$2:$H$27,7,TRUE)</f>
        <v>Jimson, Bill</v>
      </c>
      <c r="F1381" t="str">
        <f>VLOOKUP(C1381,Hierarchy!$A$2:$H$27,8,TRUE)</f>
        <v>Williamburg</v>
      </c>
      <c r="G1381">
        <v>31</v>
      </c>
      <c r="H1381">
        <v>24073</v>
      </c>
      <c r="I1381">
        <v>6</v>
      </c>
      <c r="J1381">
        <v>29</v>
      </c>
      <c r="K1381">
        <v>19</v>
      </c>
      <c r="L1381">
        <v>14</v>
      </c>
      <c r="M1381">
        <v>2</v>
      </c>
      <c r="N1381">
        <f>SUMIF(Call_Data!$D$2:$D$1526,Call_Data!$D1381,Call_Data!$G$2:$G$1526)</f>
        <v>1090</v>
      </c>
      <c r="O1381">
        <f>SUMIFS(Call_Data!$G$2:$G$1526,Call_Data!$D$2:$D$1526,Call_Data!$D1381,Call_Data!$A$2:$A$1526,Call_Data!$A1381)</f>
        <v>697</v>
      </c>
      <c r="P1381" s="3">
        <f>Call_Data!$H1381/Call_Data!$G1381</f>
        <v>776.54838709677415</v>
      </c>
      <c r="Q1381" cm="1">
        <f t="array" ref="Q1381">_xlfn.SWITCH(A1381,201706,780,201707,783,201708,775)</f>
        <v>775</v>
      </c>
      <c r="R1381" s="5" cm="1">
        <f t="array" ref="R1381">_xlfn.SWITCH(A1381,201706,0.08,201707,0.081,201708,0.075)</f>
        <v>7.4999999999999997E-2</v>
      </c>
      <c r="S1381" s="2">
        <f>Call_Data!$M1381/Call_Data!$G1381*100</f>
        <v>6.4516129032258061</v>
      </c>
      <c r="T1381" s="2">
        <f>Call_Data!$S1381/Call_Data!$R1381</f>
        <v>86.021505376344081</v>
      </c>
      <c r="U1381" s="7">
        <f t="shared" si="42"/>
        <v>0</v>
      </c>
      <c r="V1381" s="6">
        <f t="shared" si="43"/>
        <v>0.93548387096774188</v>
      </c>
      <c r="W1381" s="6">
        <f>Call_Data!$K1381/Call_Data!$J1381</f>
        <v>0.65517241379310343</v>
      </c>
      <c r="X1381" s="6">
        <f>Call_Data!$L1381/Call_Data!$K1381</f>
        <v>0.73684210526315785</v>
      </c>
      <c r="Y1381" s="6" cm="1">
        <f t="array" ref="Y1381">_xlfn.SWITCH(A1381,201706,0.51,201707,0.509,201708,0.511)</f>
        <v>0.51100000000000001</v>
      </c>
      <c r="Z1381" s="6">
        <f>Call_Data!$L1381/Call_Data!$G1381</f>
        <v>0.45161290322580644</v>
      </c>
      <c r="AA1381" s="6" cm="1">
        <f t="array" ref="AA1381">_xlfn.SWITCH(A1381,201706,0.2,201707,0.199,201708,0.198)</f>
        <v>0.19800000000000001</v>
      </c>
      <c r="AB1381" s="6">
        <f>Call_Data!$K1381-Call_Data!$L1381/Call_Data!$K1381</f>
        <v>18.263157894736842</v>
      </c>
      <c r="AC1381" s="6" cm="1">
        <f t="array" ref="AC1381">_xlfn.SWITCH(A1381,201706,0.17,201707,0.162,201708,0.159)</f>
        <v>0.159</v>
      </c>
      <c r="AD1381" s="6">
        <f>Call_Data!$I1381/Call_Data!$G1381</f>
        <v>0.19354838709677419</v>
      </c>
    </row>
    <row r="1382" spans="1:30" x14ac:dyDescent="0.2">
      <c r="A1382">
        <v>201708</v>
      </c>
      <c r="B1382" s="1">
        <v>42970</v>
      </c>
      <c r="C1382">
        <v>12482</v>
      </c>
      <c r="D1382" t="str">
        <f>VLOOKUP(Call_Data!$C1382,Hierarchy!$A$1:$H$27,5,TRUE)</f>
        <v>Sanders, Sammi</v>
      </c>
      <c r="E1382" t="str">
        <f>VLOOKUP(Call_Data!$C1382,Hierarchy!$A$2:$H$27,7,TRUE)</f>
        <v>Oferten, Quinton</v>
      </c>
      <c r="F1382" t="str">
        <f>VLOOKUP(C1382,Hierarchy!$A$2:$H$27,8,TRUE)</f>
        <v>Williamburg</v>
      </c>
      <c r="G1382">
        <v>29</v>
      </c>
      <c r="H1382">
        <v>25369</v>
      </c>
      <c r="I1382">
        <v>7</v>
      </c>
      <c r="J1382">
        <v>26</v>
      </c>
      <c r="K1382">
        <v>17</v>
      </c>
      <c r="L1382">
        <v>9</v>
      </c>
      <c r="M1382">
        <v>3</v>
      </c>
      <c r="N1382">
        <f>SUMIF(Call_Data!$D$2:$D$1526,Call_Data!$D1382,Call_Data!$G$2:$G$1526)</f>
        <v>1764</v>
      </c>
      <c r="O1382">
        <f>SUMIFS(Call_Data!$G$2:$G$1526,Call_Data!$D$2:$D$1526,Call_Data!$D1382,Call_Data!$A$2:$A$1526,Call_Data!$A1382)</f>
        <v>663</v>
      </c>
      <c r="P1382" s="3">
        <f>Call_Data!$H1382/Call_Data!$G1382</f>
        <v>874.79310344827582</v>
      </c>
      <c r="Q1382" cm="1">
        <f t="array" ref="Q1382">_xlfn.SWITCH(A1382,201706,780,201707,783,201708,775)</f>
        <v>775</v>
      </c>
      <c r="R1382" s="5" cm="1">
        <f t="array" ref="R1382">_xlfn.SWITCH(A1382,201706,0.08,201707,0.081,201708,0.075)</f>
        <v>7.4999999999999997E-2</v>
      </c>
      <c r="S1382" s="2">
        <f>Call_Data!$M1382/Call_Data!$G1382*100</f>
        <v>10.344827586206897</v>
      </c>
      <c r="T1382" s="2">
        <f>Call_Data!$S1382/Call_Data!$R1382</f>
        <v>137.93103448275863</v>
      </c>
      <c r="U1382" s="7">
        <f t="shared" si="42"/>
        <v>250</v>
      </c>
      <c r="V1382" s="6">
        <f t="shared" si="43"/>
        <v>0.89655172413793105</v>
      </c>
      <c r="W1382" s="6">
        <f>Call_Data!$K1382/Call_Data!$J1382</f>
        <v>0.65384615384615385</v>
      </c>
      <c r="X1382" s="6">
        <f>Call_Data!$L1382/Call_Data!$K1382</f>
        <v>0.52941176470588236</v>
      </c>
      <c r="Y1382" s="6" cm="1">
        <f t="array" ref="Y1382">_xlfn.SWITCH(A1382,201706,0.51,201707,0.509,201708,0.511)</f>
        <v>0.51100000000000001</v>
      </c>
      <c r="Z1382" s="6">
        <f>Call_Data!$L1382/Call_Data!$G1382</f>
        <v>0.31034482758620691</v>
      </c>
      <c r="AA1382" s="6" cm="1">
        <f t="array" ref="AA1382">_xlfn.SWITCH(A1382,201706,0.2,201707,0.199,201708,0.198)</f>
        <v>0.19800000000000001</v>
      </c>
      <c r="AB1382" s="6">
        <f>Call_Data!$K1382-Call_Data!$L1382/Call_Data!$K1382</f>
        <v>16.470588235294116</v>
      </c>
      <c r="AC1382" s="6" cm="1">
        <f t="array" ref="AC1382">_xlfn.SWITCH(A1382,201706,0.17,201707,0.162,201708,0.159)</f>
        <v>0.159</v>
      </c>
      <c r="AD1382" s="6">
        <f>Call_Data!$I1382/Call_Data!$G1382</f>
        <v>0.2413793103448276</v>
      </c>
    </row>
    <row r="1383" spans="1:30" x14ac:dyDescent="0.2">
      <c r="A1383">
        <v>201708</v>
      </c>
      <c r="B1383" s="1">
        <v>42970</v>
      </c>
      <c r="C1383">
        <v>12483</v>
      </c>
      <c r="D1383" t="str">
        <f>VLOOKUP(Call_Data!$C1383,Hierarchy!$A$1:$H$27,5,TRUE)</f>
        <v>Thomas, Ted</v>
      </c>
      <c r="E1383" t="str">
        <f>VLOOKUP(Call_Data!$C1383,Hierarchy!$A$2:$H$27,7,TRUE)</f>
        <v>Oferten, Quinton</v>
      </c>
      <c r="F1383" t="str">
        <f>VLOOKUP(C1383,Hierarchy!$A$2:$H$27,8,TRUE)</f>
        <v>Williamburg</v>
      </c>
      <c r="G1383">
        <v>28</v>
      </c>
      <c r="H1383">
        <v>24867</v>
      </c>
      <c r="I1383">
        <v>6</v>
      </c>
      <c r="J1383">
        <v>24</v>
      </c>
      <c r="K1383">
        <v>17</v>
      </c>
      <c r="L1383">
        <v>9</v>
      </c>
      <c r="M1383">
        <v>3</v>
      </c>
      <c r="N1383">
        <f>SUMIF(Call_Data!$D$2:$D$1526,Call_Data!$D1383,Call_Data!$G$2:$G$1526)</f>
        <v>1918</v>
      </c>
      <c r="O1383">
        <f>SUMIFS(Call_Data!$G$2:$G$1526,Call_Data!$D$2:$D$1526,Call_Data!$D1383,Call_Data!$A$2:$A$1526,Call_Data!$A1383)</f>
        <v>660</v>
      </c>
      <c r="P1383" s="3">
        <f>Call_Data!$H1383/Call_Data!$G1383</f>
        <v>888.10714285714289</v>
      </c>
      <c r="Q1383" cm="1">
        <f t="array" ref="Q1383">_xlfn.SWITCH(A1383,201706,780,201707,783,201708,775)</f>
        <v>775</v>
      </c>
      <c r="R1383" s="5" cm="1">
        <f t="array" ref="R1383">_xlfn.SWITCH(A1383,201706,0.08,201707,0.081,201708,0.075)</f>
        <v>7.4999999999999997E-2</v>
      </c>
      <c r="S1383" s="2">
        <f>Call_Data!$M1383/Call_Data!$G1383*100</f>
        <v>10.714285714285714</v>
      </c>
      <c r="T1383" s="2">
        <f>Call_Data!$S1383/Call_Data!$R1383</f>
        <v>142.85714285714286</v>
      </c>
      <c r="U1383" s="7">
        <f t="shared" si="42"/>
        <v>250</v>
      </c>
      <c r="V1383" s="6">
        <f t="shared" si="43"/>
        <v>0.8571428571428571</v>
      </c>
      <c r="W1383" s="6">
        <f>Call_Data!$K1383/Call_Data!$J1383</f>
        <v>0.70833333333333337</v>
      </c>
      <c r="X1383" s="6">
        <f>Call_Data!$L1383/Call_Data!$K1383</f>
        <v>0.52941176470588236</v>
      </c>
      <c r="Y1383" s="6" cm="1">
        <f t="array" ref="Y1383">_xlfn.SWITCH(A1383,201706,0.51,201707,0.509,201708,0.511)</f>
        <v>0.51100000000000001</v>
      </c>
      <c r="Z1383" s="6">
        <f>Call_Data!$L1383/Call_Data!$G1383</f>
        <v>0.32142857142857145</v>
      </c>
      <c r="AA1383" s="6" cm="1">
        <f t="array" ref="AA1383">_xlfn.SWITCH(A1383,201706,0.2,201707,0.199,201708,0.198)</f>
        <v>0.19800000000000001</v>
      </c>
      <c r="AB1383" s="6">
        <f>Call_Data!$K1383-Call_Data!$L1383/Call_Data!$K1383</f>
        <v>16.470588235294116</v>
      </c>
      <c r="AC1383" s="6" cm="1">
        <f t="array" ref="AC1383">_xlfn.SWITCH(A1383,201706,0.17,201707,0.162,201708,0.159)</f>
        <v>0.159</v>
      </c>
      <c r="AD1383" s="6">
        <f>Call_Data!$I1383/Call_Data!$G1383</f>
        <v>0.21428571428571427</v>
      </c>
    </row>
    <row r="1384" spans="1:30" x14ac:dyDescent="0.2">
      <c r="A1384">
        <v>201708</v>
      </c>
      <c r="B1384" s="1">
        <v>42970</v>
      </c>
      <c r="C1384">
        <v>12484</v>
      </c>
      <c r="D1384" t="str">
        <f>VLOOKUP(Call_Data!$C1384,Hierarchy!$A$1:$H$27,5,TRUE)</f>
        <v>Uvaldon, Ursala</v>
      </c>
      <c r="E1384" t="str">
        <f>VLOOKUP(Call_Data!$C1384,Hierarchy!$A$2:$H$27,7,TRUE)</f>
        <v>Oferten, Quinton</v>
      </c>
      <c r="F1384" t="str">
        <f>VLOOKUP(C1384,Hierarchy!$A$2:$H$27,8,TRUE)</f>
        <v>Williamburg</v>
      </c>
      <c r="G1384">
        <v>28</v>
      </c>
      <c r="H1384">
        <v>25648</v>
      </c>
      <c r="I1384">
        <v>8</v>
      </c>
      <c r="J1384">
        <v>26</v>
      </c>
      <c r="K1384">
        <v>16</v>
      </c>
      <c r="L1384">
        <v>10</v>
      </c>
      <c r="M1384">
        <v>3</v>
      </c>
      <c r="N1384">
        <f>SUMIF(Call_Data!$D$2:$D$1526,Call_Data!$D1384,Call_Data!$G$2:$G$1526)</f>
        <v>1913</v>
      </c>
      <c r="O1384">
        <f>SUMIFS(Call_Data!$G$2:$G$1526,Call_Data!$D$2:$D$1526,Call_Data!$D1384,Call_Data!$A$2:$A$1526,Call_Data!$A1384)</f>
        <v>666</v>
      </c>
      <c r="P1384" s="3">
        <f>Call_Data!$H1384/Call_Data!$G1384</f>
        <v>916</v>
      </c>
      <c r="Q1384" cm="1">
        <f t="array" ref="Q1384">_xlfn.SWITCH(A1384,201706,780,201707,783,201708,775)</f>
        <v>775</v>
      </c>
      <c r="R1384" s="5" cm="1">
        <f t="array" ref="R1384">_xlfn.SWITCH(A1384,201706,0.08,201707,0.081,201708,0.075)</f>
        <v>7.4999999999999997E-2</v>
      </c>
      <c r="S1384" s="2">
        <f>Call_Data!$M1384/Call_Data!$G1384*100</f>
        <v>10.714285714285714</v>
      </c>
      <c r="T1384" s="2">
        <f>Call_Data!$S1384/Call_Data!$R1384</f>
        <v>142.85714285714286</v>
      </c>
      <c r="U1384" s="7">
        <f t="shared" si="42"/>
        <v>250</v>
      </c>
      <c r="V1384" s="6">
        <f t="shared" si="43"/>
        <v>0.9285714285714286</v>
      </c>
      <c r="W1384" s="6">
        <f>Call_Data!$K1384/Call_Data!$J1384</f>
        <v>0.61538461538461542</v>
      </c>
      <c r="X1384" s="6">
        <f>Call_Data!$L1384/Call_Data!$K1384</f>
        <v>0.625</v>
      </c>
      <c r="Y1384" s="6" cm="1">
        <f t="array" ref="Y1384">_xlfn.SWITCH(A1384,201706,0.51,201707,0.509,201708,0.511)</f>
        <v>0.51100000000000001</v>
      </c>
      <c r="Z1384" s="6">
        <f>Call_Data!$L1384/Call_Data!$G1384</f>
        <v>0.35714285714285715</v>
      </c>
      <c r="AA1384" s="6" cm="1">
        <f t="array" ref="AA1384">_xlfn.SWITCH(A1384,201706,0.2,201707,0.199,201708,0.198)</f>
        <v>0.19800000000000001</v>
      </c>
      <c r="AB1384" s="6">
        <f>Call_Data!$K1384-Call_Data!$L1384/Call_Data!$K1384</f>
        <v>15.375</v>
      </c>
      <c r="AC1384" s="6" cm="1">
        <f t="array" ref="AC1384">_xlfn.SWITCH(A1384,201706,0.17,201707,0.162,201708,0.159)</f>
        <v>0.159</v>
      </c>
      <c r="AD1384" s="6">
        <f>Call_Data!$I1384/Call_Data!$G1384</f>
        <v>0.2857142857142857</v>
      </c>
    </row>
    <row r="1385" spans="1:30" x14ac:dyDescent="0.2">
      <c r="A1385">
        <v>201708</v>
      </c>
      <c r="B1385" s="1">
        <v>42970</v>
      </c>
      <c r="C1385">
        <v>12485</v>
      </c>
      <c r="D1385" t="str">
        <f>VLOOKUP(Call_Data!$C1385,Hierarchy!$A$1:$H$27,5,TRUE)</f>
        <v>Vindictive, Vinny</v>
      </c>
      <c r="E1385" t="str">
        <f>VLOOKUP(Call_Data!$C1385,Hierarchy!$A$2:$H$27,7,TRUE)</f>
        <v>Oferten, Quinton</v>
      </c>
      <c r="F1385" t="str">
        <f>VLOOKUP(C1385,Hierarchy!$A$2:$H$27,8,TRUE)</f>
        <v>Williamburg</v>
      </c>
      <c r="G1385">
        <v>28</v>
      </c>
      <c r="H1385">
        <v>25509</v>
      </c>
      <c r="I1385">
        <v>6</v>
      </c>
      <c r="J1385">
        <v>24</v>
      </c>
      <c r="K1385">
        <v>18</v>
      </c>
      <c r="L1385">
        <v>13</v>
      </c>
      <c r="M1385">
        <v>3</v>
      </c>
      <c r="N1385">
        <f>SUMIF(Call_Data!$D$2:$D$1526,Call_Data!$D1385,Call_Data!$G$2:$G$1526)</f>
        <v>1894</v>
      </c>
      <c r="O1385">
        <f>SUMIFS(Call_Data!$G$2:$G$1526,Call_Data!$D$2:$D$1526,Call_Data!$D1385,Call_Data!$A$2:$A$1526,Call_Data!$A1385)</f>
        <v>640</v>
      </c>
      <c r="P1385" s="3">
        <f>Call_Data!$H1385/Call_Data!$G1385</f>
        <v>911.03571428571433</v>
      </c>
      <c r="Q1385" cm="1">
        <f t="array" ref="Q1385">_xlfn.SWITCH(A1385,201706,780,201707,783,201708,775)</f>
        <v>775</v>
      </c>
      <c r="R1385" s="5" cm="1">
        <f t="array" ref="R1385">_xlfn.SWITCH(A1385,201706,0.08,201707,0.081,201708,0.075)</f>
        <v>7.4999999999999997E-2</v>
      </c>
      <c r="S1385" s="2">
        <f>Call_Data!$M1385/Call_Data!$G1385*100</f>
        <v>10.714285714285714</v>
      </c>
      <c r="T1385" s="2">
        <f>Call_Data!$S1385/Call_Data!$R1385</f>
        <v>142.85714285714286</v>
      </c>
      <c r="U1385" s="7">
        <f t="shared" si="42"/>
        <v>250</v>
      </c>
      <c r="V1385" s="6">
        <f t="shared" si="43"/>
        <v>0.8571428571428571</v>
      </c>
      <c r="W1385" s="6">
        <f>Call_Data!$K1385/Call_Data!$J1385</f>
        <v>0.75</v>
      </c>
      <c r="X1385" s="6">
        <f>Call_Data!$L1385/Call_Data!$K1385</f>
        <v>0.72222222222222221</v>
      </c>
      <c r="Y1385" s="6" cm="1">
        <f t="array" ref="Y1385">_xlfn.SWITCH(A1385,201706,0.51,201707,0.509,201708,0.511)</f>
        <v>0.51100000000000001</v>
      </c>
      <c r="Z1385" s="6">
        <f>Call_Data!$L1385/Call_Data!$G1385</f>
        <v>0.4642857142857143</v>
      </c>
      <c r="AA1385" s="6" cm="1">
        <f t="array" ref="AA1385">_xlfn.SWITCH(A1385,201706,0.2,201707,0.199,201708,0.198)</f>
        <v>0.19800000000000001</v>
      </c>
      <c r="AB1385" s="6">
        <f>Call_Data!$K1385-Call_Data!$L1385/Call_Data!$K1385</f>
        <v>17.277777777777779</v>
      </c>
      <c r="AC1385" s="6" cm="1">
        <f t="array" ref="AC1385">_xlfn.SWITCH(A1385,201706,0.17,201707,0.162,201708,0.159)</f>
        <v>0.159</v>
      </c>
      <c r="AD1385" s="6">
        <f>Call_Data!$I1385/Call_Data!$G1385</f>
        <v>0.21428571428571427</v>
      </c>
    </row>
    <row r="1386" spans="1:30" x14ac:dyDescent="0.2">
      <c r="A1386">
        <v>201708</v>
      </c>
      <c r="B1386" s="1">
        <v>42970</v>
      </c>
      <c r="C1386">
        <v>12486</v>
      </c>
      <c r="D1386" t="str">
        <f>VLOOKUP(Call_Data!$C1386,Hierarchy!$A$1:$H$27,5,TRUE)</f>
        <v>Williamson, Wilma</v>
      </c>
      <c r="E1386" t="str">
        <f>VLOOKUP(Call_Data!$C1386,Hierarchy!$A$2:$H$27,7,TRUE)</f>
        <v>Oferten, Quinton</v>
      </c>
      <c r="F1386" t="str">
        <f>VLOOKUP(C1386,Hierarchy!$A$2:$H$27,8,TRUE)</f>
        <v>Williamburg</v>
      </c>
      <c r="G1386">
        <v>31</v>
      </c>
      <c r="H1386">
        <v>25825</v>
      </c>
      <c r="I1386">
        <v>7</v>
      </c>
      <c r="J1386">
        <v>29</v>
      </c>
      <c r="K1386">
        <v>22</v>
      </c>
      <c r="L1386">
        <v>16</v>
      </c>
      <c r="M1386">
        <v>4</v>
      </c>
      <c r="N1386">
        <f>SUMIF(Call_Data!$D$2:$D$1526,Call_Data!$D1386,Call_Data!$G$2:$G$1526)</f>
        <v>1992</v>
      </c>
      <c r="O1386">
        <f>SUMIFS(Call_Data!$G$2:$G$1526,Call_Data!$D$2:$D$1526,Call_Data!$D1386,Call_Data!$A$2:$A$1526,Call_Data!$A1386)</f>
        <v>665</v>
      </c>
      <c r="P1386" s="3">
        <f>Call_Data!$H1386/Call_Data!$G1386</f>
        <v>833.06451612903231</v>
      </c>
      <c r="Q1386" cm="1">
        <f t="array" ref="Q1386">_xlfn.SWITCH(A1386,201706,780,201707,783,201708,775)</f>
        <v>775</v>
      </c>
      <c r="R1386" s="5" cm="1">
        <f t="array" ref="R1386">_xlfn.SWITCH(A1386,201706,0.08,201707,0.081,201708,0.075)</f>
        <v>7.4999999999999997E-2</v>
      </c>
      <c r="S1386" s="2">
        <f>Call_Data!$M1386/Call_Data!$G1386*100</f>
        <v>12.903225806451612</v>
      </c>
      <c r="T1386" s="2">
        <f>Call_Data!$S1386/Call_Data!$R1386</f>
        <v>172.04301075268816</v>
      </c>
      <c r="U1386" s="7">
        <f t="shared" si="42"/>
        <v>250</v>
      </c>
      <c r="V1386" s="6">
        <f t="shared" si="43"/>
        <v>0.93548387096774188</v>
      </c>
      <c r="W1386" s="6">
        <f>Call_Data!$K1386/Call_Data!$J1386</f>
        <v>0.75862068965517238</v>
      </c>
      <c r="X1386" s="6">
        <f>Call_Data!$L1386/Call_Data!$K1386</f>
        <v>0.72727272727272729</v>
      </c>
      <c r="Y1386" s="6" cm="1">
        <f t="array" ref="Y1386">_xlfn.SWITCH(A1386,201706,0.51,201707,0.509,201708,0.511)</f>
        <v>0.51100000000000001</v>
      </c>
      <c r="Z1386" s="6">
        <f>Call_Data!$L1386/Call_Data!$G1386</f>
        <v>0.5161290322580645</v>
      </c>
      <c r="AA1386" s="6" cm="1">
        <f t="array" ref="AA1386">_xlfn.SWITCH(A1386,201706,0.2,201707,0.199,201708,0.198)</f>
        <v>0.19800000000000001</v>
      </c>
      <c r="AB1386" s="6">
        <f>Call_Data!$K1386-Call_Data!$L1386/Call_Data!$K1386</f>
        <v>21.272727272727273</v>
      </c>
      <c r="AC1386" s="6" cm="1">
        <f t="array" ref="AC1386">_xlfn.SWITCH(A1386,201706,0.17,201707,0.162,201708,0.159)</f>
        <v>0.159</v>
      </c>
      <c r="AD1386" s="6">
        <f>Call_Data!$I1386/Call_Data!$G1386</f>
        <v>0.22580645161290322</v>
      </c>
    </row>
    <row r="1387" spans="1:30" x14ac:dyDescent="0.2">
      <c r="A1387">
        <v>201708</v>
      </c>
      <c r="B1387" s="1">
        <v>42970</v>
      </c>
      <c r="C1387">
        <v>12487</v>
      </c>
      <c r="D1387" t="str">
        <f>VLOOKUP(Call_Data!$C1387,Hierarchy!$A$1:$H$27,5,TRUE)</f>
        <v>Younger, Yeti</v>
      </c>
      <c r="E1387" t="str">
        <f>VLOOKUP(Call_Data!$C1387,Hierarchy!$A$2:$H$27,7,TRUE)</f>
        <v>Oferten, Quinton</v>
      </c>
      <c r="F1387" t="str">
        <f>VLOOKUP(C1387,Hierarchy!$A$2:$H$27,8,TRUE)</f>
        <v>Williamburg</v>
      </c>
      <c r="G1387">
        <v>30</v>
      </c>
      <c r="H1387">
        <v>24019</v>
      </c>
      <c r="I1387">
        <v>8</v>
      </c>
      <c r="J1387">
        <v>28</v>
      </c>
      <c r="K1387">
        <v>21</v>
      </c>
      <c r="L1387">
        <v>13</v>
      </c>
      <c r="M1387">
        <v>4</v>
      </c>
      <c r="N1387">
        <f>SUMIF(Call_Data!$D$2:$D$1526,Call_Data!$D1387,Call_Data!$G$2:$G$1526)</f>
        <v>1939</v>
      </c>
      <c r="O1387">
        <f>SUMIFS(Call_Data!$G$2:$G$1526,Call_Data!$D$2:$D$1526,Call_Data!$D1387,Call_Data!$A$2:$A$1526,Call_Data!$A1387)</f>
        <v>666</v>
      </c>
      <c r="P1387" s="3">
        <f>Call_Data!$H1387/Call_Data!$G1387</f>
        <v>800.63333333333333</v>
      </c>
      <c r="Q1387" cm="1">
        <f t="array" ref="Q1387">_xlfn.SWITCH(A1387,201706,780,201707,783,201708,775)</f>
        <v>775</v>
      </c>
      <c r="R1387" s="5" cm="1">
        <f t="array" ref="R1387">_xlfn.SWITCH(A1387,201706,0.08,201707,0.081,201708,0.075)</f>
        <v>7.4999999999999997E-2</v>
      </c>
      <c r="S1387" s="2">
        <f>Call_Data!$M1387/Call_Data!$G1387*100</f>
        <v>13.333333333333334</v>
      </c>
      <c r="T1387" s="2">
        <f>Call_Data!$S1387/Call_Data!$R1387</f>
        <v>177.7777777777778</v>
      </c>
      <c r="U1387" s="7">
        <f t="shared" si="42"/>
        <v>250</v>
      </c>
      <c r="V1387" s="6">
        <f t="shared" si="43"/>
        <v>0.93333333333333335</v>
      </c>
      <c r="W1387" s="6">
        <f>Call_Data!$K1387/Call_Data!$J1387</f>
        <v>0.75</v>
      </c>
      <c r="X1387" s="6">
        <f>Call_Data!$L1387/Call_Data!$K1387</f>
        <v>0.61904761904761907</v>
      </c>
      <c r="Y1387" s="6" cm="1">
        <f t="array" ref="Y1387">_xlfn.SWITCH(A1387,201706,0.51,201707,0.509,201708,0.511)</f>
        <v>0.51100000000000001</v>
      </c>
      <c r="Z1387" s="6">
        <f>Call_Data!$L1387/Call_Data!$G1387</f>
        <v>0.43333333333333335</v>
      </c>
      <c r="AA1387" s="6" cm="1">
        <f t="array" ref="AA1387">_xlfn.SWITCH(A1387,201706,0.2,201707,0.199,201708,0.198)</f>
        <v>0.19800000000000001</v>
      </c>
      <c r="AB1387" s="6">
        <f>Call_Data!$K1387-Call_Data!$L1387/Call_Data!$K1387</f>
        <v>20.38095238095238</v>
      </c>
      <c r="AC1387" s="6" cm="1">
        <f t="array" ref="AC1387">_xlfn.SWITCH(A1387,201706,0.17,201707,0.162,201708,0.159)</f>
        <v>0.159</v>
      </c>
      <c r="AD1387" s="6">
        <f>Call_Data!$I1387/Call_Data!$G1387</f>
        <v>0.26666666666666666</v>
      </c>
    </row>
    <row r="1388" spans="1:30" x14ac:dyDescent="0.2">
      <c r="A1388">
        <v>201708</v>
      </c>
      <c r="B1388" s="1">
        <v>42970</v>
      </c>
      <c r="C1388">
        <v>12488</v>
      </c>
      <c r="D1388" t="str">
        <f>VLOOKUP(Call_Data!$C1388,Hierarchy!$A$1:$H$27,5,TRUE)</f>
        <v>Zwilowski, Zane</v>
      </c>
      <c r="E1388" t="str">
        <f>VLOOKUP(Call_Data!$C1388,Hierarchy!$A$2:$H$27,7,TRUE)</f>
        <v>Oferten, Quinton</v>
      </c>
      <c r="F1388" t="str">
        <f>VLOOKUP(C1388,Hierarchy!$A$2:$H$27,8,TRUE)</f>
        <v>Williamburg</v>
      </c>
      <c r="G1388">
        <v>30</v>
      </c>
      <c r="H1388">
        <v>25276</v>
      </c>
      <c r="I1388">
        <v>6</v>
      </c>
      <c r="J1388">
        <v>28</v>
      </c>
      <c r="K1388">
        <v>21</v>
      </c>
      <c r="L1388">
        <v>12</v>
      </c>
      <c r="M1388">
        <v>4</v>
      </c>
      <c r="N1388">
        <f>SUMIF(Call_Data!$D$2:$D$1526,Call_Data!$D1388,Call_Data!$G$2:$G$1526)</f>
        <v>2000</v>
      </c>
      <c r="O1388">
        <f>SUMIFS(Call_Data!$G$2:$G$1526,Call_Data!$D$2:$D$1526,Call_Data!$D1388,Call_Data!$A$2:$A$1526,Call_Data!$A1388)</f>
        <v>665</v>
      </c>
      <c r="P1388" s="3">
        <f>Call_Data!$H1388/Call_Data!$G1388</f>
        <v>842.5333333333333</v>
      </c>
      <c r="Q1388" cm="1">
        <f t="array" ref="Q1388">_xlfn.SWITCH(A1388,201706,780,201707,783,201708,775)</f>
        <v>775</v>
      </c>
      <c r="R1388" s="5" cm="1">
        <f t="array" ref="R1388">_xlfn.SWITCH(A1388,201706,0.08,201707,0.081,201708,0.075)</f>
        <v>7.4999999999999997E-2</v>
      </c>
      <c r="S1388" s="2">
        <f>Call_Data!$M1388/Call_Data!$G1388*100</f>
        <v>13.333333333333334</v>
      </c>
      <c r="T1388" s="2">
        <f>Call_Data!$S1388/Call_Data!$R1388</f>
        <v>177.7777777777778</v>
      </c>
      <c r="U1388" s="7">
        <f t="shared" si="42"/>
        <v>250</v>
      </c>
      <c r="V1388" s="6">
        <f t="shared" si="43"/>
        <v>0.93333333333333335</v>
      </c>
      <c r="W1388" s="6">
        <f>Call_Data!$K1388/Call_Data!$J1388</f>
        <v>0.75</v>
      </c>
      <c r="X1388" s="6">
        <f>Call_Data!$L1388/Call_Data!$K1388</f>
        <v>0.5714285714285714</v>
      </c>
      <c r="Y1388" s="6" cm="1">
        <f t="array" ref="Y1388">_xlfn.SWITCH(A1388,201706,0.51,201707,0.509,201708,0.511)</f>
        <v>0.51100000000000001</v>
      </c>
      <c r="Z1388" s="6">
        <f>Call_Data!$L1388/Call_Data!$G1388</f>
        <v>0.4</v>
      </c>
      <c r="AA1388" s="6" cm="1">
        <f t="array" ref="AA1388">_xlfn.SWITCH(A1388,201706,0.2,201707,0.199,201708,0.198)</f>
        <v>0.19800000000000001</v>
      </c>
      <c r="AB1388" s="6">
        <f>Call_Data!$K1388-Call_Data!$L1388/Call_Data!$K1388</f>
        <v>20.428571428571427</v>
      </c>
      <c r="AC1388" s="6" cm="1">
        <f t="array" ref="AC1388">_xlfn.SWITCH(A1388,201706,0.17,201707,0.162,201708,0.159)</f>
        <v>0.159</v>
      </c>
      <c r="AD1388" s="6">
        <f>Call_Data!$I1388/Call_Data!$G1388</f>
        <v>0.2</v>
      </c>
    </row>
    <row r="1389" spans="1:30" x14ac:dyDescent="0.2">
      <c r="A1389">
        <v>201708</v>
      </c>
      <c r="B1389" s="1">
        <v>42970</v>
      </c>
      <c r="C1389">
        <v>12489</v>
      </c>
      <c r="D1389" t="str">
        <f>VLOOKUP(Call_Data!$C1389,Hierarchy!$A$1:$H$27,5,TRUE)</f>
        <v>Abacus, Aaron</v>
      </c>
      <c r="E1389" t="str">
        <f>VLOOKUP(Call_Data!$C1389,Hierarchy!$A$2:$H$27,7,TRUE)</f>
        <v>Oferten, Quinton</v>
      </c>
      <c r="F1389" t="str">
        <f>VLOOKUP(C1389,Hierarchy!$A$2:$H$27,8,TRUE)</f>
        <v>Williamburg</v>
      </c>
      <c r="G1389">
        <v>31</v>
      </c>
      <c r="H1389">
        <v>24498</v>
      </c>
      <c r="I1389">
        <v>6</v>
      </c>
      <c r="J1389">
        <v>27</v>
      </c>
      <c r="K1389">
        <v>21</v>
      </c>
      <c r="L1389">
        <v>14</v>
      </c>
      <c r="M1389">
        <v>4</v>
      </c>
      <c r="N1389">
        <f>SUMIF(Call_Data!$D$2:$D$1526,Call_Data!$D1389,Call_Data!$G$2:$G$1526)</f>
        <v>1858</v>
      </c>
      <c r="O1389">
        <f>SUMIFS(Call_Data!$G$2:$G$1526,Call_Data!$D$2:$D$1526,Call_Data!$D1389,Call_Data!$A$2:$A$1526,Call_Data!$A1389)</f>
        <v>697</v>
      </c>
      <c r="P1389" s="3">
        <f>Call_Data!$H1389/Call_Data!$G1389</f>
        <v>790.25806451612902</v>
      </c>
      <c r="Q1389" cm="1">
        <f t="array" ref="Q1389">_xlfn.SWITCH(A1389,201706,780,201707,783,201708,775)</f>
        <v>775</v>
      </c>
      <c r="R1389" s="5" cm="1">
        <f t="array" ref="R1389">_xlfn.SWITCH(A1389,201706,0.08,201707,0.081,201708,0.075)</f>
        <v>7.4999999999999997E-2</v>
      </c>
      <c r="S1389" s="2">
        <f>Call_Data!$M1389/Call_Data!$G1389*100</f>
        <v>12.903225806451612</v>
      </c>
      <c r="T1389" s="2">
        <f>Call_Data!$S1389/Call_Data!$R1389</f>
        <v>172.04301075268816</v>
      </c>
      <c r="U1389" s="7">
        <f t="shared" si="42"/>
        <v>250</v>
      </c>
      <c r="V1389" s="6">
        <f t="shared" si="43"/>
        <v>0.87096774193548387</v>
      </c>
      <c r="W1389" s="6">
        <f>Call_Data!$K1389/Call_Data!$J1389</f>
        <v>0.77777777777777779</v>
      </c>
      <c r="X1389" s="6">
        <f>Call_Data!$L1389/Call_Data!$K1389</f>
        <v>0.66666666666666663</v>
      </c>
      <c r="Y1389" s="6" cm="1">
        <f t="array" ref="Y1389">_xlfn.SWITCH(A1389,201706,0.51,201707,0.509,201708,0.511)</f>
        <v>0.51100000000000001</v>
      </c>
      <c r="Z1389" s="6">
        <f>Call_Data!$L1389/Call_Data!$G1389</f>
        <v>0.45161290322580644</v>
      </c>
      <c r="AA1389" s="6" cm="1">
        <f t="array" ref="AA1389">_xlfn.SWITCH(A1389,201706,0.2,201707,0.199,201708,0.198)</f>
        <v>0.19800000000000001</v>
      </c>
      <c r="AB1389" s="6">
        <f>Call_Data!$K1389-Call_Data!$L1389/Call_Data!$K1389</f>
        <v>20.333333333333332</v>
      </c>
      <c r="AC1389" s="6" cm="1">
        <f t="array" ref="AC1389">_xlfn.SWITCH(A1389,201706,0.17,201707,0.162,201708,0.159)</f>
        <v>0.159</v>
      </c>
      <c r="AD1389" s="6">
        <f>Call_Data!$I1389/Call_Data!$G1389</f>
        <v>0.19354838709677419</v>
      </c>
    </row>
    <row r="1390" spans="1:30" x14ac:dyDescent="0.2">
      <c r="A1390">
        <v>201708</v>
      </c>
      <c r="B1390" s="1">
        <v>42971</v>
      </c>
      <c r="C1390">
        <v>12466</v>
      </c>
      <c r="D1390" t="str">
        <f>VLOOKUP(Call_Data!$C1390,Hierarchy!$A$1:$H$27,5,TRUE)</f>
        <v>Binning, Bart</v>
      </c>
      <c r="E1390" t="str">
        <f>VLOOKUP(Call_Data!$C1390,Hierarchy!$A$2:$H$27,7,TRUE)</f>
        <v>Winnerson, Aceona</v>
      </c>
      <c r="F1390" t="str">
        <f>VLOOKUP(C1390,Hierarchy!$A$2:$H$27,8,TRUE)</f>
        <v>Williamburg</v>
      </c>
      <c r="G1390">
        <v>39</v>
      </c>
      <c r="H1390">
        <v>24660</v>
      </c>
      <c r="I1390">
        <v>5</v>
      </c>
      <c r="J1390">
        <v>38</v>
      </c>
      <c r="K1390">
        <v>27</v>
      </c>
      <c r="L1390">
        <v>22</v>
      </c>
      <c r="M1390">
        <v>2</v>
      </c>
      <c r="N1390">
        <f>SUMIF(Call_Data!$D$2:$D$1526,Call_Data!$D1390,Call_Data!$G$2:$G$1526)</f>
        <v>2347</v>
      </c>
      <c r="O1390">
        <f>SUMIFS(Call_Data!$G$2:$G$1526,Call_Data!$D$2:$D$1526,Call_Data!$D1390,Call_Data!$A$2:$A$1526,Call_Data!$A1390)</f>
        <v>803</v>
      </c>
      <c r="P1390" s="3">
        <f>Call_Data!$H1390/Call_Data!$G1390</f>
        <v>632.30769230769226</v>
      </c>
      <c r="Q1390" cm="1">
        <f t="array" ref="Q1390">_xlfn.SWITCH(A1390,201706,780,201707,783,201708,775)</f>
        <v>775</v>
      </c>
      <c r="R1390" s="5" cm="1">
        <f t="array" ref="R1390">_xlfn.SWITCH(A1390,201706,0.08,201707,0.081,201708,0.075)</f>
        <v>7.4999999999999997E-2</v>
      </c>
      <c r="S1390" s="2">
        <f>Call_Data!$M1390/Call_Data!$G1390*100</f>
        <v>5.1282051282051277</v>
      </c>
      <c r="T1390" s="2">
        <f>Call_Data!$S1390/Call_Data!$R1390</f>
        <v>68.376068376068375</v>
      </c>
      <c r="U1390" s="7">
        <f t="shared" si="42"/>
        <v>0</v>
      </c>
      <c r="V1390" s="6">
        <f t="shared" si="43"/>
        <v>0.97435897435897434</v>
      </c>
      <c r="W1390" s="6">
        <f>Call_Data!$K1390/Call_Data!$J1390</f>
        <v>0.71052631578947367</v>
      </c>
      <c r="X1390" s="6">
        <f>Call_Data!$L1390/Call_Data!$K1390</f>
        <v>0.81481481481481477</v>
      </c>
      <c r="Y1390" s="6" cm="1">
        <f t="array" ref="Y1390">_xlfn.SWITCH(A1390,201706,0.51,201707,0.509,201708,0.511)</f>
        <v>0.51100000000000001</v>
      </c>
      <c r="Z1390" s="6">
        <f>Call_Data!$L1390/Call_Data!$G1390</f>
        <v>0.5641025641025641</v>
      </c>
      <c r="AA1390" s="6" cm="1">
        <f t="array" ref="AA1390">_xlfn.SWITCH(A1390,201706,0.2,201707,0.199,201708,0.198)</f>
        <v>0.19800000000000001</v>
      </c>
      <c r="AB1390" s="6">
        <f>Call_Data!$K1390-Call_Data!$L1390/Call_Data!$K1390</f>
        <v>26.185185185185187</v>
      </c>
      <c r="AC1390" s="6" cm="1">
        <f t="array" ref="AC1390">_xlfn.SWITCH(A1390,201706,0.17,201707,0.162,201708,0.159)</f>
        <v>0.159</v>
      </c>
      <c r="AD1390" s="6">
        <f>Call_Data!$I1390/Call_Data!$G1390</f>
        <v>0.12820512820512819</v>
      </c>
    </row>
    <row r="1391" spans="1:30" x14ac:dyDescent="0.2">
      <c r="A1391">
        <v>201708</v>
      </c>
      <c r="B1391" s="1">
        <v>42971</v>
      </c>
      <c r="C1391">
        <v>12467</v>
      </c>
      <c r="D1391" t="str">
        <f>VLOOKUP(Call_Data!$C1391,Hierarchy!$A$1:$H$27,5,TRUE)</f>
        <v>Centerville, Cece</v>
      </c>
      <c r="E1391" t="str">
        <f>VLOOKUP(Call_Data!$C1391,Hierarchy!$A$2:$H$27,7,TRUE)</f>
        <v>Winnerson, Aceona</v>
      </c>
      <c r="F1391" t="str">
        <f>VLOOKUP(C1391,Hierarchy!$A$2:$H$27,8,TRUE)</f>
        <v>Williamburg</v>
      </c>
      <c r="G1391">
        <v>40</v>
      </c>
      <c r="H1391">
        <v>24256</v>
      </c>
      <c r="I1391">
        <v>5</v>
      </c>
      <c r="J1391">
        <v>36</v>
      </c>
      <c r="K1391">
        <v>31</v>
      </c>
      <c r="L1391">
        <v>22</v>
      </c>
      <c r="M1391">
        <v>2</v>
      </c>
      <c r="N1391">
        <f>SUMIF(Call_Data!$D$2:$D$1526,Call_Data!$D1391,Call_Data!$G$2:$G$1526)</f>
        <v>2319</v>
      </c>
      <c r="O1391">
        <f>SUMIFS(Call_Data!$G$2:$G$1526,Call_Data!$D$2:$D$1526,Call_Data!$D1391,Call_Data!$A$2:$A$1526,Call_Data!$A1391)</f>
        <v>800</v>
      </c>
      <c r="P1391" s="3">
        <f>Call_Data!$H1391/Call_Data!$G1391</f>
        <v>606.4</v>
      </c>
      <c r="Q1391" cm="1">
        <f t="array" ref="Q1391">_xlfn.SWITCH(A1391,201706,780,201707,783,201708,775)</f>
        <v>775</v>
      </c>
      <c r="R1391" s="5" cm="1">
        <f t="array" ref="R1391">_xlfn.SWITCH(A1391,201706,0.08,201707,0.081,201708,0.075)</f>
        <v>7.4999999999999997E-2</v>
      </c>
      <c r="S1391" s="2">
        <f>Call_Data!$M1391/Call_Data!$G1391*100</f>
        <v>5</v>
      </c>
      <c r="T1391" s="2">
        <f>Call_Data!$S1391/Call_Data!$R1391</f>
        <v>66.666666666666671</v>
      </c>
      <c r="U1391" s="7">
        <f t="shared" si="42"/>
        <v>0</v>
      </c>
      <c r="V1391" s="6">
        <f t="shared" si="43"/>
        <v>0.9</v>
      </c>
      <c r="W1391" s="6">
        <f>Call_Data!$K1391/Call_Data!$J1391</f>
        <v>0.86111111111111116</v>
      </c>
      <c r="X1391" s="6">
        <f>Call_Data!$L1391/Call_Data!$K1391</f>
        <v>0.70967741935483875</v>
      </c>
      <c r="Y1391" s="6" cm="1">
        <f t="array" ref="Y1391">_xlfn.SWITCH(A1391,201706,0.51,201707,0.509,201708,0.511)</f>
        <v>0.51100000000000001</v>
      </c>
      <c r="Z1391" s="6">
        <f>Call_Data!$L1391/Call_Data!$G1391</f>
        <v>0.55000000000000004</v>
      </c>
      <c r="AA1391" s="6" cm="1">
        <f t="array" ref="AA1391">_xlfn.SWITCH(A1391,201706,0.2,201707,0.199,201708,0.198)</f>
        <v>0.19800000000000001</v>
      </c>
      <c r="AB1391" s="6">
        <f>Call_Data!$K1391-Call_Data!$L1391/Call_Data!$K1391</f>
        <v>30.29032258064516</v>
      </c>
      <c r="AC1391" s="6" cm="1">
        <f t="array" ref="AC1391">_xlfn.SWITCH(A1391,201706,0.17,201707,0.162,201708,0.159)</f>
        <v>0.159</v>
      </c>
      <c r="AD1391" s="6">
        <f>Call_Data!$I1391/Call_Data!$G1391</f>
        <v>0.125</v>
      </c>
    </row>
    <row r="1392" spans="1:30" x14ac:dyDescent="0.2">
      <c r="A1392">
        <v>201708</v>
      </c>
      <c r="B1392" s="1">
        <v>42971</v>
      </c>
      <c r="C1392">
        <v>12468</v>
      </c>
      <c r="D1392" t="str">
        <f>VLOOKUP(Call_Data!$C1392,Hierarchy!$A$1:$H$27,5,TRUE)</f>
        <v>Davenport, Davina</v>
      </c>
      <c r="E1392" t="str">
        <f>VLOOKUP(Call_Data!$C1392,Hierarchy!$A$2:$H$27,7,TRUE)</f>
        <v>Winnerson, Aceona</v>
      </c>
      <c r="F1392" t="str">
        <f>VLOOKUP(C1392,Hierarchy!$A$2:$H$27,8,TRUE)</f>
        <v>Williamburg</v>
      </c>
      <c r="G1392">
        <v>33</v>
      </c>
      <c r="H1392">
        <v>24024</v>
      </c>
      <c r="I1392">
        <v>4</v>
      </c>
      <c r="J1392">
        <v>33</v>
      </c>
      <c r="K1392">
        <v>27</v>
      </c>
      <c r="L1392">
        <v>21</v>
      </c>
      <c r="M1392">
        <v>1</v>
      </c>
      <c r="N1392">
        <f>SUMIF(Call_Data!$D$2:$D$1526,Call_Data!$D1392,Call_Data!$G$2:$G$1526)</f>
        <v>2282</v>
      </c>
      <c r="O1392">
        <f>SUMIFS(Call_Data!$G$2:$G$1526,Call_Data!$D$2:$D$1526,Call_Data!$D1392,Call_Data!$A$2:$A$1526,Call_Data!$A1392)</f>
        <v>790</v>
      </c>
      <c r="P1392" s="3">
        <f>Call_Data!$H1392/Call_Data!$G1392</f>
        <v>728</v>
      </c>
      <c r="Q1392" cm="1">
        <f t="array" ref="Q1392">_xlfn.SWITCH(A1392,201706,780,201707,783,201708,775)</f>
        <v>775</v>
      </c>
      <c r="R1392" s="5" cm="1">
        <f t="array" ref="R1392">_xlfn.SWITCH(A1392,201706,0.08,201707,0.081,201708,0.075)</f>
        <v>7.4999999999999997E-2</v>
      </c>
      <c r="S1392" s="2">
        <f>Call_Data!$M1392/Call_Data!$G1392*100</f>
        <v>3.0303030303030303</v>
      </c>
      <c r="T1392" s="2">
        <f>Call_Data!$S1392/Call_Data!$R1392</f>
        <v>40.404040404040408</v>
      </c>
      <c r="U1392" s="7">
        <f t="shared" si="42"/>
        <v>0</v>
      </c>
      <c r="V1392" s="6">
        <f t="shared" si="43"/>
        <v>1</v>
      </c>
      <c r="W1392" s="6">
        <f>Call_Data!$K1392/Call_Data!$J1392</f>
        <v>0.81818181818181823</v>
      </c>
      <c r="X1392" s="6">
        <f>Call_Data!$L1392/Call_Data!$K1392</f>
        <v>0.77777777777777779</v>
      </c>
      <c r="Y1392" s="6" cm="1">
        <f t="array" ref="Y1392">_xlfn.SWITCH(A1392,201706,0.51,201707,0.509,201708,0.511)</f>
        <v>0.51100000000000001</v>
      </c>
      <c r="Z1392" s="6">
        <f>Call_Data!$L1392/Call_Data!$G1392</f>
        <v>0.63636363636363635</v>
      </c>
      <c r="AA1392" s="6" cm="1">
        <f t="array" ref="AA1392">_xlfn.SWITCH(A1392,201706,0.2,201707,0.199,201708,0.198)</f>
        <v>0.19800000000000001</v>
      </c>
      <c r="AB1392" s="6">
        <f>Call_Data!$K1392-Call_Data!$L1392/Call_Data!$K1392</f>
        <v>26.222222222222221</v>
      </c>
      <c r="AC1392" s="6" cm="1">
        <f t="array" ref="AC1392">_xlfn.SWITCH(A1392,201706,0.17,201707,0.162,201708,0.159)</f>
        <v>0.159</v>
      </c>
      <c r="AD1392" s="6">
        <f>Call_Data!$I1392/Call_Data!$G1392</f>
        <v>0.12121212121212122</v>
      </c>
    </row>
    <row r="1393" spans="1:30" x14ac:dyDescent="0.2">
      <c r="A1393">
        <v>201708</v>
      </c>
      <c r="B1393" s="1">
        <v>42971</v>
      </c>
      <c r="C1393">
        <v>12469</v>
      </c>
      <c r="D1393" t="str">
        <f>VLOOKUP(Call_Data!$C1393,Hierarchy!$A$1:$H$27,5,TRUE)</f>
        <v>Edgerton, Ethan</v>
      </c>
      <c r="E1393" t="str">
        <f>VLOOKUP(Call_Data!$C1393,Hierarchy!$A$2:$H$27,7,TRUE)</f>
        <v>Winnerson, Aceona</v>
      </c>
      <c r="F1393" t="str">
        <f>VLOOKUP(C1393,Hierarchy!$A$2:$H$27,8,TRUE)</f>
        <v>Williamburg</v>
      </c>
      <c r="G1393">
        <v>34</v>
      </c>
      <c r="H1393">
        <v>24021</v>
      </c>
      <c r="I1393">
        <v>4</v>
      </c>
      <c r="J1393">
        <v>32</v>
      </c>
      <c r="K1393">
        <v>27</v>
      </c>
      <c r="L1393">
        <v>22</v>
      </c>
      <c r="M1393">
        <v>1</v>
      </c>
      <c r="N1393">
        <f>SUMIF(Call_Data!$D$2:$D$1526,Call_Data!$D1393,Call_Data!$G$2:$G$1526)</f>
        <v>2288</v>
      </c>
      <c r="O1393">
        <f>SUMIFS(Call_Data!$G$2:$G$1526,Call_Data!$D$2:$D$1526,Call_Data!$D1393,Call_Data!$A$2:$A$1526,Call_Data!$A1393)</f>
        <v>715</v>
      </c>
      <c r="P1393" s="3">
        <f>Call_Data!$H1393/Call_Data!$G1393</f>
        <v>706.5</v>
      </c>
      <c r="Q1393" cm="1">
        <f t="array" ref="Q1393">_xlfn.SWITCH(A1393,201706,780,201707,783,201708,775)</f>
        <v>775</v>
      </c>
      <c r="R1393" s="5" cm="1">
        <f t="array" ref="R1393">_xlfn.SWITCH(A1393,201706,0.08,201707,0.081,201708,0.075)</f>
        <v>7.4999999999999997E-2</v>
      </c>
      <c r="S1393" s="2">
        <f>Call_Data!$M1393/Call_Data!$G1393*100</f>
        <v>2.9411764705882351</v>
      </c>
      <c r="T1393" s="2">
        <f>Call_Data!$S1393/Call_Data!$R1393</f>
        <v>39.2156862745098</v>
      </c>
      <c r="U1393" s="7">
        <f t="shared" si="42"/>
        <v>0</v>
      </c>
      <c r="V1393" s="6">
        <f t="shared" si="43"/>
        <v>0.94117647058823528</v>
      </c>
      <c r="W1393" s="6">
        <f>Call_Data!$K1393/Call_Data!$J1393</f>
        <v>0.84375</v>
      </c>
      <c r="X1393" s="6">
        <f>Call_Data!$L1393/Call_Data!$K1393</f>
        <v>0.81481481481481477</v>
      </c>
      <c r="Y1393" s="6" cm="1">
        <f t="array" ref="Y1393">_xlfn.SWITCH(A1393,201706,0.51,201707,0.509,201708,0.511)</f>
        <v>0.51100000000000001</v>
      </c>
      <c r="Z1393" s="6">
        <f>Call_Data!$L1393/Call_Data!$G1393</f>
        <v>0.6470588235294118</v>
      </c>
      <c r="AA1393" s="6" cm="1">
        <f t="array" ref="AA1393">_xlfn.SWITCH(A1393,201706,0.2,201707,0.199,201708,0.198)</f>
        <v>0.19800000000000001</v>
      </c>
      <c r="AB1393" s="6">
        <f>Call_Data!$K1393-Call_Data!$L1393/Call_Data!$K1393</f>
        <v>26.185185185185187</v>
      </c>
      <c r="AC1393" s="6" cm="1">
        <f t="array" ref="AC1393">_xlfn.SWITCH(A1393,201706,0.17,201707,0.162,201708,0.159)</f>
        <v>0.159</v>
      </c>
      <c r="AD1393" s="6">
        <f>Call_Data!$I1393/Call_Data!$G1393</f>
        <v>0.11764705882352941</v>
      </c>
    </row>
    <row r="1394" spans="1:30" x14ac:dyDescent="0.2">
      <c r="A1394">
        <v>201708</v>
      </c>
      <c r="B1394" s="1">
        <v>42971</v>
      </c>
      <c r="C1394">
        <v>12470</v>
      </c>
      <c r="D1394" t="str">
        <f>VLOOKUP(Call_Data!$C1394,Hierarchy!$A$1:$H$27,5,TRUE)</f>
        <v>Filipsano, Fiona</v>
      </c>
      <c r="E1394" t="str">
        <f>VLOOKUP(Call_Data!$C1394,Hierarchy!$A$2:$H$27,7,TRUE)</f>
        <v>Winnerson, Aceona</v>
      </c>
      <c r="F1394" t="str">
        <f>VLOOKUP(C1394,Hierarchy!$A$2:$H$27,8,TRUE)</f>
        <v>Williamburg</v>
      </c>
      <c r="G1394">
        <v>38</v>
      </c>
      <c r="H1394">
        <v>24865</v>
      </c>
      <c r="I1394">
        <v>4</v>
      </c>
      <c r="J1394">
        <v>37</v>
      </c>
      <c r="K1394">
        <v>28</v>
      </c>
      <c r="L1394">
        <v>21</v>
      </c>
      <c r="M1394">
        <v>2</v>
      </c>
      <c r="N1394">
        <f>SUMIF(Call_Data!$D$2:$D$1526,Call_Data!$D1394,Call_Data!$G$2:$G$1526)</f>
        <v>2312</v>
      </c>
      <c r="O1394">
        <f>SUMIFS(Call_Data!$G$2:$G$1526,Call_Data!$D$2:$D$1526,Call_Data!$D1394,Call_Data!$A$2:$A$1526,Call_Data!$A1394)</f>
        <v>796</v>
      </c>
      <c r="P1394" s="3">
        <f>Call_Data!$H1394/Call_Data!$G1394</f>
        <v>654.34210526315792</v>
      </c>
      <c r="Q1394" cm="1">
        <f t="array" ref="Q1394">_xlfn.SWITCH(A1394,201706,780,201707,783,201708,775)</f>
        <v>775</v>
      </c>
      <c r="R1394" s="5" cm="1">
        <f t="array" ref="R1394">_xlfn.SWITCH(A1394,201706,0.08,201707,0.081,201708,0.075)</f>
        <v>7.4999999999999997E-2</v>
      </c>
      <c r="S1394" s="2">
        <f>Call_Data!$M1394/Call_Data!$G1394*100</f>
        <v>5.2631578947368416</v>
      </c>
      <c r="T1394" s="2">
        <f>Call_Data!$S1394/Call_Data!$R1394</f>
        <v>70.175438596491219</v>
      </c>
      <c r="U1394" s="7">
        <f t="shared" si="42"/>
        <v>0</v>
      </c>
      <c r="V1394" s="6">
        <f t="shared" si="43"/>
        <v>0.97368421052631582</v>
      </c>
      <c r="W1394" s="6">
        <f>Call_Data!$K1394/Call_Data!$J1394</f>
        <v>0.7567567567567568</v>
      </c>
      <c r="X1394" s="6">
        <f>Call_Data!$L1394/Call_Data!$K1394</f>
        <v>0.75</v>
      </c>
      <c r="Y1394" s="6" cm="1">
        <f t="array" ref="Y1394">_xlfn.SWITCH(A1394,201706,0.51,201707,0.509,201708,0.511)</f>
        <v>0.51100000000000001</v>
      </c>
      <c r="Z1394" s="6">
        <f>Call_Data!$L1394/Call_Data!$G1394</f>
        <v>0.55263157894736847</v>
      </c>
      <c r="AA1394" s="6" cm="1">
        <f t="array" ref="AA1394">_xlfn.SWITCH(A1394,201706,0.2,201707,0.199,201708,0.198)</f>
        <v>0.19800000000000001</v>
      </c>
      <c r="AB1394" s="6">
        <f>Call_Data!$K1394-Call_Data!$L1394/Call_Data!$K1394</f>
        <v>27.25</v>
      </c>
      <c r="AC1394" s="6" cm="1">
        <f t="array" ref="AC1394">_xlfn.SWITCH(A1394,201706,0.17,201707,0.162,201708,0.159)</f>
        <v>0.159</v>
      </c>
      <c r="AD1394" s="6">
        <f>Call_Data!$I1394/Call_Data!$G1394</f>
        <v>0.10526315789473684</v>
      </c>
    </row>
    <row r="1395" spans="1:30" x14ac:dyDescent="0.2">
      <c r="A1395">
        <v>201708</v>
      </c>
      <c r="B1395" s="1">
        <v>42971</v>
      </c>
      <c r="C1395">
        <v>12471</v>
      </c>
      <c r="D1395" t="str">
        <f>VLOOKUP(Call_Data!$C1395,Hierarchy!$A$1:$H$27,5,TRUE)</f>
        <v>Gee, Garry</v>
      </c>
      <c r="E1395" t="str">
        <f>VLOOKUP(Call_Data!$C1395,Hierarchy!$A$2:$H$27,7,TRUE)</f>
        <v>Winnerson, Aceona</v>
      </c>
      <c r="F1395" t="str">
        <f>VLOOKUP(C1395,Hierarchy!$A$2:$H$27,8,TRUE)</f>
        <v>Williamburg</v>
      </c>
      <c r="G1395">
        <v>37</v>
      </c>
      <c r="H1395">
        <v>24006</v>
      </c>
      <c r="I1395">
        <v>4</v>
      </c>
      <c r="J1395">
        <v>36</v>
      </c>
      <c r="K1395">
        <v>26</v>
      </c>
      <c r="L1395">
        <v>23</v>
      </c>
      <c r="M1395">
        <v>1</v>
      </c>
      <c r="N1395">
        <f>SUMIF(Call_Data!$D$2:$D$1526,Call_Data!$D1395,Call_Data!$G$2:$G$1526)</f>
        <v>2402</v>
      </c>
      <c r="O1395">
        <f>SUMIFS(Call_Data!$G$2:$G$1526,Call_Data!$D$2:$D$1526,Call_Data!$D1395,Call_Data!$A$2:$A$1526,Call_Data!$A1395)</f>
        <v>793</v>
      </c>
      <c r="P1395" s="3">
        <f>Call_Data!$H1395/Call_Data!$G1395</f>
        <v>648.81081081081084</v>
      </c>
      <c r="Q1395" cm="1">
        <f t="array" ref="Q1395">_xlfn.SWITCH(A1395,201706,780,201707,783,201708,775)</f>
        <v>775</v>
      </c>
      <c r="R1395" s="5" cm="1">
        <f t="array" ref="R1395">_xlfn.SWITCH(A1395,201706,0.08,201707,0.081,201708,0.075)</f>
        <v>7.4999999999999997E-2</v>
      </c>
      <c r="S1395" s="2">
        <f>Call_Data!$M1395/Call_Data!$G1395*100</f>
        <v>2.7027027027027026</v>
      </c>
      <c r="T1395" s="2">
        <f>Call_Data!$S1395/Call_Data!$R1395</f>
        <v>36.036036036036037</v>
      </c>
      <c r="U1395" s="7">
        <f t="shared" si="42"/>
        <v>0</v>
      </c>
      <c r="V1395" s="6">
        <f t="shared" si="43"/>
        <v>0.97297297297297303</v>
      </c>
      <c r="W1395" s="6">
        <f>Call_Data!$K1395/Call_Data!$J1395</f>
        <v>0.72222222222222221</v>
      </c>
      <c r="X1395" s="6">
        <f>Call_Data!$L1395/Call_Data!$K1395</f>
        <v>0.88461538461538458</v>
      </c>
      <c r="Y1395" s="6" cm="1">
        <f t="array" ref="Y1395">_xlfn.SWITCH(A1395,201706,0.51,201707,0.509,201708,0.511)</f>
        <v>0.51100000000000001</v>
      </c>
      <c r="Z1395" s="6">
        <f>Call_Data!$L1395/Call_Data!$G1395</f>
        <v>0.6216216216216216</v>
      </c>
      <c r="AA1395" s="6" cm="1">
        <f t="array" ref="AA1395">_xlfn.SWITCH(A1395,201706,0.2,201707,0.199,201708,0.198)</f>
        <v>0.19800000000000001</v>
      </c>
      <c r="AB1395" s="6">
        <f>Call_Data!$K1395-Call_Data!$L1395/Call_Data!$K1395</f>
        <v>25.115384615384617</v>
      </c>
      <c r="AC1395" s="6" cm="1">
        <f t="array" ref="AC1395">_xlfn.SWITCH(A1395,201706,0.17,201707,0.162,201708,0.159)</f>
        <v>0.159</v>
      </c>
      <c r="AD1395" s="6">
        <f>Call_Data!$I1395/Call_Data!$G1395</f>
        <v>0.10810810810810811</v>
      </c>
    </row>
    <row r="1396" spans="1:30" x14ac:dyDescent="0.2">
      <c r="A1396">
        <v>201708</v>
      </c>
      <c r="B1396" s="1">
        <v>42971</v>
      </c>
      <c r="C1396">
        <v>12472</v>
      </c>
      <c r="D1396" t="str">
        <f>VLOOKUP(Call_Data!$C1396,Hierarchy!$A$1:$H$27,5,TRUE)</f>
        <v>Harrison, Harold</v>
      </c>
      <c r="E1396" t="str">
        <f>VLOOKUP(Call_Data!$C1396,Hierarchy!$A$2:$H$27,7,TRUE)</f>
        <v>Winnerson, Aceona</v>
      </c>
      <c r="F1396" t="str">
        <f>VLOOKUP(C1396,Hierarchy!$A$2:$H$27,8,TRUE)</f>
        <v>Williamburg</v>
      </c>
      <c r="G1396">
        <v>33</v>
      </c>
      <c r="H1396">
        <v>25675</v>
      </c>
      <c r="I1396">
        <v>3</v>
      </c>
      <c r="J1396">
        <v>30</v>
      </c>
      <c r="K1396">
        <v>26</v>
      </c>
      <c r="L1396">
        <v>19</v>
      </c>
      <c r="M1396">
        <v>1</v>
      </c>
      <c r="N1396">
        <f>SUMIF(Call_Data!$D$2:$D$1526,Call_Data!$D1396,Call_Data!$G$2:$G$1526)</f>
        <v>2134</v>
      </c>
      <c r="O1396">
        <f>SUMIFS(Call_Data!$G$2:$G$1526,Call_Data!$D$2:$D$1526,Call_Data!$D1396,Call_Data!$A$2:$A$1526,Call_Data!$A1396)</f>
        <v>777</v>
      </c>
      <c r="P1396" s="3">
        <f>Call_Data!$H1396/Call_Data!$G1396</f>
        <v>778.030303030303</v>
      </c>
      <c r="Q1396" cm="1">
        <f t="array" ref="Q1396">_xlfn.SWITCH(A1396,201706,780,201707,783,201708,775)</f>
        <v>775</v>
      </c>
      <c r="R1396" s="5" cm="1">
        <f t="array" ref="R1396">_xlfn.SWITCH(A1396,201706,0.08,201707,0.081,201708,0.075)</f>
        <v>7.4999999999999997E-2</v>
      </c>
      <c r="S1396" s="2">
        <f>Call_Data!$M1396/Call_Data!$G1396*100</f>
        <v>3.0303030303030303</v>
      </c>
      <c r="T1396" s="2">
        <f>Call_Data!$S1396/Call_Data!$R1396</f>
        <v>40.404040404040408</v>
      </c>
      <c r="U1396" s="7">
        <f t="shared" si="42"/>
        <v>0</v>
      </c>
      <c r="V1396" s="6">
        <f t="shared" si="43"/>
        <v>0.90909090909090906</v>
      </c>
      <c r="W1396" s="6">
        <f>Call_Data!$K1396/Call_Data!$J1396</f>
        <v>0.8666666666666667</v>
      </c>
      <c r="X1396" s="6">
        <f>Call_Data!$L1396/Call_Data!$K1396</f>
        <v>0.73076923076923073</v>
      </c>
      <c r="Y1396" s="6" cm="1">
        <f t="array" ref="Y1396">_xlfn.SWITCH(A1396,201706,0.51,201707,0.509,201708,0.511)</f>
        <v>0.51100000000000001</v>
      </c>
      <c r="Z1396" s="6">
        <f>Call_Data!$L1396/Call_Data!$G1396</f>
        <v>0.5757575757575758</v>
      </c>
      <c r="AA1396" s="6" cm="1">
        <f t="array" ref="AA1396">_xlfn.SWITCH(A1396,201706,0.2,201707,0.199,201708,0.198)</f>
        <v>0.19800000000000001</v>
      </c>
      <c r="AB1396" s="6">
        <f>Call_Data!$K1396-Call_Data!$L1396/Call_Data!$K1396</f>
        <v>25.26923076923077</v>
      </c>
      <c r="AC1396" s="6" cm="1">
        <f t="array" ref="AC1396">_xlfn.SWITCH(A1396,201706,0.17,201707,0.162,201708,0.159)</f>
        <v>0.159</v>
      </c>
      <c r="AD1396" s="6">
        <f>Call_Data!$I1396/Call_Data!$G1396</f>
        <v>9.0909090909090912E-2</v>
      </c>
    </row>
    <row r="1397" spans="1:30" x14ac:dyDescent="0.2">
      <c r="A1397">
        <v>201708</v>
      </c>
      <c r="B1397" s="1">
        <v>42971</v>
      </c>
      <c r="C1397">
        <v>12482</v>
      </c>
      <c r="D1397" t="str">
        <f>VLOOKUP(Call_Data!$C1397,Hierarchy!$A$1:$H$27,5,TRUE)</f>
        <v>Sanders, Sammi</v>
      </c>
      <c r="E1397" t="str">
        <f>VLOOKUP(Call_Data!$C1397,Hierarchy!$A$2:$H$27,7,TRUE)</f>
        <v>Oferten, Quinton</v>
      </c>
      <c r="F1397" t="str">
        <f>VLOOKUP(C1397,Hierarchy!$A$2:$H$27,8,TRUE)</f>
        <v>Williamburg</v>
      </c>
      <c r="G1397">
        <v>28</v>
      </c>
      <c r="H1397">
        <v>25798</v>
      </c>
      <c r="I1397">
        <v>7</v>
      </c>
      <c r="J1397">
        <v>25</v>
      </c>
      <c r="K1397">
        <v>16</v>
      </c>
      <c r="L1397">
        <v>9</v>
      </c>
      <c r="M1397">
        <v>3</v>
      </c>
      <c r="N1397">
        <f>SUMIF(Call_Data!$D$2:$D$1526,Call_Data!$D1397,Call_Data!$G$2:$G$1526)</f>
        <v>1764</v>
      </c>
      <c r="O1397">
        <f>SUMIFS(Call_Data!$G$2:$G$1526,Call_Data!$D$2:$D$1526,Call_Data!$D1397,Call_Data!$A$2:$A$1526,Call_Data!$A1397)</f>
        <v>663</v>
      </c>
      <c r="P1397" s="3">
        <f>Call_Data!$H1397/Call_Data!$G1397</f>
        <v>921.35714285714289</v>
      </c>
      <c r="Q1397" cm="1">
        <f t="array" ref="Q1397">_xlfn.SWITCH(A1397,201706,780,201707,783,201708,775)</f>
        <v>775</v>
      </c>
      <c r="R1397" s="5" cm="1">
        <f t="array" ref="R1397">_xlfn.SWITCH(A1397,201706,0.08,201707,0.081,201708,0.075)</f>
        <v>7.4999999999999997E-2</v>
      </c>
      <c r="S1397" s="2">
        <f>Call_Data!$M1397/Call_Data!$G1397*100</f>
        <v>10.714285714285714</v>
      </c>
      <c r="T1397" s="2">
        <f>Call_Data!$S1397/Call_Data!$R1397</f>
        <v>142.85714285714286</v>
      </c>
      <c r="U1397" s="7">
        <f t="shared" si="42"/>
        <v>250</v>
      </c>
      <c r="V1397" s="6">
        <f t="shared" si="43"/>
        <v>0.8928571428571429</v>
      </c>
      <c r="W1397" s="6">
        <f>Call_Data!$K1397/Call_Data!$J1397</f>
        <v>0.64</v>
      </c>
      <c r="X1397" s="6">
        <f>Call_Data!$L1397/Call_Data!$K1397</f>
        <v>0.5625</v>
      </c>
      <c r="Y1397" s="6" cm="1">
        <f t="array" ref="Y1397">_xlfn.SWITCH(A1397,201706,0.51,201707,0.509,201708,0.511)</f>
        <v>0.51100000000000001</v>
      </c>
      <c r="Z1397" s="6">
        <f>Call_Data!$L1397/Call_Data!$G1397</f>
        <v>0.32142857142857145</v>
      </c>
      <c r="AA1397" s="6" cm="1">
        <f t="array" ref="AA1397">_xlfn.SWITCH(A1397,201706,0.2,201707,0.199,201708,0.198)</f>
        <v>0.19800000000000001</v>
      </c>
      <c r="AB1397" s="6">
        <f>Call_Data!$K1397-Call_Data!$L1397/Call_Data!$K1397</f>
        <v>15.4375</v>
      </c>
      <c r="AC1397" s="6" cm="1">
        <f t="array" ref="AC1397">_xlfn.SWITCH(A1397,201706,0.17,201707,0.162,201708,0.159)</f>
        <v>0.159</v>
      </c>
      <c r="AD1397" s="6">
        <f>Call_Data!$I1397/Call_Data!$G1397</f>
        <v>0.25</v>
      </c>
    </row>
    <row r="1398" spans="1:30" x14ac:dyDescent="0.2">
      <c r="A1398">
        <v>201708</v>
      </c>
      <c r="B1398" s="1">
        <v>42971</v>
      </c>
      <c r="C1398">
        <v>12483</v>
      </c>
      <c r="D1398" t="str">
        <f>VLOOKUP(Call_Data!$C1398,Hierarchy!$A$1:$H$27,5,TRUE)</f>
        <v>Thomas, Ted</v>
      </c>
      <c r="E1398" t="str">
        <f>VLOOKUP(Call_Data!$C1398,Hierarchy!$A$2:$H$27,7,TRUE)</f>
        <v>Oferten, Quinton</v>
      </c>
      <c r="F1398" t="str">
        <f>VLOOKUP(C1398,Hierarchy!$A$2:$H$27,8,TRUE)</f>
        <v>Williamburg</v>
      </c>
      <c r="G1398">
        <v>29</v>
      </c>
      <c r="H1398">
        <v>24029</v>
      </c>
      <c r="I1398">
        <v>6</v>
      </c>
      <c r="J1398">
        <v>27</v>
      </c>
      <c r="K1398">
        <v>17</v>
      </c>
      <c r="L1398">
        <v>12</v>
      </c>
      <c r="M1398">
        <v>3</v>
      </c>
      <c r="N1398">
        <f>SUMIF(Call_Data!$D$2:$D$1526,Call_Data!$D1398,Call_Data!$G$2:$G$1526)</f>
        <v>1918</v>
      </c>
      <c r="O1398">
        <f>SUMIFS(Call_Data!$G$2:$G$1526,Call_Data!$D$2:$D$1526,Call_Data!$D1398,Call_Data!$A$2:$A$1526,Call_Data!$A1398)</f>
        <v>660</v>
      </c>
      <c r="P1398" s="3">
        <f>Call_Data!$H1398/Call_Data!$G1398</f>
        <v>828.58620689655174</v>
      </c>
      <c r="Q1398" cm="1">
        <f t="array" ref="Q1398">_xlfn.SWITCH(A1398,201706,780,201707,783,201708,775)</f>
        <v>775</v>
      </c>
      <c r="R1398" s="5" cm="1">
        <f t="array" ref="R1398">_xlfn.SWITCH(A1398,201706,0.08,201707,0.081,201708,0.075)</f>
        <v>7.4999999999999997E-2</v>
      </c>
      <c r="S1398" s="2">
        <f>Call_Data!$M1398/Call_Data!$G1398*100</f>
        <v>10.344827586206897</v>
      </c>
      <c r="T1398" s="2">
        <f>Call_Data!$S1398/Call_Data!$R1398</f>
        <v>137.93103448275863</v>
      </c>
      <c r="U1398" s="7">
        <f t="shared" si="42"/>
        <v>250</v>
      </c>
      <c r="V1398" s="6">
        <f t="shared" si="43"/>
        <v>0.93103448275862066</v>
      </c>
      <c r="W1398" s="6">
        <f>Call_Data!$K1398/Call_Data!$J1398</f>
        <v>0.62962962962962965</v>
      </c>
      <c r="X1398" s="6">
        <f>Call_Data!$L1398/Call_Data!$K1398</f>
        <v>0.70588235294117652</v>
      </c>
      <c r="Y1398" s="6" cm="1">
        <f t="array" ref="Y1398">_xlfn.SWITCH(A1398,201706,0.51,201707,0.509,201708,0.511)</f>
        <v>0.51100000000000001</v>
      </c>
      <c r="Z1398" s="6">
        <f>Call_Data!$L1398/Call_Data!$G1398</f>
        <v>0.41379310344827586</v>
      </c>
      <c r="AA1398" s="6" cm="1">
        <f t="array" ref="AA1398">_xlfn.SWITCH(A1398,201706,0.2,201707,0.199,201708,0.198)</f>
        <v>0.19800000000000001</v>
      </c>
      <c r="AB1398" s="6">
        <f>Call_Data!$K1398-Call_Data!$L1398/Call_Data!$K1398</f>
        <v>16.294117647058822</v>
      </c>
      <c r="AC1398" s="6" cm="1">
        <f t="array" ref="AC1398">_xlfn.SWITCH(A1398,201706,0.17,201707,0.162,201708,0.159)</f>
        <v>0.159</v>
      </c>
      <c r="AD1398" s="6">
        <f>Call_Data!$I1398/Call_Data!$G1398</f>
        <v>0.20689655172413793</v>
      </c>
    </row>
    <row r="1399" spans="1:30" x14ac:dyDescent="0.2">
      <c r="A1399">
        <v>201708</v>
      </c>
      <c r="B1399" s="1">
        <v>42971</v>
      </c>
      <c r="C1399">
        <v>12484</v>
      </c>
      <c r="D1399" t="str">
        <f>VLOOKUP(Call_Data!$C1399,Hierarchy!$A$1:$H$27,5,TRUE)</f>
        <v>Uvaldon, Ursala</v>
      </c>
      <c r="E1399" t="str">
        <f>VLOOKUP(Call_Data!$C1399,Hierarchy!$A$2:$H$27,7,TRUE)</f>
        <v>Oferten, Quinton</v>
      </c>
      <c r="F1399" t="str">
        <f>VLOOKUP(C1399,Hierarchy!$A$2:$H$27,8,TRUE)</f>
        <v>Williamburg</v>
      </c>
      <c r="G1399">
        <v>30</v>
      </c>
      <c r="H1399">
        <v>24582</v>
      </c>
      <c r="I1399">
        <v>6</v>
      </c>
      <c r="J1399">
        <v>26</v>
      </c>
      <c r="K1399">
        <v>17</v>
      </c>
      <c r="L1399">
        <v>9</v>
      </c>
      <c r="M1399">
        <v>4</v>
      </c>
      <c r="N1399">
        <f>SUMIF(Call_Data!$D$2:$D$1526,Call_Data!$D1399,Call_Data!$G$2:$G$1526)</f>
        <v>1913</v>
      </c>
      <c r="O1399">
        <f>SUMIFS(Call_Data!$G$2:$G$1526,Call_Data!$D$2:$D$1526,Call_Data!$D1399,Call_Data!$A$2:$A$1526,Call_Data!$A1399)</f>
        <v>666</v>
      </c>
      <c r="P1399" s="3">
        <f>Call_Data!$H1399/Call_Data!$G1399</f>
        <v>819.4</v>
      </c>
      <c r="Q1399" cm="1">
        <f t="array" ref="Q1399">_xlfn.SWITCH(A1399,201706,780,201707,783,201708,775)</f>
        <v>775</v>
      </c>
      <c r="R1399" s="5" cm="1">
        <f t="array" ref="R1399">_xlfn.SWITCH(A1399,201706,0.08,201707,0.081,201708,0.075)</f>
        <v>7.4999999999999997E-2</v>
      </c>
      <c r="S1399" s="2">
        <f>Call_Data!$M1399/Call_Data!$G1399*100</f>
        <v>13.333333333333334</v>
      </c>
      <c r="T1399" s="2">
        <f>Call_Data!$S1399/Call_Data!$R1399</f>
        <v>177.7777777777778</v>
      </c>
      <c r="U1399" s="7">
        <f t="shared" si="42"/>
        <v>250</v>
      </c>
      <c r="V1399" s="6">
        <f t="shared" si="43"/>
        <v>0.8666666666666667</v>
      </c>
      <c r="W1399" s="6">
        <f>Call_Data!$K1399/Call_Data!$J1399</f>
        <v>0.65384615384615385</v>
      </c>
      <c r="X1399" s="6">
        <f>Call_Data!$L1399/Call_Data!$K1399</f>
        <v>0.52941176470588236</v>
      </c>
      <c r="Y1399" s="6" cm="1">
        <f t="array" ref="Y1399">_xlfn.SWITCH(A1399,201706,0.51,201707,0.509,201708,0.511)</f>
        <v>0.51100000000000001</v>
      </c>
      <c r="Z1399" s="6">
        <f>Call_Data!$L1399/Call_Data!$G1399</f>
        <v>0.3</v>
      </c>
      <c r="AA1399" s="6" cm="1">
        <f t="array" ref="AA1399">_xlfn.SWITCH(A1399,201706,0.2,201707,0.199,201708,0.198)</f>
        <v>0.19800000000000001</v>
      </c>
      <c r="AB1399" s="6">
        <f>Call_Data!$K1399-Call_Data!$L1399/Call_Data!$K1399</f>
        <v>16.470588235294116</v>
      </c>
      <c r="AC1399" s="6" cm="1">
        <f t="array" ref="AC1399">_xlfn.SWITCH(A1399,201706,0.17,201707,0.162,201708,0.159)</f>
        <v>0.159</v>
      </c>
      <c r="AD1399" s="6">
        <f>Call_Data!$I1399/Call_Data!$G1399</f>
        <v>0.2</v>
      </c>
    </row>
    <row r="1400" spans="1:30" x14ac:dyDescent="0.2">
      <c r="A1400">
        <v>201708</v>
      </c>
      <c r="B1400" s="1">
        <v>42971</v>
      </c>
      <c r="C1400">
        <v>12485</v>
      </c>
      <c r="D1400" t="str">
        <f>VLOOKUP(Call_Data!$C1400,Hierarchy!$A$1:$H$27,5,TRUE)</f>
        <v>Vindictive, Vinny</v>
      </c>
      <c r="E1400" t="str">
        <f>VLOOKUP(Call_Data!$C1400,Hierarchy!$A$2:$H$27,7,TRUE)</f>
        <v>Oferten, Quinton</v>
      </c>
      <c r="F1400" t="str">
        <f>VLOOKUP(C1400,Hierarchy!$A$2:$H$27,8,TRUE)</f>
        <v>Williamburg</v>
      </c>
      <c r="G1400">
        <v>33</v>
      </c>
      <c r="H1400">
        <v>25162</v>
      </c>
      <c r="I1400">
        <v>7</v>
      </c>
      <c r="J1400">
        <v>30</v>
      </c>
      <c r="K1400">
        <v>22</v>
      </c>
      <c r="L1400">
        <v>14</v>
      </c>
      <c r="M1400">
        <v>4</v>
      </c>
      <c r="N1400">
        <f>SUMIF(Call_Data!$D$2:$D$1526,Call_Data!$D1400,Call_Data!$G$2:$G$1526)</f>
        <v>1894</v>
      </c>
      <c r="O1400">
        <f>SUMIFS(Call_Data!$G$2:$G$1526,Call_Data!$D$2:$D$1526,Call_Data!$D1400,Call_Data!$A$2:$A$1526,Call_Data!$A1400)</f>
        <v>640</v>
      </c>
      <c r="P1400" s="3">
        <f>Call_Data!$H1400/Call_Data!$G1400</f>
        <v>762.4848484848485</v>
      </c>
      <c r="Q1400" cm="1">
        <f t="array" ref="Q1400">_xlfn.SWITCH(A1400,201706,780,201707,783,201708,775)</f>
        <v>775</v>
      </c>
      <c r="R1400" s="5" cm="1">
        <f t="array" ref="R1400">_xlfn.SWITCH(A1400,201706,0.08,201707,0.081,201708,0.075)</f>
        <v>7.4999999999999997E-2</v>
      </c>
      <c r="S1400" s="2">
        <f>Call_Data!$M1400/Call_Data!$G1400*100</f>
        <v>12.121212121212121</v>
      </c>
      <c r="T1400" s="2">
        <f>Call_Data!$S1400/Call_Data!$R1400</f>
        <v>161.61616161616163</v>
      </c>
      <c r="U1400" s="7">
        <f t="shared" si="42"/>
        <v>250</v>
      </c>
      <c r="V1400" s="6">
        <f t="shared" si="43"/>
        <v>0.90909090909090906</v>
      </c>
      <c r="W1400" s="6">
        <f>Call_Data!$K1400/Call_Data!$J1400</f>
        <v>0.73333333333333328</v>
      </c>
      <c r="X1400" s="6">
        <f>Call_Data!$L1400/Call_Data!$K1400</f>
        <v>0.63636363636363635</v>
      </c>
      <c r="Y1400" s="6" cm="1">
        <f t="array" ref="Y1400">_xlfn.SWITCH(A1400,201706,0.51,201707,0.509,201708,0.511)</f>
        <v>0.51100000000000001</v>
      </c>
      <c r="Z1400" s="6">
        <f>Call_Data!$L1400/Call_Data!$G1400</f>
        <v>0.42424242424242425</v>
      </c>
      <c r="AA1400" s="6" cm="1">
        <f t="array" ref="AA1400">_xlfn.SWITCH(A1400,201706,0.2,201707,0.199,201708,0.198)</f>
        <v>0.19800000000000001</v>
      </c>
      <c r="AB1400" s="6">
        <f>Call_Data!$K1400-Call_Data!$L1400/Call_Data!$K1400</f>
        <v>21.363636363636363</v>
      </c>
      <c r="AC1400" s="6" cm="1">
        <f t="array" ref="AC1400">_xlfn.SWITCH(A1400,201706,0.17,201707,0.162,201708,0.159)</f>
        <v>0.159</v>
      </c>
      <c r="AD1400" s="6">
        <f>Call_Data!$I1400/Call_Data!$G1400</f>
        <v>0.21212121212121213</v>
      </c>
    </row>
    <row r="1401" spans="1:30" x14ac:dyDescent="0.2">
      <c r="A1401">
        <v>201708</v>
      </c>
      <c r="B1401" s="1">
        <v>42971</v>
      </c>
      <c r="C1401">
        <v>12486</v>
      </c>
      <c r="D1401" t="str">
        <f>VLOOKUP(Call_Data!$C1401,Hierarchy!$A$1:$H$27,5,TRUE)</f>
        <v>Williamson, Wilma</v>
      </c>
      <c r="E1401" t="str">
        <f>VLOOKUP(Call_Data!$C1401,Hierarchy!$A$2:$H$27,7,TRUE)</f>
        <v>Oferten, Quinton</v>
      </c>
      <c r="F1401" t="str">
        <f>VLOOKUP(C1401,Hierarchy!$A$2:$H$27,8,TRUE)</f>
        <v>Williamburg</v>
      </c>
      <c r="G1401">
        <v>28</v>
      </c>
      <c r="H1401">
        <v>25100</v>
      </c>
      <c r="I1401">
        <v>7</v>
      </c>
      <c r="J1401">
        <v>26</v>
      </c>
      <c r="K1401">
        <v>17</v>
      </c>
      <c r="L1401">
        <v>12</v>
      </c>
      <c r="M1401">
        <v>3</v>
      </c>
      <c r="N1401">
        <f>SUMIF(Call_Data!$D$2:$D$1526,Call_Data!$D1401,Call_Data!$G$2:$G$1526)</f>
        <v>1992</v>
      </c>
      <c r="O1401">
        <f>SUMIFS(Call_Data!$G$2:$G$1526,Call_Data!$D$2:$D$1526,Call_Data!$D1401,Call_Data!$A$2:$A$1526,Call_Data!$A1401)</f>
        <v>665</v>
      </c>
      <c r="P1401" s="3">
        <f>Call_Data!$H1401/Call_Data!$G1401</f>
        <v>896.42857142857144</v>
      </c>
      <c r="Q1401" cm="1">
        <f t="array" ref="Q1401">_xlfn.SWITCH(A1401,201706,780,201707,783,201708,775)</f>
        <v>775</v>
      </c>
      <c r="R1401" s="5" cm="1">
        <f t="array" ref="R1401">_xlfn.SWITCH(A1401,201706,0.08,201707,0.081,201708,0.075)</f>
        <v>7.4999999999999997E-2</v>
      </c>
      <c r="S1401" s="2">
        <f>Call_Data!$M1401/Call_Data!$G1401*100</f>
        <v>10.714285714285714</v>
      </c>
      <c r="T1401" s="2">
        <f>Call_Data!$S1401/Call_Data!$R1401</f>
        <v>142.85714285714286</v>
      </c>
      <c r="U1401" s="7">
        <f t="shared" si="42"/>
        <v>250</v>
      </c>
      <c r="V1401" s="6">
        <f t="shared" si="43"/>
        <v>0.9285714285714286</v>
      </c>
      <c r="W1401" s="6">
        <f>Call_Data!$K1401/Call_Data!$J1401</f>
        <v>0.65384615384615385</v>
      </c>
      <c r="X1401" s="6">
        <f>Call_Data!$L1401/Call_Data!$K1401</f>
        <v>0.70588235294117652</v>
      </c>
      <c r="Y1401" s="6" cm="1">
        <f t="array" ref="Y1401">_xlfn.SWITCH(A1401,201706,0.51,201707,0.509,201708,0.511)</f>
        <v>0.51100000000000001</v>
      </c>
      <c r="Z1401" s="6">
        <f>Call_Data!$L1401/Call_Data!$G1401</f>
        <v>0.42857142857142855</v>
      </c>
      <c r="AA1401" s="6" cm="1">
        <f t="array" ref="AA1401">_xlfn.SWITCH(A1401,201706,0.2,201707,0.199,201708,0.198)</f>
        <v>0.19800000000000001</v>
      </c>
      <c r="AB1401" s="6">
        <f>Call_Data!$K1401-Call_Data!$L1401/Call_Data!$K1401</f>
        <v>16.294117647058822</v>
      </c>
      <c r="AC1401" s="6" cm="1">
        <f t="array" ref="AC1401">_xlfn.SWITCH(A1401,201706,0.17,201707,0.162,201708,0.159)</f>
        <v>0.159</v>
      </c>
      <c r="AD1401" s="6">
        <f>Call_Data!$I1401/Call_Data!$G1401</f>
        <v>0.25</v>
      </c>
    </row>
    <row r="1402" spans="1:30" x14ac:dyDescent="0.2">
      <c r="A1402">
        <v>201708</v>
      </c>
      <c r="B1402" s="1">
        <v>42971</v>
      </c>
      <c r="C1402">
        <v>12487</v>
      </c>
      <c r="D1402" t="str">
        <f>VLOOKUP(Call_Data!$C1402,Hierarchy!$A$1:$H$27,5,TRUE)</f>
        <v>Younger, Yeti</v>
      </c>
      <c r="E1402" t="str">
        <f>VLOOKUP(Call_Data!$C1402,Hierarchy!$A$2:$H$27,7,TRUE)</f>
        <v>Oferten, Quinton</v>
      </c>
      <c r="F1402" t="str">
        <f>VLOOKUP(C1402,Hierarchy!$A$2:$H$27,8,TRUE)</f>
        <v>Williamburg</v>
      </c>
      <c r="G1402">
        <v>30</v>
      </c>
      <c r="H1402">
        <v>25771</v>
      </c>
      <c r="I1402">
        <v>8</v>
      </c>
      <c r="J1402">
        <v>27</v>
      </c>
      <c r="K1402">
        <v>20</v>
      </c>
      <c r="L1402">
        <v>10</v>
      </c>
      <c r="M1402">
        <v>4</v>
      </c>
      <c r="N1402">
        <f>SUMIF(Call_Data!$D$2:$D$1526,Call_Data!$D1402,Call_Data!$G$2:$G$1526)</f>
        <v>1939</v>
      </c>
      <c r="O1402">
        <f>SUMIFS(Call_Data!$G$2:$G$1526,Call_Data!$D$2:$D$1526,Call_Data!$D1402,Call_Data!$A$2:$A$1526,Call_Data!$A1402)</f>
        <v>666</v>
      </c>
      <c r="P1402" s="3">
        <f>Call_Data!$H1402/Call_Data!$G1402</f>
        <v>859.0333333333333</v>
      </c>
      <c r="Q1402" cm="1">
        <f t="array" ref="Q1402">_xlfn.SWITCH(A1402,201706,780,201707,783,201708,775)</f>
        <v>775</v>
      </c>
      <c r="R1402" s="5" cm="1">
        <f t="array" ref="R1402">_xlfn.SWITCH(A1402,201706,0.08,201707,0.081,201708,0.075)</f>
        <v>7.4999999999999997E-2</v>
      </c>
      <c r="S1402" s="2">
        <f>Call_Data!$M1402/Call_Data!$G1402*100</f>
        <v>13.333333333333334</v>
      </c>
      <c r="T1402" s="2">
        <f>Call_Data!$S1402/Call_Data!$R1402</f>
        <v>177.7777777777778</v>
      </c>
      <c r="U1402" s="7">
        <f t="shared" si="42"/>
        <v>250</v>
      </c>
      <c r="V1402" s="6">
        <f t="shared" si="43"/>
        <v>0.9</v>
      </c>
      <c r="W1402" s="6">
        <f>Call_Data!$K1402/Call_Data!$J1402</f>
        <v>0.7407407407407407</v>
      </c>
      <c r="X1402" s="6">
        <f>Call_Data!$L1402/Call_Data!$K1402</f>
        <v>0.5</v>
      </c>
      <c r="Y1402" s="6" cm="1">
        <f t="array" ref="Y1402">_xlfn.SWITCH(A1402,201706,0.51,201707,0.509,201708,0.511)</f>
        <v>0.51100000000000001</v>
      </c>
      <c r="Z1402" s="6">
        <f>Call_Data!$L1402/Call_Data!$G1402</f>
        <v>0.33333333333333331</v>
      </c>
      <c r="AA1402" s="6" cm="1">
        <f t="array" ref="AA1402">_xlfn.SWITCH(A1402,201706,0.2,201707,0.199,201708,0.198)</f>
        <v>0.19800000000000001</v>
      </c>
      <c r="AB1402" s="6">
        <f>Call_Data!$K1402-Call_Data!$L1402/Call_Data!$K1402</f>
        <v>19.5</v>
      </c>
      <c r="AC1402" s="6" cm="1">
        <f t="array" ref="AC1402">_xlfn.SWITCH(A1402,201706,0.17,201707,0.162,201708,0.159)</f>
        <v>0.159</v>
      </c>
      <c r="AD1402" s="6">
        <f>Call_Data!$I1402/Call_Data!$G1402</f>
        <v>0.26666666666666666</v>
      </c>
    </row>
    <row r="1403" spans="1:30" x14ac:dyDescent="0.2">
      <c r="A1403">
        <v>201708</v>
      </c>
      <c r="B1403" s="1">
        <v>42971</v>
      </c>
      <c r="C1403">
        <v>12488</v>
      </c>
      <c r="D1403" t="str">
        <f>VLOOKUP(Call_Data!$C1403,Hierarchy!$A$1:$H$27,5,TRUE)</f>
        <v>Zwilowski, Zane</v>
      </c>
      <c r="E1403" t="str">
        <f>VLOOKUP(Call_Data!$C1403,Hierarchy!$A$2:$H$27,7,TRUE)</f>
        <v>Oferten, Quinton</v>
      </c>
      <c r="F1403" t="str">
        <f>VLOOKUP(C1403,Hierarchy!$A$2:$H$27,8,TRUE)</f>
        <v>Williamburg</v>
      </c>
      <c r="G1403">
        <v>33</v>
      </c>
      <c r="H1403">
        <v>24639</v>
      </c>
      <c r="I1403">
        <v>9</v>
      </c>
      <c r="J1403">
        <v>28</v>
      </c>
      <c r="K1403">
        <v>21</v>
      </c>
      <c r="L1403">
        <v>13</v>
      </c>
      <c r="M1403">
        <v>4</v>
      </c>
      <c r="N1403">
        <f>SUMIF(Call_Data!$D$2:$D$1526,Call_Data!$D1403,Call_Data!$G$2:$G$1526)</f>
        <v>2000</v>
      </c>
      <c r="O1403">
        <f>SUMIFS(Call_Data!$G$2:$G$1526,Call_Data!$D$2:$D$1526,Call_Data!$D1403,Call_Data!$A$2:$A$1526,Call_Data!$A1403)</f>
        <v>665</v>
      </c>
      <c r="P1403" s="3">
        <f>Call_Data!$H1403/Call_Data!$G1403</f>
        <v>746.63636363636363</v>
      </c>
      <c r="Q1403" cm="1">
        <f t="array" ref="Q1403">_xlfn.SWITCH(A1403,201706,780,201707,783,201708,775)</f>
        <v>775</v>
      </c>
      <c r="R1403" s="5" cm="1">
        <f t="array" ref="R1403">_xlfn.SWITCH(A1403,201706,0.08,201707,0.081,201708,0.075)</f>
        <v>7.4999999999999997E-2</v>
      </c>
      <c r="S1403" s="2">
        <f>Call_Data!$M1403/Call_Data!$G1403*100</f>
        <v>12.121212121212121</v>
      </c>
      <c r="T1403" s="2">
        <f>Call_Data!$S1403/Call_Data!$R1403</f>
        <v>161.61616161616163</v>
      </c>
      <c r="U1403" s="7">
        <f t="shared" si="42"/>
        <v>250</v>
      </c>
      <c r="V1403" s="6">
        <f t="shared" si="43"/>
        <v>0.84848484848484851</v>
      </c>
      <c r="W1403" s="6">
        <f>Call_Data!$K1403/Call_Data!$J1403</f>
        <v>0.75</v>
      </c>
      <c r="X1403" s="6">
        <f>Call_Data!$L1403/Call_Data!$K1403</f>
        <v>0.61904761904761907</v>
      </c>
      <c r="Y1403" s="6" cm="1">
        <f t="array" ref="Y1403">_xlfn.SWITCH(A1403,201706,0.51,201707,0.509,201708,0.511)</f>
        <v>0.51100000000000001</v>
      </c>
      <c r="Z1403" s="6">
        <f>Call_Data!$L1403/Call_Data!$G1403</f>
        <v>0.39393939393939392</v>
      </c>
      <c r="AA1403" s="6" cm="1">
        <f t="array" ref="AA1403">_xlfn.SWITCH(A1403,201706,0.2,201707,0.199,201708,0.198)</f>
        <v>0.19800000000000001</v>
      </c>
      <c r="AB1403" s="6">
        <f>Call_Data!$K1403-Call_Data!$L1403/Call_Data!$K1403</f>
        <v>20.38095238095238</v>
      </c>
      <c r="AC1403" s="6" cm="1">
        <f t="array" ref="AC1403">_xlfn.SWITCH(A1403,201706,0.17,201707,0.162,201708,0.159)</f>
        <v>0.159</v>
      </c>
      <c r="AD1403" s="6">
        <f>Call_Data!$I1403/Call_Data!$G1403</f>
        <v>0.27272727272727271</v>
      </c>
    </row>
    <row r="1404" spans="1:30" x14ac:dyDescent="0.2">
      <c r="A1404">
        <v>201708</v>
      </c>
      <c r="B1404" s="1">
        <v>42971</v>
      </c>
      <c r="C1404">
        <v>12489</v>
      </c>
      <c r="D1404" t="str">
        <f>VLOOKUP(Call_Data!$C1404,Hierarchy!$A$1:$H$27,5,TRUE)</f>
        <v>Abacus, Aaron</v>
      </c>
      <c r="E1404" t="str">
        <f>VLOOKUP(Call_Data!$C1404,Hierarchy!$A$2:$H$27,7,TRUE)</f>
        <v>Oferten, Quinton</v>
      </c>
      <c r="F1404" t="str">
        <f>VLOOKUP(C1404,Hierarchy!$A$2:$H$27,8,TRUE)</f>
        <v>Williamburg</v>
      </c>
      <c r="G1404">
        <v>29</v>
      </c>
      <c r="H1404">
        <v>24923</v>
      </c>
      <c r="I1404">
        <v>9</v>
      </c>
      <c r="J1404">
        <v>26</v>
      </c>
      <c r="K1404">
        <v>19</v>
      </c>
      <c r="L1404">
        <v>13</v>
      </c>
      <c r="M1404">
        <v>3</v>
      </c>
      <c r="N1404">
        <f>SUMIF(Call_Data!$D$2:$D$1526,Call_Data!$D1404,Call_Data!$G$2:$G$1526)</f>
        <v>1858</v>
      </c>
      <c r="O1404">
        <f>SUMIFS(Call_Data!$G$2:$G$1526,Call_Data!$D$2:$D$1526,Call_Data!$D1404,Call_Data!$A$2:$A$1526,Call_Data!$A1404)</f>
        <v>697</v>
      </c>
      <c r="P1404" s="3">
        <f>Call_Data!$H1404/Call_Data!$G1404</f>
        <v>859.41379310344826</v>
      </c>
      <c r="Q1404" cm="1">
        <f t="array" ref="Q1404">_xlfn.SWITCH(A1404,201706,780,201707,783,201708,775)</f>
        <v>775</v>
      </c>
      <c r="R1404" s="5" cm="1">
        <f t="array" ref="R1404">_xlfn.SWITCH(A1404,201706,0.08,201707,0.081,201708,0.075)</f>
        <v>7.4999999999999997E-2</v>
      </c>
      <c r="S1404" s="2">
        <f>Call_Data!$M1404/Call_Data!$G1404*100</f>
        <v>10.344827586206897</v>
      </c>
      <c r="T1404" s="2">
        <f>Call_Data!$S1404/Call_Data!$R1404</f>
        <v>137.93103448275863</v>
      </c>
      <c r="U1404" s="7">
        <f t="shared" si="42"/>
        <v>250</v>
      </c>
      <c r="V1404" s="6">
        <f t="shared" si="43"/>
        <v>0.89655172413793105</v>
      </c>
      <c r="W1404" s="6">
        <f>Call_Data!$K1404/Call_Data!$J1404</f>
        <v>0.73076923076923073</v>
      </c>
      <c r="X1404" s="6">
        <f>Call_Data!$L1404/Call_Data!$K1404</f>
        <v>0.68421052631578949</v>
      </c>
      <c r="Y1404" s="6" cm="1">
        <f t="array" ref="Y1404">_xlfn.SWITCH(A1404,201706,0.51,201707,0.509,201708,0.511)</f>
        <v>0.51100000000000001</v>
      </c>
      <c r="Z1404" s="6">
        <f>Call_Data!$L1404/Call_Data!$G1404</f>
        <v>0.44827586206896552</v>
      </c>
      <c r="AA1404" s="6" cm="1">
        <f t="array" ref="AA1404">_xlfn.SWITCH(A1404,201706,0.2,201707,0.199,201708,0.198)</f>
        <v>0.19800000000000001</v>
      </c>
      <c r="AB1404" s="6">
        <f>Call_Data!$K1404-Call_Data!$L1404/Call_Data!$K1404</f>
        <v>18.315789473684209</v>
      </c>
      <c r="AC1404" s="6" cm="1">
        <f t="array" ref="AC1404">_xlfn.SWITCH(A1404,201706,0.17,201707,0.162,201708,0.159)</f>
        <v>0.159</v>
      </c>
      <c r="AD1404" s="6">
        <f>Call_Data!$I1404/Call_Data!$G1404</f>
        <v>0.31034482758620691</v>
      </c>
    </row>
    <row r="1405" spans="1:30" x14ac:dyDescent="0.2">
      <c r="A1405">
        <v>201708</v>
      </c>
      <c r="B1405" s="1">
        <v>42972</v>
      </c>
      <c r="C1405">
        <v>12466</v>
      </c>
      <c r="D1405" t="str">
        <f>VLOOKUP(Call_Data!$C1405,Hierarchy!$A$1:$H$27,5,TRUE)</f>
        <v>Binning, Bart</v>
      </c>
      <c r="E1405" t="str">
        <f>VLOOKUP(Call_Data!$C1405,Hierarchy!$A$2:$H$27,7,TRUE)</f>
        <v>Winnerson, Aceona</v>
      </c>
      <c r="F1405" t="str">
        <f>VLOOKUP(C1405,Hierarchy!$A$2:$H$27,8,TRUE)</f>
        <v>Williamburg</v>
      </c>
      <c r="G1405">
        <v>37</v>
      </c>
      <c r="H1405">
        <v>25917</v>
      </c>
      <c r="I1405">
        <v>7</v>
      </c>
      <c r="J1405">
        <v>36</v>
      </c>
      <c r="K1405">
        <v>27</v>
      </c>
      <c r="L1405">
        <v>24</v>
      </c>
      <c r="M1405">
        <v>2</v>
      </c>
      <c r="N1405">
        <f>SUMIF(Call_Data!$D$2:$D$1526,Call_Data!$D1405,Call_Data!$G$2:$G$1526)</f>
        <v>2347</v>
      </c>
      <c r="O1405">
        <f>SUMIFS(Call_Data!$G$2:$G$1526,Call_Data!$D$2:$D$1526,Call_Data!$D1405,Call_Data!$A$2:$A$1526,Call_Data!$A1405)</f>
        <v>803</v>
      </c>
      <c r="P1405" s="3">
        <f>Call_Data!$H1405/Call_Data!$G1405</f>
        <v>700.45945945945948</v>
      </c>
      <c r="Q1405" cm="1">
        <f t="array" ref="Q1405">_xlfn.SWITCH(A1405,201706,780,201707,783,201708,775)</f>
        <v>775</v>
      </c>
      <c r="R1405" s="5" cm="1">
        <f t="array" ref="R1405">_xlfn.SWITCH(A1405,201706,0.08,201707,0.081,201708,0.075)</f>
        <v>7.4999999999999997E-2</v>
      </c>
      <c r="S1405" s="2">
        <f>Call_Data!$M1405/Call_Data!$G1405*100</f>
        <v>5.4054054054054053</v>
      </c>
      <c r="T1405" s="2">
        <f>Call_Data!$S1405/Call_Data!$R1405</f>
        <v>72.072072072072075</v>
      </c>
      <c r="U1405" s="7">
        <f t="shared" si="42"/>
        <v>0</v>
      </c>
      <c r="V1405" s="6">
        <f t="shared" si="43"/>
        <v>0.97297297297297303</v>
      </c>
      <c r="W1405" s="6">
        <f>Call_Data!$K1405/Call_Data!$J1405</f>
        <v>0.75</v>
      </c>
      <c r="X1405" s="6">
        <f>Call_Data!$L1405/Call_Data!$K1405</f>
        <v>0.88888888888888884</v>
      </c>
      <c r="Y1405" s="6" cm="1">
        <f t="array" ref="Y1405">_xlfn.SWITCH(A1405,201706,0.51,201707,0.509,201708,0.511)</f>
        <v>0.51100000000000001</v>
      </c>
      <c r="Z1405" s="6">
        <f>Call_Data!$L1405/Call_Data!$G1405</f>
        <v>0.64864864864864868</v>
      </c>
      <c r="AA1405" s="6" cm="1">
        <f t="array" ref="AA1405">_xlfn.SWITCH(A1405,201706,0.2,201707,0.199,201708,0.198)</f>
        <v>0.19800000000000001</v>
      </c>
      <c r="AB1405" s="6">
        <f>Call_Data!$K1405-Call_Data!$L1405/Call_Data!$K1405</f>
        <v>26.111111111111111</v>
      </c>
      <c r="AC1405" s="6" cm="1">
        <f t="array" ref="AC1405">_xlfn.SWITCH(A1405,201706,0.17,201707,0.162,201708,0.159)</f>
        <v>0.159</v>
      </c>
      <c r="AD1405" s="6">
        <f>Call_Data!$I1405/Call_Data!$G1405</f>
        <v>0.1891891891891892</v>
      </c>
    </row>
    <row r="1406" spans="1:30" x14ac:dyDescent="0.2">
      <c r="A1406">
        <v>201708</v>
      </c>
      <c r="B1406" s="1">
        <v>42972</v>
      </c>
      <c r="C1406">
        <v>12467</v>
      </c>
      <c r="D1406" t="str">
        <f>VLOOKUP(Call_Data!$C1406,Hierarchy!$A$1:$H$27,5,TRUE)</f>
        <v>Centerville, Cece</v>
      </c>
      <c r="E1406" t="str">
        <f>VLOOKUP(Call_Data!$C1406,Hierarchy!$A$2:$H$27,7,TRUE)</f>
        <v>Winnerson, Aceona</v>
      </c>
      <c r="F1406" t="str">
        <f>VLOOKUP(C1406,Hierarchy!$A$2:$H$27,8,TRUE)</f>
        <v>Williamburg</v>
      </c>
      <c r="G1406">
        <v>40</v>
      </c>
      <c r="H1406">
        <v>25811</v>
      </c>
      <c r="I1406">
        <v>8</v>
      </c>
      <c r="J1406">
        <v>38</v>
      </c>
      <c r="K1406">
        <v>34</v>
      </c>
      <c r="L1406">
        <v>24</v>
      </c>
      <c r="M1406">
        <v>2</v>
      </c>
      <c r="N1406">
        <f>SUMIF(Call_Data!$D$2:$D$1526,Call_Data!$D1406,Call_Data!$G$2:$G$1526)</f>
        <v>2319</v>
      </c>
      <c r="O1406">
        <f>SUMIFS(Call_Data!$G$2:$G$1526,Call_Data!$D$2:$D$1526,Call_Data!$D1406,Call_Data!$A$2:$A$1526,Call_Data!$A1406)</f>
        <v>800</v>
      </c>
      <c r="P1406" s="3">
        <f>Call_Data!$H1406/Call_Data!$G1406</f>
        <v>645.27499999999998</v>
      </c>
      <c r="Q1406" cm="1">
        <f t="array" ref="Q1406">_xlfn.SWITCH(A1406,201706,780,201707,783,201708,775)</f>
        <v>775</v>
      </c>
      <c r="R1406" s="5" cm="1">
        <f t="array" ref="R1406">_xlfn.SWITCH(A1406,201706,0.08,201707,0.081,201708,0.075)</f>
        <v>7.4999999999999997E-2</v>
      </c>
      <c r="S1406" s="2">
        <f>Call_Data!$M1406/Call_Data!$G1406*100</f>
        <v>5</v>
      </c>
      <c r="T1406" s="2">
        <f>Call_Data!$S1406/Call_Data!$R1406</f>
        <v>66.666666666666671</v>
      </c>
      <c r="U1406" s="7">
        <f t="shared" si="42"/>
        <v>0</v>
      </c>
      <c r="V1406" s="6">
        <f t="shared" si="43"/>
        <v>0.95</v>
      </c>
      <c r="W1406" s="6">
        <f>Call_Data!$K1406/Call_Data!$J1406</f>
        <v>0.89473684210526316</v>
      </c>
      <c r="X1406" s="6">
        <f>Call_Data!$L1406/Call_Data!$K1406</f>
        <v>0.70588235294117652</v>
      </c>
      <c r="Y1406" s="6" cm="1">
        <f t="array" ref="Y1406">_xlfn.SWITCH(A1406,201706,0.51,201707,0.509,201708,0.511)</f>
        <v>0.51100000000000001</v>
      </c>
      <c r="Z1406" s="6">
        <f>Call_Data!$L1406/Call_Data!$G1406</f>
        <v>0.6</v>
      </c>
      <c r="AA1406" s="6" cm="1">
        <f t="array" ref="AA1406">_xlfn.SWITCH(A1406,201706,0.2,201707,0.199,201708,0.198)</f>
        <v>0.19800000000000001</v>
      </c>
      <c r="AB1406" s="6">
        <f>Call_Data!$K1406-Call_Data!$L1406/Call_Data!$K1406</f>
        <v>33.294117647058826</v>
      </c>
      <c r="AC1406" s="6" cm="1">
        <f t="array" ref="AC1406">_xlfn.SWITCH(A1406,201706,0.17,201707,0.162,201708,0.159)</f>
        <v>0.159</v>
      </c>
      <c r="AD1406" s="6">
        <f>Call_Data!$I1406/Call_Data!$G1406</f>
        <v>0.2</v>
      </c>
    </row>
    <row r="1407" spans="1:30" x14ac:dyDescent="0.2">
      <c r="A1407">
        <v>201708</v>
      </c>
      <c r="B1407" s="1">
        <v>42972</v>
      </c>
      <c r="C1407">
        <v>12468</v>
      </c>
      <c r="D1407" t="str">
        <f>VLOOKUP(Call_Data!$C1407,Hierarchy!$A$1:$H$27,5,TRUE)</f>
        <v>Davenport, Davina</v>
      </c>
      <c r="E1407" t="str">
        <f>VLOOKUP(Call_Data!$C1407,Hierarchy!$A$2:$H$27,7,TRUE)</f>
        <v>Winnerson, Aceona</v>
      </c>
      <c r="F1407" t="str">
        <f>VLOOKUP(C1407,Hierarchy!$A$2:$H$27,8,TRUE)</f>
        <v>Williamburg</v>
      </c>
      <c r="G1407">
        <v>32</v>
      </c>
      <c r="H1407">
        <v>24241</v>
      </c>
      <c r="I1407">
        <v>4</v>
      </c>
      <c r="J1407">
        <v>31</v>
      </c>
      <c r="K1407">
        <v>25</v>
      </c>
      <c r="L1407">
        <v>19</v>
      </c>
      <c r="M1407">
        <v>1</v>
      </c>
      <c r="N1407">
        <f>SUMIF(Call_Data!$D$2:$D$1526,Call_Data!$D1407,Call_Data!$G$2:$G$1526)</f>
        <v>2282</v>
      </c>
      <c r="O1407">
        <f>SUMIFS(Call_Data!$G$2:$G$1526,Call_Data!$D$2:$D$1526,Call_Data!$D1407,Call_Data!$A$2:$A$1526,Call_Data!$A1407)</f>
        <v>790</v>
      </c>
      <c r="P1407" s="3">
        <f>Call_Data!$H1407/Call_Data!$G1407</f>
        <v>757.53125</v>
      </c>
      <c r="Q1407" cm="1">
        <f t="array" ref="Q1407">_xlfn.SWITCH(A1407,201706,780,201707,783,201708,775)</f>
        <v>775</v>
      </c>
      <c r="R1407" s="5" cm="1">
        <f t="array" ref="R1407">_xlfn.SWITCH(A1407,201706,0.08,201707,0.081,201708,0.075)</f>
        <v>7.4999999999999997E-2</v>
      </c>
      <c r="S1407" s="2">
        <f>Call_Data!$M1407/Call_Data!$G1407*100</f>
        <v>3.125</v>
      </c>
      <c r="T1407" s="2">
        <f>Call_Data!$S1407/Call_Data!$R1407</f>
        <v>41.666666666666671</v>
      </c>
      <c r="U1407" s="7">
        <f t="shared" si="42"/>
        <v>0</v>
      </c>
      <c r="V1407" s="6">
        <f t="shared" si="43"/>
        <v>0.96875</v>
      </c>
      <c r="W1407" s="6">
        <f>Call_Data!$K1407/Call_Data!$J1407</f>
        <v>0.80645161290322576</v>
      </c>
      <c r="X1407" s="6">
        <f>Call_Data!$L1407/Call_Data!$K1407</f>
        <v>0.76</v>
      </c>
      <c r="Y1407" s="6" cm="1">
        <f t="array" ref="Y1407">_xlfn.SWITCH(A1407,201706,0.51,201707,0.509,201708,0.511)</f>
        <v>0.51100000000000001</v>
      </c>
      <c r="Z1407" s="6">
        <f>Call_Data!$L1407/Call_Data!$G1407</f>
        <v>0.59375</v>
      </c>
      <c r="AA1407" s="6" cm="1">
        <f t="array" ref="AA1407">_xlfn.SWITCH(A1407,201706,0.2,201707,0.199,201708,0.198)</f>
        <v>0.19800000000000001</v>
      </c>
      <c r="AB1407" s="6">
        <f>Call_Data!$K1407-Call_Data!$L1407/Call_Data!$K1407</f>
        <v>24.24</v>
      </c>
      <c r="AC1407" s="6" cm="1">
        <f t="array" ref="AC1407">_xlfn.SWITCH(A1407,201706,0.17,201707,0.162,201708,0.159)</f>
        <v>0.159</v>
      </c>
      <c r="AD1407" s="6">
        <f>Call_Data!$I1407/Call_Data!$G1407</f>
        <v>0.125</v>
      </c>
    </row>
    <row r="1408" spans="1:30" x14ac:dyDescent="0.2">
      <c r="A1408">
        <v>201708</v>
      </c>
      <c r="B1408" s="1">
        <v>42972</v>
      </c>
      <c r="C1408">
        <v>12469</v>
      </c>
      <c r="D1408" t="str">
        <f>VLOOKUP(Call_Data!$C1408,Hierarchy!$A$1:$H$27,5,TRUE)</f>
        <v>Edgerton, Ethan</v>
      </c>
      <c r="E1408" t="str">
        <f>VLOOKUP(Call_Data!$C1408,Hierarchy!$A$2:$H$27,7,TRUE)</f>
        <v>Winnerson, Aceona</v>
      </c>
      <c r="F1408" t="str">
        <f>VLOOKUP(C1408,Hierarchy!$A$2:$H$27,8,TRUE)</f>
        <v>Williamburg</v>
      </c>
      <c r="G1408">
        <v>37</v>
      </c>
      <c r="H1408">
        <v>25476</v>
      </c>
      <c r="I1408">
        <v>5</v>
      </c>
      <c r="J1408">
        <v>36</v>
      </c>
      <c r="K1408">
        <v>26</v>
      </c>
      <c r="L1408">
        <v>18</v>
      </c>
      <c r="M1408">
        <v>1</v>
      </c>
      <c r="N1408">
        <f>SUMIF(Call_Data!$D$2:$D$1526,Call_Data!$D1408,Call_Data!$G$2:$G$1526)</f>
        <v>2288</v>
      </c>
      <c r="O1408">
        <f>SUMIFS(Call_Data!$G$2:$G$1526,Call_Data!$D$2:$D$1526,Call_Data!$D1408,Call_Data!$A$2:$A$1526,Call_Data!$A1408)</f>
        <v>715</v>
      </c>
      <c r="P1408" s="3">
        <f>Call_Data!$H1408/Call_Data!$G1408</f>
        <v>688.54054054054052</v>
      </c>
      <c r="Q1408" cm="1">
        <f t="array" ref="Q1408">_xlfn.SWITCH(A1408,201706,780,201707,783,201708,775)</f>
        <v>775</v>
      </c>
      <c r="R1408" s="5" cm="1">
        <f t="array" ref="R1408">_xlfn.SWITCH(A1408,201706,0.08,201707,0.081,201708,0.075)</f>
        <v>7.4999999999999997E-2</v>
      </c>
      <c r="S1408" s="2">
        <f>Call_Data!$M1408/Call_Data!$G1408*100</f>
        <v>2.7027027027027026</v>
      </c>
      <c r="T1408" s="2">
        <f>Call_Data!$S1408/Call_Data!$R1408</f>
        <v>36.036036036036037</v>
      </c>
      <c r="U1408" s="7">
        <f t="shared" si="42"/>
        <v>0</v>
      </c>
      <c r="V1408" s="6">
        <f t="shared" si="43"/>
        <v>0.97297297297297303</v>
      </c>
      <c r="W1408" s="6">
        <f>Call_Data!$K1408/Call_Data!$J1408</f>
        <v>0.72222222222222221</v>
      </c>
      <c r="X1408" s="6">
        <f>Call_Data!$L1408/Call_Data!$K1408</f>
        <v>0.69230769230769229</v>
      </c>
      <c r="Y1408" s="6" cm="1">
        <f t="array" ref="Y1408">_xlfn.SWITCH(A1408,201706,0.51,201707,0.509,201708,0.511)</f>
        <v>0.51100000000000001</v>
      </c>
      <c r="Z1408" s="6">
        <f>Call_Data!$L1408/Call_Data!$G1408</f>
        <v>0.48648648648648651</v>
      </c>
      <c r="AA1408" s="6" cm="1">
        <f t="array" ref="AA1408">_xlfn.SWITCH(A1408,201706,0.2,201707,0.199,201708,0.198)</f>
        <v>0.19800000000000001</v>
      </c>
      <c r="AB1408" s="6">
        <f>Call_Data!$K1408-Call_Data!$L1408/Call_Data!$K1408</f>
        <v>25.307692307692307</v>
      </c>
      <c r="AC1408" s="6" cm="1">
        <f t="array" ref="AC1408">_xlfn.SWITCH(A1408,201706,0.17,201707,0.162,201708,0.159)</f>
        <v>0.159</v>
      </c>
      <c r="AD1408" s="6">
        <f>Call_Data!$I1408/Call_Data!$G1408</f>
        <v>0.13513513513513514</v>
      </c>
    </row>
    <row r="1409" spans="1:30" x14ac:dyDescent="0.2">
      <c r="A1409">
        <v>201708</v>
      </c>
      <c r="B1409" s="1">
        <v>42972</v>
      </c>
      <c r="C1409">
        <v>12470</v>
      </c>
      <c r="D1409" t="str">
        <f>VLOOKUP(Call_Data!$C1409,Hierarchy!$A$1:$H$27,5,TRUE)</f>
        <v>Filipsano, Fiona</v>
      </c>
      <c r="E1409" t="str">
        <f>VLOOKUP(Call_Data!$C1409,Hierarchy!$A$2:$H$27,7,TRUE)</f>
        <v>Winnerson, Aceona</v>
      </c>
      <c r="F1409" t="str">
        <f>VLOOKUP(C1409,Hierarchy!$A$2:$H$27,8,TRUE)</f>
        <v>Williamburg</v>
      </c>
      <c r="G1409">
        <v>38</v>
      </c>
      <c r="H1409">
        <v>25448</v>
      </c>
      <c r="I1409">
        <v>6</v>
      </c>
      <c r="J1409">
        <v>36</v>
      </c>
      <c r="K1409">
        <v>28</v>
      </c>
      <c r="L1409">
        <v>23</v>
      </c>
      <c r="M1409">
        <v>1</v>
      </c>
      <c r="N1409">
        <f>SUMIF(Call_Data!$D$2:$D$1526,Call_Data!$D1409,Call_Data!$G$2:$G$1526)</f>
        <v>2312</v>
      </c>
      <c r="O1409">
        <f>SUMIFS(Call_Data!$G$2:$G$1526,Call_Data!$D$2:$D$1526,Call_Data!$D1409,Call_Data!$A$2:$A$1526,Call_Data!$A1409)</f>
        <v>796</v>
      </c>
      <c r="P1409" s="3">
        <f>Call_Data!$H1409/Call_Data!$G1409</f>
        <v>669.68421052631584</v>
      </c>
      <c r="Q1409" cm="1">
        <f t="array" ref="Q1409">_xlfn.SWITCH(A1409,201706,780,201707,783,201708,775)</f>
        <v>775</v>
      </c>
      <c r="R1409" s="5" cm="1">
        <f t="array" ref="R1409">_xlfn.SWITCH(A1409,201706,0.08,201707,0.081,201708,0.075)</f>
        <v>7.4999999999999997E-2</v>
      </c>
      <c r="S1409" s="2">
        <f>Call_Data!$M1409/Call_Data!$G1409*100</f>
        <v>2.6315789473684208</v>
      </c>
      <c r="T1409" s="2">
        <f>Call_Data!$S1409/Call_Data!$R1409</f>
        <v>35.087719298245609</v>
      </c>
      <c r="U1409" s="7">
        <f t="shared" si="42"/>
        <v>0</v>
      </c>
      <c r="V1409" s="6">
        <f t="shared" si="43"/>
        <v>0.94736842105263153</v>
      </c>
      <c r="W1409" s="6">
        <f>Call_Data!$K1409/Call_Data!$J1409</f>
        <v>0.77777777777777779</v>
      </c>
      <c r="X1409" s="6">
        <f>Call_Data!$L1409/Call_Data!$K1409</f>
        <v>0.8214285714285714</v>
      </c>
      <c r="Y1409" s="6" cm="1">
        <f t="array" ref="Y1409">_xlfn.SWITCH(A1409,201706,0.51,201707,0.509,201708,0.511)</f>
        <v>0.51100000000000001</v>
      </c>
      <c r="Z1409" s="6">
        <f>Call_Data!$L1409/Call_Data!$G1409</f>
        <v>0.60526315789473684</v>
      </c>
      <c r="AA1409" s="6" cm="1">
        <f t="array" ref="AA1409">_xlfn.SWITCH(A1409,201706,0.2,201707,0.199,201708,0.198)</f>
        <v>0.19800000000000001</v>
      </c>
      <c r="AB1409" s="6">
        <f>Call_Data!$K1409-Call_Data!$L1409/Call_Data!$K1409</f>
        <v>27.178571428571427</v>
      </c>
      <c r="AC1409" s="6" cm="1">
        <f t="array" ref="AC1409">_xlfn.SWITCH(A1409,201706,0.17,201707,0.162,201708,0.159)</f>
        <v>0.159</v>
      </c>
      <c r="AD1409" s="6">
        <f>Call_Data!$I1409/Call_Data!$G1409</f>
        <v>0.15789473684210525</v>
      </c>
    </row>
    <row r="1410" spans="1:30" x14ac:dyDescent="0.2">
      <c r="A1410">
        <v>201708</v>
      </c>
      <c r="B1410" s="1">
        <v>42972</v>
      </c>
      <c r="C1410">
        <v>12471</v>
      </c>
      <c r="D1410" t="str">
        <f>VLOOKUP(Call_Data!$C1410,Hierarchy!$A$1:$H$27,5,TRUE)</f>
        <v>Gee, Garry</v>
      </c>
      <c r="E1410" t="str">
        <f>VLOOKUP(Call_Data!$C1410,Hierarchy!$A$2:$H$27,7,TRUE)</f>
        <v>Winnerson, Aceona</v>
      </c>
      <c r="F1410" t="str">
        <f>VLOOKUP(C1410,Hierarchy!$A$2:$H$27,8,TRUE)</f>
        <v>Williamburg</v>
      </c>
      <c r="G1410">
        <v>34</v>
      </c>
      <c r="H1410">
        <v>24476</v>
      </c>
      <c r="I1410">
        <v>6</v>
      </c>
      <c r="J1410">
        <v>34</v>
      </c>
      <c r="K1410">
        <v>27</v>
      </c>
      <c r="L1410">
        <v>23</v>
      </c>
      <c r="M1410">
        <v>2</v>
      </c>
      <c r="N1410">
        <f>SUMIF(Call_Data!$D$2:$D$1526,Call_Data!$D1410,Call_Data!$G$2:$G$1526)</f>
        <v>2402</v>
      </c>
      <c r="O1410">
        <f>SUMIFS(Call_Data!$G$2:$G$1526,Call_Data!$D$2:$D$1526,Call_Data!$D1410,Call_Data!$A$2:$A$1526,Call_Data!$A1410)</f>
        <v>793</v>
      </c>
      <c r="P1410" s="3">
        <f>Call_Data!$H1410/Call_Data!$G1410</f>
        <v>719.88235294117646</v>
      </c>
      <c r="Q1410" cm="1">
        <f t="array" ref="Q1410">_xlfn.SWITCH(A1410,201706,780,201707,783,201708,775)</f>
        <v>775</v>
      </c>
      <c r="R1410" s="5" cm="1">
        <f t="array" ref="R1410">_xlfn.SWITCH(A1410,201706,0.08,201707,0.081,201708,0.075)</f>
        <v>7.4999999999999997E-2</v>
      </c>
      <c r="S1410" s="2">
        <f>Call_Data!$M1410/Call_Data!$G1410*100</f>
        <v>5.8823529411764701</v>
      </c>
      <c r="T1410" s="2">
        <f>Call_Data!$S1410/Call_Data!$R1410</f>
        <v>78.431372549019599</v>
      </c>
      <c r="U1410" s="7">
        <f t="shared" ref="U1410:U1473" si="44">IF(T1410&gt;120,250,IF(T1410&gt;110,150,IF(T1410&gt;100,100,IF(T1410&gt;90,50,0))))</f>
        <v>0</v>
      </c>
      <c r="V1410" s="6">
        <f t="shared" ref="V1410:V1474" si="45">J1410/G1410</f>
        <v>1</v>
      </c>
      <c r="W1410" s="6">
        <f>Call_Data!$K1410/Call_Data!$J1410</f>
        <v>0.79411764705882348</v>
      </c>
      <c r="X1410" s="6">
        <f>Call_Data!$L1410/Call_Data!$K1410</f>
        <v>0.85185185185185186</v>
      </c>
      <c r="Y1410" s="6" cm="1">
        <f t="array" ref="Y1410">_xlfn.SWITCH(A1410,201706,0.51,201707,0.509,201708,0.511)</f>
        <v>0.51100000000000001</v>
      </c>
      <c r="Z1410" s="6">
        <f>Call_Data!$L1410/Call_Data!$G1410</f>
        <v>0.67647058823529416</v>
      </c>
      <c r="AA1410" s="6" cm="1">
        <f t="array" ref="AA1410">_xlfn.SWITCH(A1410,201706,0.2,201707,0.199,201708,0.198)</f>
        <v>0.19800000000000001</v>
      </c>
      <c r="AB1410" s="6">
        <f>Call_Data!$K1410-Call_Data!$L1410/Call_Data!$K1410</f>
        <v>26.148148148148149</v>
      </c>
      <c r="AC1410" s="6" cm="1">
        <f t="array" ref="AC1410">_xlfn.SWITCH(A1410,201706,0.17,201707,0.162,201708,0.159)</f>
        <v>0.159</v>
      </c>
      <c r="AD1410" s="6">
        <f>Call_Data!$I1410/Call_Data!$G1410</f>
        <v>0.17647058823529413</v>
      </c>
    </row>
    <row r="1411" spans="1:30" x14ac:dyDescent="0.2">
      <c r="A1411">
        <v>201708</v>
      </c>
      <c r="B1411" s="1">
        <v>42972</v>
      </c>
      <c r="C1411">
        <v>12472</v>
      </c>
      <c r="D1411" t="str">
        <f>VLOOKUP(Call_Data!$C1411,Hierarchy!$A$1:$H$27,5,TRUE)</f>
        <v>Harrison, Harold</v>
      </c>
      <c r="E1411" t="str">
        <f>VLOOKUP(Call_Data!$C1411,Hierarchy!$A$2:$H$27,7,TRUE)</f>
        <v>Winnerson, Aceona</v>
      </c>
      <c r="F1411" t="str">
        <f>VLOOKUP(C1411,Hierarchy!$A$2:$H$27,8,TRUE)</f>
        <v>Williamburg</v>
      </c>
      <c r="G1411">
        <v>39</v>
      </c>
      <c r="H1411">
        <v>24549</v>
      </c>
      <c r="I1411">
        <v>6</v>
      </c>
      <c r="J1411">
        <v>39</v>
      </c>
      <c r="K1411">
        <v>32</v>
      </c>
      <c r="L1411">
        <v>25</v>
      </c>
      <c r="M1411">
        <v>2</v>
      </c>
      <c r="N1411">
        <f>SUMIF(Call_Data!$D$2:$D$1526,Call_Data!$D1411,Call_Data!$G$2:$G$1526)</f>
        <v>2134</v>
      </c>
      <c r="O1411">
        <f>SUMIFS(Call_Data!$G$2:$G$1526,Call_Data!$D$2:$D$1526,Call_Data!$D1411,Call_Data!$A$2:$A$1526,Call_Data!$A1411)</f>
        <v>777</v>
      </c>
      <c r="P1411" s="3">
        <f>Call_Data!$H1411/Call_Data!$G1411</f>
        <v>629.46153846153845</v>
      </c>
      <c r="Q1411" cm="1">
        <f t="array" ref="Q1411">_xlfn.SWITCH(A1411,201706,780,201707,783,201708,775)</f>
        <v>775</v>
      </c>
      <c r="R1411" s="5" cm="1">
        <f t="array" ref="R1411">_xlfn.SWITCH(A1411,201706,0.08,201707,0.081,201708,0.075)</f>
        <v>7.4999999999999997E-2</v>
      </c>
      <c r="S1411" s="2">
        <f>Call_Data!$M1411/Call_Data!$G1411*100</f>
        <v>5.1282051282051277</v>
      </c>
      <c r="T1411" s="2">
        <f>Call_Data!$S1411/Call_Data!$R1411</f>
        <v>68.376068376068375</v>
      </c>
      <c r="U1411" s="7">
        <f t="shared" si="44"/>
        <v>0</v>
      </c>
      <c r="V1411" s="6">
        <f t="shared" si="45"/>
        <v>1</v>
      </c>
      <c r="W1411" s="6">
        <f>Call_Data!$K1411/Call_Data!$J1411</f>
        <v>0.82051282051282048</v>
      </c>
      <c r="X1411" s="6">
        <f>Call_Data!$L1411/Call_Data!$K1411</f>
        <v>0.78125</v>
      </c>
      <c r="Y1411" s="6" cm="1">
        <f t="array" ref="Y1411">_xlfn.SWITCH(A1411,201706,0.51,201707,0.509,201708,0.511)</f>
        <v>0.51100000000000001</v>
      </c>
      <c r="Z1411" s="6">
        <f>Call_Data!$L1411/Call_Data!$G1411</f>
        <v>0.64102564102564108</v>
      </c>
      <c r="AA1411" s="6" cm="1">
        <f t="array" ref="AA1411">_xlfn.SWITCH(A1411,201706,0.2,201707,0.199,201708,0.198)</f>
        <v>0.19800000000000001</v>
      </c>
      <c r="AB1411" s="6">
        <f>Call_Data!$K1411-Call_Data!$L1411/Call_Data!$K1411</f>
        <v>31.21875</v>
      </c>
      <c r="AC1411" s="6" cm="1">
        <f t="array" ref="AC1411">_xlfn.SWITCH(A1411,201706,0.17,201707,0.162,201708,0.159)</f>
        <v>0.159</v>
      </c>
      <c r="AD1411" s="6">
        <f>Call_Data!$I1411/Call_Data!$G1411</f>
        <v>0.15384615384615385</v>
      </c>
    </row>
    <row r="1412" spans="1:30" x14ac:dyDescent="0.2">
      <c r="A1412">
        <v>201708</v>
      </c>
      <c r="B1412" s="1">
        <v>42972</v>
      </c>
      <c r="C1412">
        <v>12473</v>
      </c>
      <c r="D1412" t="str">
        <f>VLOOKUP(Call_Data!$C1412,Hierarchy!$A$1:$H$27,5,TRUE)</f>
        <v>Ivanski, Igor</v>
      </c>
      <c r="E1412" t="str">
        <f>VLOOKUP(Call_Data!$C1412,Hierarchy!$A$2:$H$27,7,TRUE)</f>
        <v>Jimson, Bill</v>
      </c>
      <c r="F1412" t="str">
        <f>VLOOKUP(C1412,Hierarchy!$A$2:$H$27,8,TRUE)</f>
        <v>Williamburg</v>
      </c>
      <c r="G1412">
        <v>32</v>
      </c>
      <c r="H1412">
        <v>24159</v>
      </c>
      <c r="I1412">
        <v>6</v>
      </c>
      <c r="J1412">
        <v>31</v>
      </c>
      <c r="K1412">
        <v>24</v>
      </c>
      <c r="L1412">
        <v>14</v>
      </c>
      <c r="M1412">
        <v>2</v>
      </c>
      <c r="N1412">
        <f>SUMIF(Call_Data!$D$2:$D$1526,Call_Data!$D1412,Call_Data!$G$2:$G$1526)</f>
        <v>2093</v>
      </c>
      <c r="O1412">
        <f>SUMIFS(Call_Data!$G$2:$G$1526,Call_Data!$D$2:$D$1526,Call_Data!$D1412,Call_Data!$A$2:$A$1526,Call_Data!$A1412)</f>
        <v>730</v>
      </c>
      <c r="P1412" s="3">
        <f>Call_Data!$H1412/Call_Data!$G1412</f>
        <v>754.96875</v>
      </c>
      <c r="Q1412" cm="1">
        <f t="array" ref="Q1412">_xlfn.SWITCH(A1412,201706,780,201707,783,201708,775)</f>
        <v>775</v>
      </c>
      <c r="R1412" s="5" cm="1">
        <f t="array" ref="R1412">_xlfn.SWITCH(A1412,201706,0.08,201707,0.081,201708,0.075)</f>
        <v>7.4999999999999997E-2</v>
      </c>
      <c r="S1412" s="2">
        <f>Call_Data!$M1412/Call_Data!$G1412*100</f>
        <v>6.25</v>
      </c>
      <c r="T1412" s="2">
        <f>Call_Data!$S1412/Call_Data!$R1412</f>
        <v>83.333333333333343</v>
      </c>
      <c r="U1412" s="7">
        <f t="shared" si="44"/>
        <v>0</v>
      </c>
      <c r="V1412" s="6">
        <f t="shared" si="45"/>
        <v>0.96875</v>
      </c>
      <c r="W1412" s="6">
        <f>Call_Data!$K1412/Call_Data!$J1412</f>
        <v>0.77419354838709675</v>
      </c>
      <c r="X1412" s="6">
        <f>Call_Data!$L1412/Call_Data!$K1412</f>
        <v>0.58333333333333337</v>
      </c>
      <c r="Y1412" s="6" cm="1">
        <f t="array" ref="Y1412">_xlfn.SWITCH(A1412,201706,0.51,201707,0.509,201708,0.511)</f>
        <v>0.51100000000000001</v>
      </c>
      <c r="Z1412" s="6">
        <f>Call_Data!$L1412/Call_Data!$G1412</f>
        <v>0.4375</v>
      </c>
      <c r="AA1412" s="6" cm="1">
        <f t="array" ref="AA1412">_xlfn.SWITCH(A1412,201706,0.2,201707,0.199,201708,0.198)</f>
        <v>0.19800000000000001</v>
      </c>
      <c r="AB1412" s="6">
        <f>Call_Data!$K1412-Call_Data!$L1412/Call_Data!$K1412</f>
        <v>23.416666666666668</v>
      </c>
      <c r="AC1412" s="6" cm="1">
        <f t="array" ref="AC1412">_xlfn.SWITCH(A1412,201706,0.17,201707,0.162,201708,0.159)</f>
        <v>0.159</v>
      </c>
      <c r="AD1412" s="6">
        <f>Call_Data!$I1412/Call_Data!$G1412</f>
        <v>0.1875</v>
      </c>
    </row>
    <row r="1413" spans="1:30" x14ac:dyDescent="0.2">
      <c r="A1413">
        <v>201708</v>
      </c>
      <c r="B1413" s="1">
        <v>42972</v>
      </c>
      <c r="C1413">
        <v>12474</v>
      </c>
      <c r="D1413" t="str">
        <f>VLOOKUP(Call_Data!$C1413,Hierarchy!$A$1:$H$27,5,TRUE)</f>
        <v>Jeffries, Johnna</v>
      </c>
      <c r="E1413" t="str">
        <f>VLOOKUP(Call_Data!$C1413,Hierarchy!$A$2:$H$27,7,TRUE)</f>
        <v>Jimson, Bill</v>
      </c>
      <c r="F1413" t="str">
        <f>VLOOKUP(C1413,Hierarchy!$A$2:$H$27,8,TRUE)</f>
        <v>Williamburg</v>
      </c>
      <c r="G1413">
        <v>34</v>
      </c>
      <c r="H1413">
        <v>24973</v>
      </c>
      <c r="I1413">
        <v>9</v>
      </c>
      <c r="J1413">
        <v>34</v>
      </c>
      <c r="K1413">
        <v>29</v>
      </c>
      <c r="L1413">
        <v>19</v>
      </c>
      <c r="M1413">
        <v>2</v>
      </c>
      <c r="N1413">
        <f>SUMIF(Call_Data!$D$2:$D$1526,Call_Data!$D1413,Call_Data!$G$2:$G$1526)</f>
        <v>2135</v>
      </c>
      <c r="O1413">
        <f>SUMIFS(Call_Data!$G$2:$G$1526,Call_Data!$D$2:$D$1526,Call_Data!$D1413,Call_Data!$A$2:$A$1526,Call_Data!$A1413)</f>
        <v>730</v>
      </c>
      <c r="P1413" s="3">
        <f>Call_Data!$H1413/Call_Data!$G1413</f>
        <v>734.5</v>
      </c>
      <c r="Q1413" cm="1">
        <f t="array" ref="Q1413">_xlfn.SWITCH(A1413,201706,780,201707,783,201708,775)</f>
        <v>775</v>
      </c>
      <c r="R1413" s="5" cm="1">
        <f t="array" ref="R1413">_xlfn.SWITCH(A1413,201706,0.08,201707,0.081,201708,0.075)</f>
        <v>7.4999999999999997E-2</v>
      </c>
      <c r="S1413" s="2">
        <f>Call_Data!$M1413/Call_Data!$G1413*100</f>
        <v>5.8823529411764701</v>
      </c>
      <c r="T1413" s="2">
        <f>Call_Data!$S1413/Call_Data!$R1413</f>
        <v>78.431372549019599</v>
      </c>
      <c r="U1413" s="7">
        <f t="shared" si="44"/>
        <v>0</v>
      </c>
      <c r="V1413" s="6">
        <f t="shared" si="45"/>
        <v>1</v>
      </c>
      <c r="W1413" s="6">
        <f>Call_Data!$K1413/Call_Data!$J1413</f>
        <v>0.8529411764705882</v>
      </c>
      <c r="X1413" s="6">
        <f>Call_Data!$L1413/Call_Data!$K1413</f>
        <v>0.65517241379310343</v>
      </c>
      <c r="Y1413" s="6" cm="1">
        <f t="array" ref="Y1413">_xlfn.SWITCH(A1413,201706,0.51,201707,0.509,201708,0.511)</f>
        <v>0.51100000000000001</v>
      </c>
      <c r="Z1413" s="6">
        <f>Call_Data!$L1413/Call_Data!$G1413</f>
        <v>0.55882352941176472</v>
      </c>
      <c r="AA1413" s="6" cm="1">
        <f t="array" ref="AA1413">_xlfn.SWITCH(A1413,201706,0.2,201707,0.199,201708,0.198)</f>
        <v>0.19800000000000001</v>
      </c>
      <c r="AB1413" s="6">
        <f>Call_Data!$K1413-Call_Data!$L1413/Call_Data!$K1413</f>
        <v>28.344827586206897</v>
      </c>
      <c r="AC1413" s="6" cm="1">
        <f t="array" ref="AC1413">_xlfn.SWITCH(A1413,201706,0.17,201707,0.162,201708,0.159)</f>
        <v>0.159</v>
      </c>
      <c r="AD1413" s="6">
        <f>Call_Data!$I1413/Call_Data!$G1413</f>
        <v>0.26470588235294118</v>
      </c>
    </row>
    <row r="1414" spans="1:30" x14ac:dyDescent="0.2">
      <c r="A1414">
        <v>201708</v>
      </c>
      <c r="B1414" s="1">
        <v>42972</v>
      </c>
      <c r="C1414">
        <v>12475</v>
      </c>
      <c r="D1414" t="str">
        <f>VLOOKUP(Call_Data!$C1414,Hierarchy!$A$1:$H$27,5,TRUE)</f>
        <v>Kippers, Kat</v>
      </c>
      <c r="E1414" t="str">
        <f>VLOOKUP(Call_Data!$C1414,Hierarchy!$A$2:$H$27,7,TRUE)</f>
        <v>Jimson, Bill</v>
      </c>
      <c r="F1414" t="str">
        <f>VLOOKUP(C1414,Hierarchy!$A$2:$H$27,8,TRUE)</f>
        <v>Williamburg</v>
      </c>
      <c r="G1414">
        <v>33</v>
      </c>
      <c r="H1414">
        <v>24240</v>
      </c>
      <c r="I1414">
        <v>6</v>
      </c>
      <c r="J1414">
        <v>31</v>
      </c>
      <c r="K1414">
        <v>22</v>
      </c>
      <c r="L1414">
        <v>17</v>
      </c>
      <c r="M1414">
        <v>2</v>
      </c>
      <c r="N1414">
        <f>SUMIF(Call_Data!$D$2:$D$1526,Call_Data!$D1414,Call_Data!$G$2:$G$1526)</f>
        <v>2135</v>
      </c>
      <c r="O1414">
        <f>SUMIFS(Call_Data!$G$2:$G$1526,Call_Data!$D$2:$D$1526,Call_Data!$D1414,Call_Data!$A$2:$A$1526,Call_Data!$A1414)</f>
        <v>723</v>
      </c>
      <c r="P1414" s="3">
        <f>Call_Data!$H1414/Call_Data!$G1414</f>
        <v>734.5454545454545</v>
      </c>
      <c r="Q1414" cm="1">
        <f t="array" ref="Q1414">_xlfn.SWITCH(A1414,201706,780,201707,783,201708,775)</f>
        <v>775</v>
      </c>
      <c r="R1414" s="5" cm="1">
        <f t="array" ref="R1414">_xlfn.SWITCH(A1414,201706,0.08,201707,0.081,201708,0.075)</f>
        <v>7.4999999999999997E-2</v>
      </c>
      <c r="S1414" s="2">
        <f>Call_Data!$M1414/Call_Data!$G1414*100</f>
        <v>6.0606060606060606</v>
      </c>
      <c r="T1414" s="2">
        <f>Call_Data!$S1414/Call_Data!$R1414</f>
        <v>80.808080808080817</v>
      </c>
      <c r="U1414" s="7">
        <f t="shared" si="44"/>
        <v>0</v>
      </c>
      <c r="V1414" s="6">
        <f t="shared" si="45"/>
        <v>0.93939393939393945</v>
      </c>
      <c r="W1414" s="6">
        <f>Call_Data!$K1414/Call_Data!$J1414</f>
        <v>0.70967741935483875</v>
      </c>
      <c r="X1414" s="6">
        <f>Call_Data!$L1414/Call_Data!$K1414</f>
        <v>0.77272727272727271</v>
      </c>
      <c r="Y1414" s="6" cm="1">
        <f t="array" ref="Y1414">_xlfn.SWITCH(A1414,201706,0.51,201707,0.509,201708,0.511)</f>
        <v>0.51100000000000001</v>
      </c>
      <c r="Z1414" s="6">
        <f>Call_Data!$L1414/Call_Data!$G1414</f>
        <v>0.51515151515151514</v>
      </c>
      <c r="AA1414" s="6" cm="1">
        <f t="array" ref="AA1414">_xlfn.SWITCH(A1414,201706,0.2,201707,0.199,201708,0.198)</f>
        <v>0.19800000000000001</v>
      </c>
      <c r="AB1414" s="6">
        <f>Call_Data!$K1414-Call_Data!$L1414/Call_Data!$K1414</f>
        <v>21.227272727272727</v>
      </c>
      <c r="AC1414" s="6" cm="1">
        <f t="array" ref="AC1414">_xlfn.SWITCH(A1414,201706,0.17,201707,0.162,201708,0.159)</f>
        <v>0.159</v>
      </c>
      <c r="AD1414" s="6">
        <f>Call_Data!$I1414/Call_Data!$G1414</f>
        <v>0.18181818181818182</v>
      </c>
    </row>
    <row r="1415" spans="1:30" x14ac:dyDescent="0.2">
      <c r="A1415">
        <v>201708</v>
      </c>
      <c r="B1415" s="1">
        <v>42972</v>
      </c>
      <c r="C1415">
        <v>12476</v>
      </c>
      <c r="D1415" t="str">
        <f>VLOOKUP(Call_Data!$C1415,Hierarchy!$A$1:$H$27,5,TRUE)</f>
        <v>Lipp, Larry</v>
      </c>
      <c r="E1415" t="str">
        <f>VLOOKUP(Call_Data!$C1415,Hierarchy!$A$2:$H$27,7,TRUE)</f>
        <v>Jimson, Bill</v>
      </c>
      <c r="F1415" t="str">
        <f>VLOOKUP(C1415,Hierarchy!$A$2:$H$27,8,TRUE)</f>
        <v>Williamburg</v>
      </c>
      <c r="G1415">
        <v>31</v>
      </c>
      <c r="H1415">
        <v>25784</v>
      </c>
      <c r="I1415">
        <v>7</v>
      </c>
      <c r="J1415">
        <v>30</v>
      </c>
      <c r="K1415">
        <v>26</v>
      </c>
      <c r="L1415">
        <v>20</v>
      </c>
      <c r="M1415">
        <v>2</v>
      </c>
      <c r="N1415">
        <f>SUMIF(Call_Data!$D$2:$D$1526,Call_Data!$D1415,Call_Data!$G$2:$G$1526)</f>
        <v>2065</v>
      </c>
      <c r="O1415">
        <f>SUMIFS(Call_Data!$G$2:$G$1526,Call_Data!$D$2:$D$1526,Call_Data!$D1415,Call_Data!$A$2:$A$1526,Call_Data!$A1415)</f>
        <v>717</v>
      </c>
      <c r="P1415" s="3">
        <f>Call_Data!$H1415/Call_Data!$G1415</f>
        <v>831.74193548387098</v>
      </c>
      <c r="Q1415" cm="1">
        <f t="array" ref="Q1415">_xlfn.SWITCH(A1415,201706,780,201707,783,201708,775)</f>
        <v>775</v>
      </c>
      <c r="R1415" s="5" cm="1">
        <f t="array" ref="R1415">_xlfn.SWITCH(A1415,201706,0.08,201707,0.081,201708,0.075)</f>
        <v>7.4999999999999997E-2</v>
      </c>
      <c r="S1415" s="2">
        <f>Call_Data!$M1415/Call_Data!$G1415*100</f>
        <v>6.4516129032258061</v>
      </c>
      <c r="T1415" s="2">
        <f>Call_Data!$S1415/Call_Data!$R1415</f>
        <v>86.021505376344081</v>
      </c>
      <c r="U1415" s="7">
        <f t="shared" si="44"/>
        <v>0</v>
      </c>
      <c r="V1415" s="6">
        <f t="shared" si="45"/>
        <v>0.967741935483871</v>
      </c>
      <c r="W1415" s="6">
        <f>Call_Data!$K1415/Call_Data!$J1415</f>
        <v>0.8666666666666667</v>
      </c>
      <c r="X1415" s="6">
        <f>Call_Data!$L1415/Call_Data!$K1415</f>
        <v>0.76923076923076927</v>
      </c>
      <c r="Y1415" s="6" cm="1">
        <f t="array" ref="Y1415">_xlfn.SWITCH(A1415,201706,0.51,201707,0.509,201708,0.511)</f>
        <v>0.51100000000000001</v>
      </c>
      <c r="Z1415" s="6">
        <f>Call_Data!$L1415/Call_Data!$G1415</f>
        <v>0.64516129032258063</v>
      </c>
      <c r="AA1415" s="6" cm="1">
        <f t="array" ref="AA1415">_xlfn.SWITCH(A1415,201706,0.2,201707,0.199,201708,0.198)</f>
        <v>0.19800000000000001</v>
      </c>
      <c r="AB1415" s="6">
        <f>Call_Data!$K1415-Call_Data!$L1415/Call_Data!$K1415</f>
        <v>25.23076923076923</v>
      </c>
      <c r="AC1415" s="6" cm="1">
        <f t="array" ref="AC1415">_xlfn.SWITCH(A1415,201706,0.17,201707,0.162,201708,0.159)</f>
        <v>0.159</v>
      </c>
      <c r="AD1415" s="6">
        <f>Call_Data!$I1415/Call_Data!$G1415</f>
        <v>0.22580645161290322</v>
      </c>
    </row>
    <row r="1416" spans="1:30" x14ac:dyDescent="0.2">
      <c r="A1416">
        <v>201708</v>
      </c>
      <c r="B1416" s="1">
        <v>42972</v>
      </c>
      <c r="C1416">
        <v>12477</v>
      </c>
      <c r="D1416" t="str">
        <f>VLOOKUP(Call_Data!$C1416,Hierarchy!$A$1:$H$27,5,TRUE)</f>
        <v>Myers, Matt</v>
      </c>
      <c r="E1416" t="str">
        <f>VLOOKUP(Call_Data!$C1416,Hierarchy!$A$2:$H$27,7,TRUE)</f>
        <v>Jimson, Bill</v>
      </c>
      <c r="F1416" t="str">
        <f>VLOOKUP(C1416,Hierarchy!$A$2:$H$27,8,TRUE)</f>
        <v>Williamburg</v>
      </c>
      <c r="G1416">
        <v>30</v>
      </c>
      <c r="H1416">
        <v>24139</v>
      </c>
      <c r="I1416">
        <v>7</v>
      </c>
      <c r="J1416">
        <v>29</v>
      </c>
      <c r="K1416">
        <v>23</v>
      </c>
      <c r="L1416">
        <v>15</v>
      </c>
      <c r="M1416">
        <v>2</v>
      </c>
      <c r="N1416">
        <f>SUMIF(Call_Data!$D$2:$D$1526,Call_Data!$D1416,Call_Data!$G$2:$G$1526)</f>
        <v>1978</v>
      </c>
      <c r="O1416">
        <f>SUMIFS(Call_Data!$G$2:$G$1526,Call_Data!$D$2:$D$1526,Call_Data!$D1416,Call_Data!$A$2:$A$1526,Call_Data!$A1416)</f>
        <v>621</v>
      </c>
      <c r="P1416" s="3">
        <f>Call_Data!$H1416/Call_Data!$G1416</f>
        <v>804.63333333333333</v>
      </c>
      <c r="Q1416" cm="1">
        <f t="array" ref="Q1416">_xlfn.SWITCH(A1416,201706,780,201707,783,201708,775)</f>
        <v>775</v>
      </c>
      <c r="R1416" s="5" cm="1">
        <f t="array" ref="R1416">_xlfn.SWITCH(A1416,201706,0.08,201707,0.081,201708,0.075)</f>
        <v>7.4999999999999997E-2</v>
      </c>
      <c r="S1416" s="2">
        <f>Call_Data!$M1416/Call_Data!$G1416*100</f>
        <v>6.666666666666667</v>
      </c>
      <c r="T1416" s="2">
        <f>Call_Data!$S1416/Call_Data!$R1416</f>
        <v>88.8888888888889</v>
      </c>
      <c r="U1416" s="7">
        <f t="shared" si="44"/>
        <v>0</v>
      </c>
      <c r="V1416" s="6">
        <f t="shared" si="45"/>
        <v>0.96666666666666667</v>
      </c>
      <c r="W1416" s="6">
        <f>Call_Data!$K1416/Call_Data!$J1416</f>
        <v>0.7931034482758621</v>
      </c>
      <c r="X1416" s="6">
        <f>Call_Data!$L1416/Call_Data!$K1416</f>
        <v>0.65217391304347827</v>
      </c>
      <c r="Y1416" s="6" cm="1">
        <f t="array" ref="Y1416">_xlfn.SWITCH(A1416,201706,0.51,201707,0.509,201708,0.511)</f>
        <v>0.51100000000000001</v>
      </c>
      <c r="Z1416" s="6">
        <f>Call_Data!$L1416/Call_Data!$G1416</f>
        <v>0.5</v>
      </c>
      <c r="AA1416" s="6" cm="1">
        <f t="array" ref="AA1416">_xlfn.SWITCH(A1416,201706,0.2,201707,0.199,201708,0.198)</f>
        <v>0.19800000000000001</v>
      </c>
      <c r="AB1416" s="6">
        <f>Call_Data!$K1416-Call_Data!$L1416/Call_Data!$K1416</f>
        <v>22.347826086956523</v>
      </c>
      <c r="AC1416" s="6" cm="1">
        <f t="array" ref="AC1416">_xlfn.SWITCH(A1416,201706,0.17,201707,0.162,201708,0.159)</f>
        <v>0.159</v>
      </c>
      <c r="AD1416" s="6">
        <f>Call_Data!$I1416/Call_Data!$G1416</f>
        <v>0.23333333333333334</v>
      </c>
    </row>
    <row r="1417" spans="1:30" x14ac:dyDescent="0.2">
      <c r="A1417">
        <v>201708</v>
      </c>
      <c r="B1417" s="1">
        <v>42972</v>
      </c>
      <c r="C1417">
        <v>12478</v>
      </c>
      <c r="D1417" t="str">
        <f>VLOOKUP(Call_Data!$C1417,Hierarchy!$A$1:$H$27,5,TRUE)</f>
        <v>Nichols, Nana</v>
      </c>
      <c r="E1417" t="str">
        <f>VLOOKUP(Call_Data!$C1417,Hierarchy!$A$2:$H$27,7,TRUE)</f>
        <v>Jimson, Bill</v>
      </c>
      <c r="F1417" t="str">
        <f>VLOOKUP(C1417,Hierarchy!$A$2:$H$27,8,TRUE)</f>
        <v>Williamburg</v>
      </c>
      <c r="G1417">
        <v>32</v>
      </c>
      <c r="H1417">
        <v>24940</v>
      </c>
      <c r="I1417">
        <v>5</v>
      </c>
      <c r="J1417">
        <v>29</v>
      </c>
      <c r="K1417">
        <v>23</v>
      </c>
      <c r="L1417">
        <v>18</v>
      </c>
      <c r="M1417">
        <v>2</v>
      </c>
      <c r="N1417">
        <f>SUMIF(Call_Data!$D$2:$D$1526,Call_Data!$D1417,Call_Data!$G$2:$G$1526)</f>
        <v>1999</v>
      </c>
      <c r="O1417">
        <f>SUMIFS(Call_Data!$G$2:$G$1526,Call_Data!$D$2:$D$1526,Call_Data!$D1417,Call_Data!$A$2:$A$1526,Call_Data!$A1417)</f>
        <v>626</v>
      </c>
      <c r="P1417" s="3">
        <f>Call_Data!$H1417/Call_Data!$G1417</f>
        <v>779.375</v>
      </c>
      <c r="Q1417" cm="1">
        <f t="array" ref="Q1417">_xlfn.SWITCH(A1417,201706,780,201707,783,201708,775)</f>
        <v>775</v>
      </c>
      <c r="R1417" s="5" cm="1">
        <f t="array" ref="R1417">_xlfn.SWITCH(A1417,201706,0.08,201707,0.081,201708,0.075)</f>
        <v>7.4999999999999997E-2</v>
      </c>
      <c r="S1417" s="2">
        <f>Call_Data!$M1417/Call_Data!$G1417*100</f>
        <v>6.25</v>
      </c>
      <c r="T1417" s="2">
        <f>Call_Data!$S1417/Call_Data!$R1417</f>
        <v>83.333333333333343</v>
      </c>
      <c r="U1417" s="7">
        <f t="shared" si="44"/>
        <v>0</v>
      </c>
      <c r="V1417" s="6">
        <f t="shared" si="45"/>
        <v>0.90625</v>
      </c>
      <c r="W1417" s="6">
        <f>Call_Data!$K1417/Call_Data!$J1417</f>
        <v>0.7931034482758621</v>
      </c>
      <c r="X1417" s="6">
        <f>Call_Data!$L1417/Call_Data!$K1417</f>
        <v>0.78260869565217395</v>
      </c>
      <c r="Y1417" s="6" cm="1">
        <f t="array" ref="Y1417">_xlfn.SWITCH(A1417,201706,0.51,201707,0.509,201708,0.511)</f>
        <v>0.51100000000000001</v>
      </c>
      <c r="Z1417" s="6">
        <f>Call_Data!$L1417/Call_Data!$G1417</f>
        <v>0.5625</v>
      </c>
      <c r="AA1417" s="6" cm="1">
        <f t="array" ref="AA1417">_xlfn.SWITCH(A1417,201706,0.2,201707,0.199,201708,0.198)</f>
        <v>0.19800000000000001</v>
      </c>
      <c r="AB1417" s="6">
        <f>Call_Data!$K1417-Call_Data!$L1417/Call_Data!$K1417</f>
        <v>22.217391304347824</v>
      </c>
      <c r="AC1417" s="6" cm="1">
        <f t="array" ref="AC1417">_xlfn.SWITCH(A1417,201706,0.17,201707,0.162,201708,0.159)</f>
        <v>0.159</v>
      </c>
      <c r="AD1417" s="6">
        <f>Call_Data!$I1417/Call_Data!$G1417</f>
        <v>0.15625</v>
      </c>
    </row>
    <row r="1418" spans="1:30" x14ac:dyDescent="0.2">
      <c r="A1418">
        <v>201708</v>
      </c>
      <c r="B1418" s="1">
        <v>42972</v>
      </c>
      <c r="C1418">
        <v>12479</v>
      </c>
      <c r="D1418" t="str">
        <f>VLOOKUP(Call_Data!$C1418,Hierarchy!$A$1:$H$27,5,TRUE)</f>
        <v>Ohlson, Octavius</v>
      </c>
      <c r="E1418" t="str">
        <f>VLOOKUP(Call_Data!$C1418,Hierarchy!$A$2:$H$27,7,TRUE)</f>
        <v>Jimson, Bill</v>
      </c>
      <c r="F1418" t="str">
        <f>VLOOKUP(C1418,Hierarchy!$A$2:$H$27,8,TRUE)</f>
        <v>Williamburg</v>
      </c>
      <c r="G1418">
        <v>31</v>
      </c>
      <c r="H1418">
        <v>25536</v>
      </c>
      <c r="I1418">
        <v>7</v>
      </c>
      <c r="J1418">
        <v>29</v>
      </c>
      <c r="K1418">
        <v>23</v>
      </c>
      <c r="L1418">
        <v>15</v>
      </c>
      <c r="M1418">
        <v>2</v>
      </c>
      <c r="N1418">
        <f>SUMIF(Call_Data!$D$2:$D$1526,Call_Data!$D1418,Call_Data!$G$2:$G$1526)</f>
        <v>1969</v>
      </c>
      <c r="O1418">
        <f>SUMIFS(Call_Data!$G$2:$G$1526,Call_Data!$D$2:$D$1526,Call_Data!$D1418,Call_Data!$A$2:$A$1526,Call_Data!$A1418)</f>
        <v>727</v>
      </c>
      <c r="P1418" s="3">
        <f>Call_Data!$H1418/Call_Data!$G1418</f>
        <v>823.74193548387098</v>
      </c>
      <c r="Q1418" cm="1">
        <f t="array" ref="Q1418">_xlfn.SWITCH(A1418,201706,780,201707,783,201708,775)</f>
        <v>775</v>
      </c>
      <c r="R1418" s="5" cm="1">
        <f t="array" ref="R1418">_xlfn.SWITCH(A1418,201706,0.08,201707,0.081,201708,0.075)</f>
        <v>7.4999999999999997E-2</v>
      </c>
      <c r="S1418" s="2">
        <f>Call_Data!$M1418/Call_Data!$G1418*100</f>
        <v>6.4516129032258061</v>
      </c>
      <c r="T1418" s="2">
        <f>Call_Data!$S1418/Call_Data!$R1418</f>
        <v>86.021505376344081</v>
      </c>
      <c r="U1418" s="7">
        <f t="shared" si="44"/>
        <v>0</v>
      </c>
      <c r="V1418" s="6">
        <f t="shared" si="45"/>
        <v>0.93548387096774188</v>
      </c>
      <c r="W1418" s="6">
        <f>Call_Data!$K1418/Call_Data!$J1418</f>
        <v>0.7931034482758621</v>
      </c>
      <c r="X1418" s="6">
        <f>Call_Data!$L1418/Call_Data!$K1418</f>
        <v>0.65217391304347827</v>
      </c>
      <c r="Y1418" s="6" cm="1">
        <f t="array" ref="Y1418">_xlfn.SWITCH(A1418,201706,0.51,201707,0.509,201708,0.511)</f>
        <v>0.51100000000000001</v>
      </c>
      <c r="Z1418" s="6">
        <f>Call_Data!$L1418/Call_Data!$G1418</f>
        <v>0.4838709677419355</v>
      </c>
      <c r="AA1418" s="6" cm="1">
        <f t="array" ref="AA1418">_xlfn.SWITCH(A1418,201706,0.2,201707,0.199,201708,0.198)</f>
        <v>0.19800000000000001</v>
      </c>
      <c r="AB1418" s="6">
        <f>Call_Data!$K1418-Call_Data!$L1418/Call_Data!$K1418</f>
        <v>22.347826086956523</v>
      </c>
      <c r="AC1418" s="6" cm="1">
        <f t="array" ref="AC1418">_xlfn.SWITCH(A1418,201706,0.17,201707,0.162,201708,0.159)</f>
        <v>0.159</v>
      </c>
      <c r="AD1418" s="6">
        <f>Call_Data!$I1418/Call_Data!$G1418</f>
        <v>0.22580645161290322</v>
      </c>
    </row>
    <row r="1419" spans="1:30" x14ac:dyDescent="0.2">
      <c r="A1419">
        <v>201708</v>
      </c>
      <c r="B1419" s="1">
        <v>42972</v>
      </c>
      <c r="C1419">
        <v>12481</v>
      </c>
      <c r="D1419" t="str">
        <f>VLOOKUP(Call_Data!$C1419,Hierarchy!$A$1:$H$27,5,TRUE)</f>
        <v>Rank, Richelle</v>
      </c>
      <c r="E1419" t="str">
        <f>VLOOKUP(Call_Data!$C1419,Hierarchy!$A$2:$H$27,7,TRUE)</f>
        <v>Jimson, Bill</v>
      </c>
      <c r="F1419" t="str">
        <f>VLOOKUP(C1419,Hierarchy!$A$2:$H$27,8,TRUE)</f>
        <v>Williamburg</v>
      </c>
      <c r="G1419">
        <v>31</v>
      </c>
      <c r="H1419">
        <v>25035</v>
      </c>
      <c r="I1419">
        <v>7</v>
      </c>
      <c r="J1419">
        <v>30</v>
      </c>
      <c r="K1419">
        <v>25</v>
      </c>
      <c r="L1419">
        <v>17</v>
      </c>
      <c r="M1419">
        <v>2</v>
      </c>
      <c r="N1419">
        <f>SUMIF(Call_Data!$D$2:$D$1526,Call_Data!$D1419,Call_Data!$G$2:$G$1526)</f>
        <v>1090</v>
      </c>
      <c r="O1419">
        <f>SUMIFS(Call_Data!$G$2:$G$1526,Call_Data!$D$2:$D$1526,Call_Data!$D1419,Call_Data!$A$2:$A$1526,Call_Data!$A1419)</f>
        <v>697</v>
      </c>
      <c r="P1419" s="3">
        <f>Call_Data!$H1419/Call_Data!$G1419</f>
        <v>807.58064516129036</v>
      </c>
      <c r="Q1419" cm="1">
        <f t="array" ref="Q1419">_xlfn.SWITCH(A1419,201706,780,201707,783,201708,775)</f>
        <v>775</v>
      </c>
      <c r="R1419" s="5" cm="1">
        <f t="array" ref="R1419">_xlfn.SWITCH(A1419,201706,0.08,201707,0.081,201708,0.075)</f>
        <v>7.4999999999999997E-2</v>
      </c>
      <c r="S1419" s="2">
        <f>Call_Data!$M1419/Call_Data!$G1419*100</f>
        <v>6.4516129032258061</v>
      </c>
      <c r="T1419" s="2">
        <f>Call_Data!$S1419/Call_Data!$R1419</f>
        <v>86.021505376344081</v>
      </c>
      <c r="U1419" s="7">
        <f t="shared" si="44"/>
        <v>0</v>
      </c>
      <c r="V1419" s="6">
        <f t="shared" si="45"/>
        <v>0.967741935483871</v>
      </c>
      <c r="W1419" s="6">
        <f>Call_Data!$K1419/Call_Data!$J1419</f>
        <v>0.83333333333333337</v>
      </c>
      <c r="X1419" s="6">
        <f>Call_Data!$L1419/Call_Data!$K1419</f>
        <v>0.68</v>
      </c>
      <c r="Y1419" s="6" cm="1">
        <f t="array" ref="Y1419">_xlfn.SWITCH(A1419,201706,0.51,201707,0.509,201708,0.511)</f>
        <v>0.51100000000000001</v>
      </c>
      <c r="Z1419" s="6">
        <f>Call_Data!$L1419/Call_Data!$G1419</f>
        <v>0.54838709677419351</v>
      </c>
      <c r="AA1419" s="6" cm="1">
        <f t="array" ref="AA1419">_xlfn.SWITCH(A1419,201706,0.2,201707,0.199,201708,0.198)</f>
        <v>0.19800000000000001</v>
      </c>
      <c r="AB1419" s="6">
        <f>Call_Data!$K1419-Call_Data!$L1419/Call_Data!$K1419</f>
        <v>24.32</v>
      </c>
      <c r="AC1419" s="6" cm="1">
        <f t="array" ref="AC1419">_xlfn.SWITCH(A1419,201706,0.17,201707,0.162,201708,0.159)</f>
        <v>0.159</v>
      </c>
      <c r="AD1419" s="6">
        <f>Call_Data!$I1419/Call_Data!$G1419</f>
        <v>0.22580645161290322</v>
      </c>
    </row>
    <row r="1420" spans="1:30" x14ac:dyDescent="0.2">
      <c r="A1420">
        <v>201708</v>
      </c>
      <c r="B1420" s="1">
        <v>42973</v>
      </c>
      <c r="C1420">
        <v>12473</v>
      </c>
      <c r="D1420" t="str">
        <f>VLOOKUP(Call_Data!$C1420,Hierarchy!$A$1:$H$27,5,TRUE)</f>
        <v>Ivanski, Igor</v>
      </c>
      <c r="E1420" t="str">
        <f>VLOOKUP(Call_Data!$C1420,Hierarchy!$A$2:$H$27,7,TRUE)</f>
        <v>Jimson, Bill</v>
      </c>
      <c r="F1420" t="str">
        <f>VLOOKUP(C1420,Hierarchy!$A$2:$H$27,8,TRUE)</f>
        <v>Williamburg</v>
      </c>
      <c r="G1420">
        <v>30</v>
      </c>
      <c r="H1420">
        <v>25790</v>
      </c>
      <c r="I1420">
        <v>7</v>
      </c>
      <c r="J1420">
        <v>27</v>
      </c>
      <c r="K1420">
        <v>23</v>
      </c>
      <c r="L1420">
        <v>15</v>
      </c>
      <c r="M1420">
        <v>2</v>
      </c>
      <c r="N1420">
        <f>SUMIF(Call_Data!$D$2:$D$1526,Call_Data!$D1420,Call_Data!$G$2:$G$1526)</f>
        <v>2093</v>
      </c>
      <c r="O1420">
        <f>SUMIFS(Call_Data!$G$2:$G$1526,Call_Data!$D$2:$D$1526,Call_Data!$D1420,Call_Data!$A$2:$A$1526,Call_Data!$A1420)</f>
        <v>730</v>
      </c>
      <c r="P1420" s="3">
        <f>Call_Data!$H1420/Call_Data!$G1420</f>
        <v>859.66666666666663</v>
      </c>
      <c r="Q1420" cm="1">
        <f t="array" ref="Q1420">_xlfn.SWITCH(A1420,201706,780,201707,783,201708,775)</f>
        <v>775</v>
      </c>
      <c r="R1420" s="5" cm="1">
        <f t="array" ref="R1420">_xlfn.SWITCH(A1420,201706,0.08,201707,0.081,201708,0.075)</f>
        <v>7.4999999999999997E-2</v>
      </c>
      <c r="S1420" s="2">
        <f>Call_Data!$M1420/Call_Data!$G1420*100</f>
        <v>6.666666666666667</v>
      </c>
      <c r="T1420" s="2">
        <f>Call_Data!$S1420/Call_Data!$R1420</f>
        <v>88.8888888888889</v>
      </c>
      <c r="U1420" s="7">
        <f t="shared" si="44"/>
        <v>0</v>
      </c>
      <c r="V1420" s="6">
        <f t="shared" si="45"/>
        <v>0.9</v>
      </c>
      <c r="W1420" s="6">
        <f>Call_Data!$K1420/Call_Data!$J1420</f>
        <v>0.85185185185185186</v>
      </c>
      <c r="X1420" s="6">
        <f>Call_Data!$L1420/Call_Data!$K1420</f>
        <v>0.65217391304347827</v>
      </c>
      <c r="Y1420" s="6" cm="1">
        <f t="array" ref="Y1420">_xlfn.SWITCH(A1420,201706,0.51,201707,0.509,201708,0.511)</f>
        <v>0.51100000000000001</v>
      </c>
      <c r="Z1420" s="6">
        <f>Call_Data!$L1420/Call_Data!$G1420</f>
        <v>0.5</v>
      </c>
      <c r="AA1420" s="6" cm="1">
        <f t="array" ref="AA1420">_xlfn.SWITCH(A1420,201706,0.2,201707,0.199,201708,0.198)</f>
        <v>0.19800000000000001</v>
      </c>
      <c r="AB1420" s="6">
        <f>Call_Data!$K1420-Call_Data!$L1420/Call_Data!$K1420</f>
        <v>22.347826086956523</v>
      </c>
      <c r="AC1420" s="6" cm="1">
        <f t="array" ref="AC1420">_xlfn.SWITCH(A1420,201706,0.17,201707,0.162,201708,0.159)</f>
        <v>0.159</v>
      </c>
      <c r="AD1420" s="6">
        <f>Call_Data!$I1420/Call_Data!$G1420</f>
        <v>0.23333333333333334</v>
      </c>
    </row>
    <row r="1421" spans="1:30" x14ac:dyDescent="0.2">
      <c r="A1421">
        <v>201708</v>
      </c>
      <c r="B1421" s="1">
        <v>42973</v>
      </c>
      <c r="C1421">
        <v>12474</v>
      </c>
      <c r="D1421" t="str">
        <f>VLOOKUP(Call_Data!$C1421,Hierarchy!$A$1:$H$27,5,TRUE)</f>
        <v>Jeffries, Johnna</v>
      </c>
      <c r="E1421" t="str">
        <f>VLOOKUP(Call_Data!$C1421,Hierarchy!$A$2:$H$27,7,TRUE)</f>
        <v>Jimson, Bill</v>
      </c>
      <c r="F1421" t="str">
        <f>VLOOKUP(C1421,Hierarchy!$A$2:$H$27,8,TRUE)</f>
        <v>Williamburg</v>
      </c>
      <c r="G1421">
        <v>36</v>
      </c>
      <c r="H1421">
        <v>25746</v>
      </c>
      <c r="I1421">
        <v>8</v>
      </c>
      <c r="J1421">
        <v>32</v>
      </c>
      <c r="K1421">
        <v>21</v>
      </c>
      <c r="L1421">
        <v>15</v>
      </c>
      <c r="M1421">
        <v>2</v>
      </c>
      <c r="N1421">
        <f>SUMIF(Call_Data!$D$2:$D$1526,Call_Data!$D1421,Call_Data!$G$2:$G$1526)</f>
        <v>2135</v>
      </c>
      <c r="O1421">
        <f>SUMIFS(Call_Data!$G$2:$G$1526,Call_Data!$D$2:$D$1526,Call_Data!$D1421,Call_Data!$A$2:$A$1526,Call_Data!$A1421)</f>
        <v>730</v>
      </c>
      <c r="P1421" s="3">
        <f>Call_Data!$H1421/Call_Data!$G1421</f>
        <v>715.16666666666663</v>
      </c>
      <c r="Q1421" cm="1">
        <f t="array" ref="Q1421">_xlfn.SWITCH(A1421,201706,780,201707,783,201708,775)</f>
        <v>775</v>
      </c>
      <c r="R1421" s="5" cm="1">
        <f t="array" ref="R1421">_xlfn.SWITCH(A1421,201706,0.08,201707,0.081,201708,0.075)</f>
        <v>7.4999999999999997E-2</v>
      </c>
      <c r="S1421" s="2">
        <f>Call_Data!$M1421/Call_Data!$G1421*100</f>
        <v>5.5555555555555554</v>
      </c>
      <c r="T1421" s="2">
        <f>Call_Data!$S1421/Call_Data!$R1421</f>
        <v>74.074074074074076</v>
      </c>
      <c r="U1421" s="7">
        <f t="shared" si="44"/>
        <v>0</v>
      </c>
      <c r="V1421" s="6">
        <f t="shared" si="45"/>
        <v>0.88888888888888884</v>
      </c>
      <c r="W1421" s="6">
        <f>Call_Data!$K1421/Call_Data!$J1421</f>
        <v>0.65625</v>
      </c>
      <c r="X1421" s="6">
        <f>Call_Data!$L1421/Call_Data!$K1421</f>
        <v>0.7142857142857143</v>
      </c>
      <c r="Y1421" s="6" cm="1">
        <f t="array" ref="Y1421">_xlfn.SWITCH(A1421,201706,0.51,201707,0.509,201708,0.511)</f>
        <v>0.51100000000000001</v>
      </c>
      <c r="Z1421" s="6">
        <f>Call_Data!$L1421/Call_Data!$G1421</f>
        <v>0.41666666666666669</v>
      </c>
      <c r="AA1421" s="6" cm="1">
        <f t="array" ref="AA1421">_xlfn.SWITCH(A1421,201706,0.2,201707,0.199,201708,0.198)</f>
        <v>0.19800000000000001</v>
      </c>
      <c r="AB1421" s="6">
        <f>Call_Data!$K1421-Call_Data!$L1421/Call_Data!$K1421</f>
        <v>20.285714285714285</v>
      </c>
      <c r="AC1421" s="6" cm="1">
        <f t="array" ref="AC1421">_xlfn.SWITCH(A1421,201706,0.17,201707,0.162,201708,0.159)</f>
        <v>0.159</v>
      </c>
      <c r="AD1421" s="6">
        <f>Call_Data!$I1421/Call_Data!$G1421</f>
        <v>0.22222222222222221</v>
      </c>
    </row>
    <row r="1422" spans="1:30" x14ac:dyDescent="0.2">
      <c r="A1422">
        <v>201708</v>
      </c>
      <c r="B1422" s="1">
        <v>42973</v>
      </c>
      <c r="C1422">
        <v>12475</v>
      </c>
      <c r="D1422" t="str">
        <f>VLOOKUP(Call_Data!$C1422,Hierarchy!$A$1:$H$27,5,TRUE)</f>
        <v>Kippers, Kat</v>
      </c>
      <c r="E1422" t="str">
        <f>VLOOKUP(Call_Data!$C1422,Hierarchy!$A$2:$H$27,7,TRUE)</f>
        <v>Jimson, Bill</v>
      </c>
      <c r="F1422" t="str">
        <f>VLOOKUP(C1422,Hierarchy!$A$2:$H$27,8,TRUE)</f>
        <v>Williamburg</v>
      </c>
      <c r="G1422">
        <v>35</v>
      </c>
      <c r="H1422">
        <v>24517</v>
      </c>
      <c r="I1422">
        <v>6</v>
      </c>
      <c r="J1422">
        <v>31</v>
      </c>
      <c r="K1422">
        <v>25</v>
      </c>
      <c r="L1422">
        <v>19</v>
      </c>
      <c r="M1422">
        <v>2</v>
      </c>
      <c r="N1422">
        <f>SUMIF(Call_Data!$D$2:$D$1526,Call_Data!$D1422,Call_Data!$G$2:$G$1526)</f>
        <v>2135</v>
      </c>
      <c r="O1422">
        <f>SUMIFS(Call_Data!$G$2:$G$1526,Call_Data!$D$2:$D$1526,Call_Data!$D1422,Call_Data!$A$2:$A$1526,Call_Data!$A1422)</f>
        <v>723</v>
      </c>
      <c r="P1422" s="3">
        <f>Call_Data!$H1422/Call_Data!$G1422</f>
        <v>700.48571428571427</v>
      </c>
      <c r="Q1422" cm="1">
        <f t="array" ref="Q1422">_xlfn.SWITCH(A1422,201706,780,201707,783,201708,775)</f>
        <v>775</v>
      </c>
      <c r="R1422" s="5" cm="1">
        <f t="array" ref="R1422">_xlfn.SWITCH(A1422,201706,0.08,201707,0.081,201708,0.075)</f>
        <v>7.4999999999999997E-2</v>
      </c>
      <c r="S1422" s="2">
        <f>Call_Data!$M1422/Call_Data!$G1422*100</f>
        <v>5.7142857142857144</v>
      </c>
      <c r="T1422" s="2">
        <f>Call_Data!$S1422/Call_Data!$R1422</f>
        <v>76.19047619047619</v>
      </c>
      <c r="U1422" s="7">
        <f t="shared" si="44"/>
        <v>0</v>
      </c>
      <c r="V1422" s="6">
        <f t="shared" si="45"/>
        <v>0.88571428571428568</v>
      </c>
      <c r="W1422" s="6">
        <f>Call_Data!$K1422/Call_Data!$J1422</f>
        <v>0.80645161290322576</v>
      </c>
      <c r="X1422" s="6">
        <f>Call_Data!$L1422/Call_Data!$K1422</f>
        <v>0.76</v>
      </c>
      <c r="Y1422" s="6" cm="1">
        <f t="array" ref="Y1422">_xlfn.SWITCH(A1422,201706,0.51,201707,0.509,201708,0.511)</f>
        <v>0.51100000000000001</v>
      </c>
      <c r="Z1422" s="6">
        <f>Call_Data!$L1422/Call_Data!$G1422</f>
        <v>0.54285714285714282</v>
      </c>
      <c r="AA1422" s="6" cm="1">
        <f t="array" ref="AA1422">_xlfn.SWITCH(A1422,201706,0.2,201707,0.199,201708,0.198)</f>
        <v>0.19800000000000001</v>
      </c>
      <c r="AB1422" s="6">
        <f>Call_Data!$K1422-Call_Data!$L1422/Call_Data!$K1422</f>
        <v>24.24</v>
      </c>
      <c r="AC1422" s="6" cm="1">
        <f t="array" ref="AC1422">_xlfn.SWITCH(A1422,201706,0.17,201707,0.162,201708,0.159)</f>
        <v>0.159</v>
      </c>
      <c r="AD1422" s="6">
        <f>Call_Data!$I1422/Call_Data!$G1422</f>
        <v>0.17142857142857143</v>
      </c>
    </row>
    <row r="1423" spans="1:30" x14ac:dyDescent="0.2">
      <c r="A1423">
        <v>201708</v>
      </c>
      <c r="B1423" s="1">
        <v>42973</v>
      </c>
      <c r="C1423">
        <v>12476</v>
      </c>
      <c r="D1423" t="str">
        <f>VLOOKUP(Call_Data!$C1423,Hierarchy!$A$1:$H$27,5,TRUE)</f>
        <v>Lipp, Larry</v>
      </c>
      <c r="E1423" t="str">
        <f>VLOOKUP(Call_Data!$C1423,Hierarchy!$A$2:$H$27,7,TRUE)</f>
        <v>Jimson, Bill</v>
      </c>
      <c r="F1423" t="str">
        <f>VLOOKUP(C1423,Hierarchy!$A$2:$H$27,8,TRUE)</f>
        <v>Williamburg</v>
      </c>
      <c r="G1423">
        <v>32</v>
      </c>
      <c r="H1423">
        <v>25847</v>
      </c>
      <c r="I1423">
        <v>7</v>
      </c>
      <c r="J1423">
        <v>29</v>
      </c>
      <c r="K1423">
        <v>22</v>
      </c>
      <c r="L1423">
        <v>18</v>
      </c>
      <c r="M1423">
        <v>2</v>
      </c>
      <c r="N1423">
        <f>SUMIF(Call_Data!$D$2:$D$1526,Call_Data!$D1423,Call_Data!$G$2:$G$1526)</f>
        <v>2065</v>
      </c>
      <c r="O1423">
        <f>SUMIFS(Call_Data!$G$2:$G$1526,Call_Data!$D$2:$D$1526,Call_Data!$D1423,Call_Data!$A$2:$A$1526,Call_Data!$A1423)</f>
        <v>717</v>
      </c>
      <c r="P1423" s="3">
        <f>Call_Data!$H1423/Call_Data!$G1423</f>
        <v>807.71875</v>
      </c>
      <c r="Q1423" cm="1">
        <f t="array" ref="Q1423">_xlfn.SWITCH(A1423,201706,780,201707,783,201708,775)</f>
        <v>775</v>
      </c>
      <c r="R1423" s="5" cm="1">
        <f t="array" ref="R1423">_xlfn.SWITCH(A1423,201706,0.08,201707,0.081,201708,0.075)</f>
        <v>7.4999999999999997E-2</v>
      </c>
      <c r="S1423" s="2">
        <f>Call_Data!$M1423/Call_Data!$G1423*100</f>
        <v>6.25</v>
      </c>
      <c r="T1423" s="2">
        <f>Call_Data!$S1423/Call_Data!$R1423</f>
        <v>83.333333333333343</v>
      </c>
      <c r="U1423" s="7">
        <f t="shared" si="44"/>
        <v>0</v>
      </c>
      <c r="V1423" s="6">
        <f t="shared" si="45"/>
        <v>0.90625</v>
      </c>
      <c r="W1423" s="6">
        <f>Call_Data!$K1423/Call_Data!$J1423</f>
        <v>0.75862068965517238</v>
      </c>
      <c r="X1423" s="6">
        <f>Call_Data!$L1423/Call_Data!$K1423</f>
        <v>0.81818181818181823</v>
      </c>
      <c r="Y1423" s="6" cm="1">
        <f t="array" ref="Y1423">_xlfn.SWITCH(A1423,201706,0.51,201707,0.509,201708,0.511)</f>
        <v>0.51100000000000001</v>
      </c>
      <c r="Z1423" s="6">
        <f>Call_Data!$L1423/Call_Data!$G1423</f>
        <v>0.5625</v>
      </c>
      <c r="AA1423" s="6" cm="1">
        <f t="array" ref="AA1423">_xlfn.SWITCH(A1423,201706,0.2,201707,0.199,201708,0.198)</f>
        <v>0.19800000000000001</v>
      </c>
      <c r="AB1423" s="6">
        <f>Call_Data!$K1423-Call_Data!$L1423/Call_Data!$K1423</f>
        <v>21.181818181818183</v>
      </c>
      <c r="AC1423" s="6" cm="1">
        <f t="array" ref="AC1423">_xlfn.SWITCH(A1423,201706,0.17,201707,0.162,201708,0.159)</f>
        <v>0.159</v>
      </c>
      <c r="AD1423" s="6">
        <f>Call_Data!$I1423/Call_Data!$G1423</f>
        <v>0.21875</v>
      </c>
    </row>
    <row r="1424" spans="1:30" x14ac:dyDescent="0.2">
      <c r="A1424">
        <v>201708</v>
      </c>
      <c r="B1424" s="1">
        <v>42973</v>
      </c>
      <c r="C1424">
        <v>12477</v>
      </c>
      <c r="D1424" t="str">
        <f>VLOOKUP(Call_Data!$C1424,Hierarchy!$A$1:$H$27,5,TRUE)</f>
        <v>Myers, Matt</v>
      </c>
      <c r="E1424" t="str">
        <f>VLOOKUP(Call_Data!$C1424,Hierarchy!$A$2:$H$27,7,TRUE)</f>
        <v>Jimson, Bill</v>
      </c>
      <c r="F1424" t="str">
        <f>VLOOKUP(C1424,Hierarchy!$A$2:$H$27,8,TRUE)</f>
        <v>Williamburg</v>
      </c>
      <c r="G1424">
        <v>36</v>
      </c>
      <c r="H1424">
        <v>25050</v>
      </c>
      <c r="I1424">
        <v>8</v>
      </c>
      <c r="J1424">
        <v>36</v>
      </c>
      <c r="K1424">
        <v>24</v>
      </c>
      <c r="L1424">
        <v>15</v>
      </c>
      <c r="M1424">
        <v>3</v>
      </c>
      <c r="N1424">
        <f>SUMIF(Call_Data!$D$2:$D$1526,Call_Data!$D1424,Call_Data!$G$2:$G$1526)</f>
        <v>1978</v>
      </c>
      <c r="O1424">
        <f>SUMIFS(Call_Data!$G$2:$G$1526,Call_Data!$D$2:$D$1526,Call_Data!$D1424,Call_Data!$A$2:$A$1526,Call_Data!$A1424)</f>
        <v>621</v>
      </c>
      <c r="P1424" s="3">
        <f>Call_Data!$H1424/Call_Data!$G1424</f>
        <v>695.83333333333337</v>
      </c>
      <c r="Q1424" cm="1">
        <f t="array" ref="Q1424">_xlfn.SWITCH(A1424,201706,780,201707,783,201708,775)</f>
        <v>775</v>
      </c>
      <c r="R1424" s="5" cm="1">
        <f t="array" ref="R1424">_xlfn.SWITCH(A1424,201706,0.08,201707,0.081,201708,0.075)</f>
        <v>7.4999999999999997E-2</v>
      </c>
      <c r="S1424" s="2">
        <f>Call_Data!$M1424/Call_Data!$G1424*100</f>
        <v>8.3333333333333321</v>
      </c>
      <c r="T1424" s="2">
        <f>Call_Data!$S1424/Call_Data!$R1424</f>
        <v>111.1111111111111</v>
      </c>
      <c r="U1424" s="7">
        <f t="shared" si="44"/>
        <v>150</v>
      </c>
      <c r="V1424" s="6">
        <f t="shared" si="45"/>
        <v>1</v>
      </c>
      <c r="W1424" s="6">
        <f>Call_Data!$K1424/Call_Data!$J1424</f>
        <v>0.66666666666666663</v>
      </c>
      <c r="X1424" s="6">
        <f>Call_Data!$L1424/Call_Data!$K1424</f>
        <v>0.625</v>
      </c>
      <c r="Y1424" s="6" cm="1">
        <f t="array" ref="Y1424">_xlfn.SWITCH(A1424,201706,0.51,201707,0.509,201708,0.511)</f>
        <v>0.51100000000000001</v>
      </c>
      <c r="Z1424" s="6">
        <f>Call_Data!$L1424/Call_Data!$G1424</f>
        <v>0.41666666666666669</v>
      </c>
      <c r="AA1424" s="6" cm="1">
        <f t="array" ref="AA1424">_xlfn.SWITCH(A1424,201706,0.2,201707,0.199,201708,0.198)</f>
        <v>0.19800000000000001</v>
      </c>
      <c r="AB1424" s="6">
        <f>Call_Data!$K1424-Call_Data!$L1424/Call_Data!$K1424</f>
        <v>23.375</v>
      </c>
      <c r="AC1424" s="6" cm="1">
        <f t="array" ref="AC1424">_xlfn.SWITCH(A1424,201706,0.17,201707,0.162,201708,0.159)</f>
        <v>0.159</v>
      </c>
      <c r="AD1424" s="6">
        <f>Call_Data!$I1424/Call_Data!$G1424</f>
        <v>0.22222222222222221</v>
      </c>
    </row>
    <row r="1425" spans="1:30" x14ac:dyDescent="0.2">
      <c r="A1425">
        <v>201708</v>
      </c>
      <c r="B1425" s="1">
        <v>42973</v>
      </c>
      <c r="C1425">
        <v>12478</v>
      </c>
      <c r="D1425" t="str">
        <f>VLOOKUP(Call_Data!$C1425,Hierarchy!$A$1:$H$27,5,TRUE)</f>
        <v>Nichols, Nana</v>
      </c>
      <c r="E1425" t="str">
        <f>VLOOKUP(Call_Data!$C1425,Hierarchy!$A$2:$H$27,7,TRUE)</f>
        <v>Jimson, Bill</v>
      </c>
      <c r="F1425" t="str">
        <f>VLOOKUP(C1425,Hierarchy!$A$2:$H$27,8,TRUE)</f>
        <v>Williamburg</v>
      </c>
      <c r="G1425">
        <v>33</v>
      </c>
      <c r="H1425">
        <v>25718</v>
      </c>
      <c r="I1425">
        <v>8</v>
      </c>
      <c r="J1425">
        <v>33</v>
      </c>
      <c r="K1425">
        <v>28</v>
      </c>
      <c r="L1425">
        <v>20</v>
      </c>
      <c r="M1425">
        <v>2</v>
      </c>
      <c r="N1425">
        <f>SUMIF(Call_Data!$D$2:$D$1526,Call_Data!$D1425,Call_Data!$G$2:$G$1526)</f>
        <v>1999</v>
      </c>
      <c r="O1425">
        <f>SUMIFS(Call_Data!$G$2:$G$1526,Call_Data!$D$2:$D$1526,Call_Data!$D1425,Call_Data!$A$2:$A$1526,Call_Data!$A1425)</f>
        <v>626</v>
      </c>
      <c r="P1425" s="3">
        <f>Call_Data!$H1425/Call_Data!$G1425</f>
        <v>779.33333333333337</v>
      </c>
      <c r="Q1425" cm="1">
        <f t="array" ref="Q1425">_xlfn.SWITCH(A1425,201706,780,201707,783,201708,775)</f>
        <v>775</v>
      </c>
      <c r="R1425" s="5" cm="1">
        <f t="array" ref="R1425">_xlfn.SWITCH(A1425,201706,0.08,201707,0.081,201708,0.075)</f>
        <v>7.4999999999999997E-2</v>
      </c>
      <c r="S1425" s="2">
        <f>Call_Data!$M1425/Call_Data!$G1425*100</f>
        <v>6.0606060606060606</v>
      </c>
      <c r="T1425" s="2">
        <f>Call_Data!$S1425/Call_Data!$R1425</f>
        <v>80.808080808080817</v>
      </c>
      <c r="U1425" s="7">
        <f t="shared" si="44"/>
        <v>0</v>
      </c>
      <c r="V1425" s="6">
        <f t="shared" si="45"/>
        <v>1</v>
      </c>
      <c r="W1425" s="6">
        <f>Call_Data!$K1425/Call_Data!$J1425</f>
        <v>0.84848484848484851</v>
      </c>
      <c r="X1425" s="6">
        <f>Call_Data!$L1425/Call_Data!$K1425</f>
        <v>0.7142857142857143</v>
      </c>
      <c r="Y1425" s="6" cm="1">
        <f t="array" ref="Y1425">_xlfn.SWITCH(A1425,201706,0.51,201707,0.509,201708,0.511)</f>
        <v>0.51100000000000001</v>
      </c>
      <c r="Z1425" s="6">
        <f>Call_Data!$L1425/Call_Data!$G1425</f>
        <v>0.60606060606060608</v>
      </c>
      <c r="AA1425" s="6" cm="1">
        <f t="array" ref="AA1425">_xlfn.SWITCH(A1425,201706,0.2,201707,0.199,201708,0.198)</f>
        <v>0.19800000000000001</v>
      </c>
      <c r="AB1425" s="6">
        <f>Call_Data!$K1425-Call_Data!$L1425/Call_Data!$K1425</f>
        <v>27.285714285714285</v>
      </c>
      <c r="AC1425" s="6" cm="1">
        <f t="array" ref="AC1425">_xlfn.SWITCH(A1425,201706,0.17,201707,0.162,201708,0.159)</f>
        <v>0.159</v>
      </c>
      <c r="AD1425" s="6">
        <f>Call_Data!$I1425/Call_Data!$G1425</f>
        <v>0.24242424242424243</v>
      </c>
    </row>
    <row r="1426" spans="1:30" x14ac:dyDescent="0.2">
      <c r="A1426">
        <v>201708</v>
      </c>
      <c r="B1426" s="1">
        <v>42973</v>
      </c>
      <c r="C1426">
        <v>12479</v>
      </c>
      <c r="D1426" t="str">
        <f>VLOOKUP(Call_Data!$C1426,Hierarchy!$A$1:$H$27,5,TRUE)</f>
        <v>Ohlson, Octavius</v>
      </c>
      <c r="E1426" t="str">
        <f>VLOOKUP(Call_Data!$C1426,Hierarchy!$A$2:$H$27,7,TRUE)</f>
        <v>Jimson, Bill</v>
      </c>
      <c r="F1426" t="str">
        <f>VLOOKUP(C1426,Hierarchy!$A$2:$H$27,8,TRUE)</f>
        <v>Williamburg</v>
      </c>
      <c r="G1426">
        <v>30</v>
      </c>
      <c r="H1426">
        <v>24038</v>
      </c>
      <c r="I1426">
        <v>5</v>
      </c>
      <c r="J1426">
        <v>29</v>
      </c>
      <c r="K1426">
        <v>24</v>
      </c>
      <c r="L1426">
        <v>16</v>
      </c>
      <c r="M1426">
        <v>2</v>
      </c>
      <c r="N1426">
        <f>SUMIF(Call_Data!$D$2:$D$1526,Call_Data!$D1426,Call_Data!$G$2:$G$1526)</f>
        <v>1969</v>
      </c>
      <c r="O1426">
        <f>SUMIFS(Call_Data!$G$2:$G$1526,Call_Data!$D$2:$D$1526,Call_Data!$D1426,Call_Data!$A$2:$A$1526,Call_Data!$A1426)</f>
        <v>727</v>
      </c>
      <c r="P1426" s="3">
        <f>Call_Data!$H1426/Call_Data!$G1426</f>
        <v>801.26666666666665</v>
      </c>
      <c r="Q1426" cm="1">
        <f t="array" ref="Q1426">_xlfn.SWITCH(A1426,201706,780,201707,783,201708,775)</f>
        <v>775</v>
      </c>
      <c r="R1426" s="5" cm="1">
        <f t="array" ref="R1426">_xlfn.SWITCH(A1426,201706,0.08,201707,0.081,201708,0.075)</f>
        <v>7.4999999999999997E-2</v>
      </c>
      <c r="S1426" s="2">
        <f>Call_Data!$M1426/Call_Data!$G1426*100</f>
        <v>6.666666666666667</v>
      </c>
      <c r="T1426" s="2">
        <f>Call_Data!$S1426/Call_Data!$R1426</f>
        <v>88.8888888888889</v>
      </c>
      <c r="U1426" s="7">
        <f t="shared" si="44"/>
        <v>0</v>
      </c>
      <c r="V1426" s="6">
        <f t="shared" si="45"/>
        <v>0.96666666666666667</v>
      </c>
      <c r="W1426" s="6">
        <f>Call_Data!$K1426/Call_Data!$J1426</f>
        <v>0.82758620689655171</v>
      </c>
      <c r="X1426" s="6">
        <f>Call_Data!$L1426/Call_Data!$K1426</f>
        <v>0.66666666666666663</v>
      </c>
      <c r="Y1426" s="6" cm="1">
        <f t="array" ref="Y1426">_xlfn.SWITCH(A1426,201706,0.51,201707,0.509,201708,0.511)</f>
        <v>0.51100000000000001</v>
      </c>
      <c r="Z1426" s="6">
        <f>Call_Data!$L1426/Call_Data!$G1426</f>
        <v>0.53333333333333333</v>
      </c>
      <c r="AA1426" s="6" cm="1">
        <f t="array" ref="AA1426">_xlfn.SWITCH(A1426,201706,0.2,201707,0.199,201708,0.198)</f>
        <v>0.19800000000000001</v>
      </c>
      <c r="AB1426" s="6">
        <f>Call_Data!$K1426-Call_Data!$L1426/Call_Data!$K1426</f>
        <v>23.333333333333332</v>
      </c>
      <c r="AC1426" s="6" cm="1">
        <f t="array" ref="AC1426">_xlfn.SWITCH(A1426,201706,0.17,201707,0.162,201708,0.159)</f>
        <v>0.159</v>
      </c>
      <c r="AD1426" s="6">
        <f>Call_Data!$I1426/Call_Data!$G1426</f>
        <v>0.16666666666666666</v>
      </c>
    </row>
    <row r="1427" spans="1:30" x14ac:dyDescent="0.2">
      <c r="A1427">
        <v>201708</v>
      </c>
      <c r="B1427" s="1">
        <v>42973</v>
      </c>
      <c r="C1427">
        <v>12482</v>
      </c>
      <c r="D1427" t="str">
        <f>VLOOKUP(Call_Data!$C1427,Hierarchy!$A$1:$H$27,5,TRUE)</f>
        <v>Sanders, Sammi</v>
      </c>
      <c r="E1427" t="str">
        <f>VLOOKUP(Call_Data!$C1427,Hierarchy!$A$2:$H$27,7,TRUE)</f>
        <v>Oferten, Quinton</v>
      </c>
      <c r="F1427" t="str">
        <f>VLOOKUP(C1427,Hierarchy!$A$2:$H$27,8,TRUE)</f>
        <v>Williamburg</v>
      </c>
      <c r="G1427">
        <v>28</v>
      </c>
      <c r="H1427">
        <v>25839</v>
      </c>
      <c r="I1427">
        <v>6</v>
      </c>
      <c r="J1427">
        <v>24</v>
      </c>
      <c r="K1427">
        <v>19</v>
      </c>
      <c r="L1427">
        <v>12</v>
      </c>
      <c r="M1427">
        <v>4</v>
      </c>
      <c r="N1427">
        <f>SUMIF(Call_Data!$D$2:$D$1526,Call_Data!$D1427,Call_Data!$G$2:$G$1526)</f>
        <v>1764</v>
      </c>
      <c r="O1427">
        <f>SUMIFS(Call_Data!$G$2:$G$1526,Call_Data!$D$2:$D$1526,Call_Data!$D1427,Call_Data!$A$2:$A$1526,Call_Data!$A1427)</f>
        <v>663</v>
      </c>
      <c r="P1427" s="3">
        <f>Call_Data!$H1427/Call_Data!$G1427</f>
        <v>922.82142857142856</v>
      </c>
      <c r="Q1427" cm="1">
        <f t="array" ref="Q1427">_xlfn.SWITCH(A1427,201706,780,201707,783,201708,775)</f>
        <v>775</v>
      </c>
      <c r="R1427" s="5" cm="1">
        <f t="array" ref="R1427">_xlfn.SWITCH(A1427,201706,0.08,201707,0.081,201708,0.075)</f>
        <v>7.4999999999999997E-2</v>
      </c>
      <c r="S1427" s="2">
        <f>Call_Data!$M1427/Call_Data!$G1427*100</f>
        <v>14.285714285714285</v>
      </c>
      <c r="T1427" s="2">
        <f>Call_Data!$S1427/Call_Data!$R1427</f>
        <v>190.47619047619048</v>
      </c>
      <c r="U1427" s="7">
        <f t="shared" si="44"/>
        <v>250</v>
      </c>
      <c r="V1427" s="6">
        <f t="shared" si="45"/>
        <v>0.8571428571428571</v>
      </c>
      <c r="W1427" s="6">
        <f>Call_Data!$K1427/Call_Data!$J1427</f>
        <v>0.79166666666666663</v>
      </c>
      <c r="X1427" s="6">
        <f>Call_Data!$L1427/Call_Data!$K1427</f>
        <v>0.63157894736842102</v>
      </c>
      <c r="Y1427" s="6" cm="1">
        <f t="array" ref="Y1427">_xlfn.SWITCH(A1427,201706,0.51,201707,0.509,201708,0.511)</f>
        <v>0.51100000000000001</v>
      </c>
      <c r="Z1427" s="6">
        <f>Call_Data!$L1427/Call_Data!$G1427</f>
        <v>0.42857142857142855</v>
      </c>
      <c r="AA1427" s="6" cm="1">
        <f t="array" ref="AA1427">_xlfn.SWITCH(A1427,201706,0.2,201707,0.199,201708,0.198)</f>
        <v>0.19800000000000001</v>
      </c>
      <c r="AB1427" s="6">
        <f>Call_Data!$K1427-Call_Data!$L1427/Call_Data!$K1427</f>
        <v>18.368421052631579</v>
      </c>
      <c r="AC1427" s="6" cm="1">
        <f t="array" ref="AC1427">_xlfn.SWITCH(A1427,201706,0.17,201707,0.162,201708,0.159)</f>
        <v>0.159</v>
      </c>
      <c r="AD1427" s="6">
        <f>Call_Data!$I1427/Call_Data!$G1427</f>
        <v>0.21428571428571427</v>
      </c>
    </row>
    <row r="1428" spans="1:30" x14ac:dyDescent="0.2">
      <c r="A1428">
        <v>201708</v>
      </c>
      <c r="B1428" s="1">
        <v>42973</v>
      </c>
      <c r="C1428">
        <v>12483</v>
      </c>
      <c r="D1428" t="str">
        <f>VLOOKUP(Call_Data!$C1428,Hierarchy!$A$1:$H$27,5,TRUE)</f>
        <v>Thomas, Ted</v>
      </c>
      <c r="E1428" t="str">
        <f>VLOOKUP(Call_Data!$C1428,Hierarchy!$A$2:$H$27,7,TRUE)</f>
        <v>Oferten, Quinton</v>
      </c>
      <c r="F1428" t="str">
        <f>VLOOKUP(C1428,Hierarchy!$A$2:$H$27,8,TRUE)</f>
        <v>Williamburg</v>
      </c>
      <c r="G1428">
        <v>32</v>
      </c>
      <c r="H1428">
        <v>25500</v>
      </c>
      <c r="I1428">
        <v>9</v>
      </c>
      <c r="J1428">
        <v>27</v>
      </c>
      <c r="K1428">
        <v>19</v>
      </c>
      <c r="L1428">
        <v>10</v>
      </c>
      <c r="M1428">
        <v>4</v>
      </c>
      <c r="N1428">
        <f>SUMIF(Call_Data!$D$2:$D$1526,Call_Data!$D1428,Call_Data!$G$2:$G$1526)</f>
        <v>1918</v>
      </c>
      <c r="O1428">
        <f>SUMIFS(Call_Data!$G$2:$G$1526,Call_Data!$D$2:$D$1526,Call_Data!$D1428,Call_Data!$A$2:$A$1526,Call_Data!$A1428)</f>
        <v>660</v>
      </c>
      <c r="P1428" s="3">
        <f>Call_Data!$H1428/Call_Data!$G1428</f>
        <v>796.875</v>
      </c>
      <c r="Q1428" cm="1">
        <f t="array" ref="Q1428">_xlfn.SWITCH(A1428,201706,780,201707,783,201708,775)</f>
        <v>775</v>
      </c>
      <c r="R1428" s="5" cm="1">
        <f t="array" ref="R1428">_xlfn.SWITCH(A1428,201706,0.08,201707,0.081,201708,0.075)</f>
        <v>7.4999999999999997E-2</v>
      </c>
      <c r="S1428" s="2">
        <f>Call_Data!$M1428/Call_Data!$G1428*100</f>
        <v>12.5</v>
      </c>
      <c r="T1428" s="2">
        <f>Call_Data!$S1428/Call_Data!$R1428</f>
        <v>166.66666666666669</v>
      </c>
      <c r="U1428" s="7">
        <f t="shared" si="44"/>
        <v>250</v>
      </c>
      <c r="V1428" s="6">
        <f t="shared" si="45"/>
        <v>0.84375</v>
      </c>
      <c r="W1428" s="6">
        <f>Call_Data!$K1428/Call_Data!$J1428</f>
        <v>0.70370370370370372</v>
      </c>
      <c r="X1428" s="6">
        <f>Call_Data!$L1428/Call_Data!$K1428</f>
        <v>0.52631578947368418</v>
      </c>
      <c r="Y1428" s="6" cm="1">
        <f t="array" ref="Y1428">_xlfn.SWITCH(A1428,201706,0.51,201707,0.509,201708,0.511)</f>
        <v>0.51100000000000001</v>
      </c>
      <c r="Z1428" s="6">
        <f>Call_Data!$L1428/Call_Data!$G1428</f>
        <v>0.3125</v>
      </c>
      <c r="AA1428" s="6" cm="1">
        <f t="array" ref="AA1428">_xlfn.SWITCH(A1428,201706,0.2,201707,0.199,201708,0.198)</f>
        <v>0.19800000000000001</v>
      </c>
      <c r="AB1428" s="6">
        <f>Call_Data!$K1428-Call_Data!$L1428/Call_Data!$K1428</f>
        <v>18.473684210526315</v>
      </c>
      <c r="AC1428" s="6" cm="1">
        <f t="array" ref="AC1428">_xlfn.SWITCH(A1428,201706,0.17,201707,0.162,201708,0.159)</f>
        <v>0.159</v>
      </c>
      <c r="AD1428" s="6">
        <f>Call_Data!$I1428/Call_Data!$G1428</f>
        <v>0.28125</v>
      </c>
    </row>
    <row r="1429" spans="1:30" x14ac:dyDescent="0.2">
      <c r="A1429">
        <v>201708</v>
      </c>
      <c r="B1429" s="1">
        <v>42973</v>
      </c>
      <c r="C1429">
        <v>12484</v>
      </c>
      <c r="D1429" t="str">
        <f>VLOOKUP(Call_Data!$C1429,Hierarchy!$A$1:$H$27,5,TRUE)</f>
        <v>Uvaldon, Ursala</v>
      </c>
      <c r="E1429" t="str">
        <f>VLOOKUP(Call_Data!$C1429,Hierarchy!$A$2:$H$27,7,TRUE)</f>
        <v>Oferten, Quinton</v>
      </c>
      <c r="F1429" t="str">
        <f>VLOOKUP(C1429,Hierarchy!$A$2:$H$27,8,TRUE)</f>
        <v>Williamburg</v>
      </c>
      <c r="G1429">
        <v>32</v>
      </c>
      <c r="H1429">
        <v>25921</v>
      </c>
      <c r="I1429">
        <v>7</v>
      </c>
      <c r="J1429">
        <v>29</v>
      </c>
      <c r="K1429">
        <v>19</v>
      </c>
      <c r="L1429">
        <v>10</v>
      </c>
      <c r="M1429">
        <v>4</v>
      </c>
      <c r="N1429">
        <f>SUMIF(Call_Data!$D$2:$D$1526,Call_Data!$D1429,Call_Data!$G$2:$G$1526)</f>
        <v>1913</v>
      </c>
      <c r="O1429">
        <f>SUMIFS(Call_Data!$G$2:$G$1526,Call_Data!$D$2:$D$1526,Call_Data!$D1429,Call_Data!$A$2:$A$1526,Call_Data!$A1429)</f>
        <v>666</v>
      </c>
      <c r="P1429" s="3">
        <f>Call_Data!$H1429/Call_Data!$G1429</f>
        <v>810.03125</v>
      </c>
      <c r="Q1429" cm="1">
        <f t="array" ref="Q1429">_xlfn.SWITCH(A1429,201706,780,201707,783,201708,775)</f>
        <v>775</v>
      </c>
      <c r="R1429" s="5" cm="1">
        <f t="array" ref="R1429">_xlfn.SWITCH(A1429,201706,0.08,201707,0.081,201708,0.075)</f>
        <v>7.4999999999999997E-2</v>
      </c>
      <c r="S1429" s="2">
        <f>Call_Data!$M1429/Call_Data!$G1429*100</f>
        <v>12.5</v>
      </c>
      <c r="T1429" s="2">
        <f>Call_Data!$S1429/Call_Data!$R1429</f>
        <v>166.66666666666669</v>
      </c>
      <c r="U1429" s="7">
        <f t="shared" si="44"/>
        <v>250</v>
      </c>
      <c r="V1429" s="6">
        <f t="shared" si="45"/>
        <v>0.90625</v>
      </c>
      <c r="W1429" s="6">
        <f>Call_Data!$K1429/Call_Data!$J1429</f>
        <v>0.65517241379310343</v>
      </c>
      <c r="X1429" s="6">
        <f>Call_Data!$L1429/Call_Data!$K1429</f>
        <v>0.52631578947368418</v>
      </c>
      <c r="Y1429" s="6" cm="1">
        <f t="array" ref="Y1429">_xlfn.SWITCH(A1429,201706,0.51,201707,0.509,201708,0.511)</f>
        <v>0.51100000000000001</v>
      </c>
      <c r="Z1429" s="6">
        <f>Call_Data!$L1429/Call_Data!$G1429</f>
        <v>0.3125</v>
      </c>
      <c r="AA1429" s="6" cm="1">
        <f t="array" ref="AA1429">_xlfn.SWITCH(A1429,201706,0.2,201707,0.199,201708,0.198)</f>
        <v>0.19800000000000001</v>
      </c>
      <c r="AB1429" s="6">
        <f>Call_Data!$K1429-Call_Data!$L1429/Call_Data!$K1429</f>
        <v>18.473684210526315</v>
      </c>
      <c r="AC1429" s="6" cm="1">
        <f t="array" ref="AC1429">_xlfn.SWITCH(A1429,201706,0.17,201707,0.162,201708,0.159)</f>
        <v>0.159</v>
      </c>
      <c r="AD1429" s="6">
        <f>Call_Data!$I1429/Call_Data!$G1429</f>
        <v>0.21875</v>
      </c>
    </row>
    <row r="1430" spans="1:30" x14ac:dyDescent="0.2">
      <c r="A1430">
        <v>201708</v>
      </c>
      <c r="B1430" s="1">
        <v>42973</v>
      </c>
      <c r="C1430">
        <v>12485</v>
      </c>
      <c r="D1430" t="str">
        <f>VLOOKUP(Call_Data!$C1430,Hierarchy!$A$1:$H$27,5,TRUE)</f>
        <v>Vindictive, Vinny</v>
      </c>
      <c r="E1430" t="str">
        <f>VLOOKUP(Call_Data!$C1430,Hierarchy!$A$2:$H$27,7,TRUE)</f>
        <v>Oferten, Quinton</v>
      </c>
      <c r="F1430" t="str">
        <f>VLOOKUP(C1430,Hierarchy!$A$2:$H$27,8,TRUE)</f>
        <v>Williamburg</v>
      </c>
      <c r="G1430">
        <v>28</v>
      </c>
      <c r="H1430">
        <v>25919</v>
      </c>
      <c r="I1430">
        <v>6</v>
      </c>
      <c r="J1430">
        <v>26</v>
      </c>
      <c r="K1430">
        <v>19</v>
      </c>
      <c r="L1430">
        <v>10</v>
      </c>
      <c r="M1430">
        <v>3</v>
      </c>
      <c r="N1430">
        <f>SUMIF(Call_Data!$D$2:$D$1526,Call_Data!$D1430,Call_Data!$G$2:$G$1526)</f>
        <v>1894</v>
      </c>
      <c r="O1430">
        <f>SUMIFS(Call_Data!$G$2:$G$1526,Call_Data!$D$2:$D$1526,Call_Data!$D1430,Call_Data!$A$2:$A$1526,Call_Data!$A1430)</f>
        <v>640</v>
      </c>
      <c r="P1430" s="3">
        <f>Call_Data!$H1430/Call_Data!$G1430</f>
        <v>925.67857142857144</v>
      </c>
      <c r="Q1430" cm="1">
        <f t="array" ref="Q1430">_xlfn.SWITCH(A1430,201706,780,201707,783,201708,775)</f>
        <v>775</v>
      </c>
      <c r="R1430" s="5" cm="1">
        <f t="array" ref="R1430">_xlfn.SWITCH(A1430,201706,0.08,201707,0.081,201708,0.075)</f>
        <v>7.4999999999999997E-2</v>
      </c>
      <c r="S1430" s="2">
        <f>Call_Data!$M1430/Call_Data!$G1430*100</f>
        <v>10.714285714285714</v>
      </c>
      <c r="T1430" s="2">
        <f>Call_Data!$S1430/Call_Data!$R1430</f>
        <v>142.85714285714286</v>
      </c>
      <c r="U1430" s="7">
        <f t="shared" si="44"/>
        <v>250</v>
      </c>
      <c r="V1430" s="6">
        <f t="shared" si="45"/>
        <v>0.9285714285714286</v>
      </c>
      <c r="W1430" s="6">
        <f>Call_Data!$K1430/Call_Data!$J1430</f>
        <v>0.73076923076923073</v>
      </c>
      <c r="X1430" s="6">
        <f>Call_Data!$L1430/Call_Data!$K1430</f>
        <v>0.52631578947368418</v>
      </c>
      <c r="Y1430" s="6" cm="1">
        <f t="array" ref="Y1430">_xlfn.SWITCH(A1430,201706,0.51,201707,0.509,201708,0.511)</f>
        <v>0.51100000000000001</v>
      </c>
      <c r="Z1430" s="6">
        <f>Call_Data!$L1430/Call_Data!$G1430</f>
        <v>0.35714285714285715</v>
      </c>
      <c r="AA1430" s="6" cm="1">
        <f t="array" ref="AA1430">_xlfn.SWITCH(A1430,201706,0.2,201707,0.199,201708,0.198)</f>
        <v>0.19800000000000001</v>
      </c>
      <c r="AB1430" s="6">
        <f>Call_Data!$K1430-Call_Data!$L1430/Call_Data!$K1430</f>
        <v>18.473684210526315</v>
      </c>
      <c r="AC1430" s="6" cm="1">
        <f t="array" ref="AC1430">_xlfn.SWITCH(A1430,201706,0.17,201707,0.162,201708,0.159)</f>
        <v>0.159</v>
      </c>
      <c r="AD1430" s="6">
        <f>Call_Data!$I1430/Call_Data!$G1430</f>
        <v>0.21428571428571427</v>
      </c>
    </row>
    <row r="1431" spans="1:30" x14ac:dyDescent="0.2">
      <c r="A1431">
        <v>201708</v>
      </c>
      <c r="B1431" s="1">
        <v>42973</v>
      </c>
      <c r="C1431">
        <v>12486</v>
      </c>
      <c r="D1431" t="str">
        <f>VLOOKUP(Call_Data!$C1431,Hierarchy!$A$1:$H$27,5,TRUE)</f>
        <v>Williamson, Wilma</v>
      </c>
      <c r="E1431" t="str">
        <f>VLOOKUP(Call_Data!$C1431,Hierarchy!$A$2:$H$27,7,TRUE)</f>
        <v>Oferten, Quinton</v>
      </c>
      <c r="F1431" t="str">
        <f>VLOOKUP(C1431,Hierarchy!$A$2:$H$27,8,TRUE)</f>
        <v>Williamburg</v>
      </c>
      <c r="G1431">
        <v>33</v>
      </c>
      <c r="H1431">
        <v>24498</v>
      </c>
      <c r="I1431">
        <v>9</v>
      </c>
      <c r="J1431">
        <v>28</v>
      </c>
      <c r="K1431">
        <v>19</v>
      </c>
      <c r="L1431">
        <v>10</v>
      </c>
      <c r="M1431">
        <v>3</v>
      </c>
      <c r="N1431">
        <f>SUMIF(Call_Data!$D$2:$D$1526,Call_Data!$D1431,Call_Data!$G$2:$G$1526)</f>
        <v>1992</v>
      </c>
      <c r="O1431">
        <f>SUMIFS(Call_Data!$G$2:$G$1526,Call_Data!$D$2:$D$1526,Call_Data!$D1431,Call_Data!$A$2:$A$1526,Call_Data!$A1431)</f>
        <v>665</v>
      </c>
      <c r="P1431" s="3">
        <f>Call_Data!$H1431/Call_Data!$G1431</f>
        <v>742.36363636363637</v>
      </c>
      <c r="Q1431" cm="1">
        <f t="array" ref="Q1431">_xlfn.SWITCH(A1431,201706,780,201707,783,201708,775)</f>
        <v>775</v>
      </c>
      <c r="R1431" s="5" cm="1">
        <f t="array" ref="R1431">_xlfn.SWITCH(A1431,201706,0.08,201707,0.081,201708,0.075)</f>
        <v>7.4999999999999997E-2</v>
      </c>
      <c r="S1431" s="2">
        <f>Call_Data!$M1431/Call_Data!$G1431*100</f>
        <v>9.0909090909090917</v>
      </c>
      <c r="T1431" s="2">
        <f>Call_Data!$S1431/Call_Data!$R1431</f>
        <v>121.21212121212123</v>
      </c>
      <c r="U1431" s="7">
        <f t="shared" si="44"/>
        <v>250</v>
      </c>
      <c r="V1431" s="6">
        <f t="shared" si="45"/>
        <v>0.84848484848484851</v>
      </c>
      <c r="W1431" s="6">
        <f>Call_Data!$K1431/Call_Data!$J1431</f>
        <v>0.6785714285714286</v>
      </c>
      <c r="X1431" s="6">
        <f>Call_Data!$L1431/Call_Data!$K1431</f>
        <v>0.52631578947368418</v>
      </c>
      <c r="Y1431" s="6" cm="1">
        <f t="array" ref="Y1431">_xlfn.SWITCH(A1431,201706,0.51,201707,0.509,201708,0.511)</f>
        <v>0.51100000000000001</v>
      </c>
      <c r="Z1431" s="6">
        <f>Call_Data!$L1431/Call_Data!$G1431</f>
        <v>0.30303030303030304</v>
      </c>
      <c r="AA1431" s="6" cm="1">
        <f t="array" ref="AA1431">_xlfn.SWITCH(A1431,201706,0.2,201707,0.199,201708,0.198)</f>
        <v>0.19800000000000001</v>
      </c>
      <c r="AB1431" s="6">
        <f>Call_Data!$K1431-Call_Data!$L1431/Call_Data!$K1431</f>
        <v>18.473684210526315</v>
      </c>
      <c r="AC1431" s="6" cm="1">
        <f t="array" ref="AC1431">_xlfn.SWITCH(A1431,201706,0.17,201707,0.162,201708,0.159)</f>
        <v>0.159</v>
      </c>
      <c r="AD1431" s="6">
        <f>Call_Data!$I1431/Call_Data!$G1431</f>
        <v>0.27272727272727271</v>
      </c>
    </row>
    <row r="1432" spans="1:30" x14ac:dyDescent="0.2">
      <c r="A1432">
        <v>201708</v>
      </c>
      <c r="B1432" s="1">
        <v>42973</v>
      </c>
      <c r="C1432">
        <v>12487</v>
      </c>
      <c r="D1432" t="str">
        <f>VLOOKUP(Call_Data!$C1432,Hierarchy!$A$1:$H$27,5,TRUE)</f>
        <v>Younger, Yeti</v>
      </c>
      <c r="E1432" t="str">
        <f>VLOOKUP(Call_Data!$C1432,Hierarchy!$A$2:$H$27,7,TRUE)</f>
        <v>Oferten, Quinton</v>
      </c>
      <c r="F1432" t="str">
        <f>VLOOKUP(C1432,Hierarchy!$A$2:$H$27,8,TRUE)</f>
        <v>Williamburg</v>
      </c>
      <c r="G1432">
        <v>29</v>
      </c>
      <c r="H1432">
        <v>24542</v>
      </c>
      <c r="I1432">
        <v>7</v>
      </c>
      <c r="J1432">
        <v>27</v>
      </c>
      <c r="K1432">
        <v>21</v>
      </c>
      <c r="L1432">
        <v>13</v>
      </c>
      <c r="M1432">
        <v>3</v>
      </c>
      <c r="N1432">
        <f>SUMIF(Call_Data!$D$2:$D$1526,Call_Data!$D1432,Call_Data!$G$2:$G$1526)</f>
        <v>1939</v>
      </c>
      <c r="O1432">
        <f>SUMIFS(Call_Data!$G$2:$G$1526,Call_Data!$D$2:$D$1526,Call_Data!$D1432,Call_Data!$A$2:$A$1526,Call_Data!$A1432)</f>
        <v>666</v>
      </c>
      <c r="P1432" s="3">
        <f>Call_Data!$H1432/Call_Data!$G1432</f>
        <v>846.27586206896547</v>
      </c>
      <c r="Q1432" cm="1">
        <f t="array" ref="Q1432">_xlfn.SWITCH(A1432,201706,780,201707,783,201708,775)</f>
        <v>775</v>
      </c>
      <c r="R1432" s="5" cm="1">
        <f t="array" ref="R1432">_xlfn.SWITCH(A1432,201706,0.08,201707,0.081,201708,0.075)</f>
        <v>7.4999999999999997E-2</v>
      </c>
      <c r="S1432" s="2">
        <f>Call_Data!$M1432/Call_Data!$G1432*100</f>
        <v>10.344827586206897</v>
      </c>
      <c r="T1432" s="2">
        <f>Call_Data!$S1432/Call_Data!$R1432</f>
        <v>137.93103448275863</v>
      </c>
      <c r="U1432" s="7">
        <f t="shared" si="44"/>
        <v>250</v>
      </c>
      <c r="V1432" s="6">
        <f t="shared" si="45"/>
        <v>0.93103448275862066</v>
      </c>
      <c r="W1432" s="6">
        <f>Call_Data!$K1432/Call_Data!$J1432</f>
        <v>0.77777777777777779</v>
      </c>
      <c r="X1432" s="6">
        <f>Call_Data!$L1432/Call_Data!$K1432</f>
        <v>0.61904761904761907</v>
      </c>
      <c r="Y1432" s="6" cm="1">
        <f t="array" ref="Y1432">_xlfn.SWITCH(A1432,201706,0.51,201707,0.509,201708,0.511)</f>
        <v>0.51100000000000001</v>
      </c>
      <c r="Z1432" s="6">
        <f>Call_Data!$L1432/Call_Data!$G1432</f>
        <v>0.44827586206896552</v>
      </c>
      <c r="AA1432" s="6" cm="1">
        <f t="array" ref="AA1432">_xlfn.SWITCH(A1432,201706,0.2,201707,0.199,201708,0.198)</f>
        <v>0.19800000000000001</v>
      </c>
      <c r="AB1432" s="6">
        <f>Call_Data!$K1432-Call_Data!$L1432/Call_Data!$K1432</f>
        <v>20.38095238095238</v>
      </c>
      <c r="AC1432" s="6" cm="1">
        <f t="array" ref="AC1432">_xlfn.SWITCH(A1432,201706,0.17,201707,0.162,201708,0.159)</f>
        <v>0.159</v>
      </c>
      <c r="AD1432" s="6">
        <f>Call_Data!$I1432/Call_Data!$G1432</f>
        <v>0.2413793103448276</v>
      </c>
    </row>
    <row r="1433" spans="1:30" x14ac:dyDescent="0.2">
      <c r="A1433">
        <v>201708</v>
      </c>
      <c r="B1433" s="1">
        <v>42973</v>
      </c>
      <c r="C1433">
        <v>12488</v>
      </c>
      <c r="D1433" t="str">
        <f>VLOOKUP(Call_Data!$C1433,Hierarchy!$A$1:$H$27,5,TRUE)</f>
        <v>Zwilowski, Zane</v>
      </c>
      <c r="E1433" t="str">
        <f>VLOOKUP(Call_Data!$C1433,Hierarchy!$A$2:$H$27,7,TRUE)</f>
        <v>Oferten, Quinton</v>
      </c>
      <c r="F1433" t="str">
        <f>VLOOKUP(C1433,Hierarchy!$A$2:$H$27,8,TRUE)</f>
        <v>Williamburg</v>
      </c>
      <c r="G1433">
        <v>31</v>
      </c>
      <c r="H1433">
        <v>25382</v>
      </c>
      <c r="I1433">
        <v>9</v>
      </c>
      <c r="J1433">
        <v>28</v>
      </c>
      <c r="K1433">
        <v>22</v>
      </c>
      <c r="L1433">
        <v>11</v>
      </c>
      <c r="M1433">
        <v>3</v>
      </c>
      <c r="N1433">
        <f>SUMIF(Call_Data!$D$2:$D$1526,Call_Data!$D1433,Call_Data!$G$2:$G$1526)</f>
        <v>2000</v>
      </c>
      <c r="O1433">
        <f>SUMIFS(Call_Data!$G$2:$G$1526,Call_Data!$D$2:$D$1526,Call_Data!$D1433,Call_Data!$A$2:$A$1526,Call_Data!$A1433)</f>
        <v>665</v>
      </c>
      <c r="P1433" s="3">
        <f>Call_Data!$H1433/Call_Data!$G1433</f>
        <v>818.77419354838707</v>
      </c>
      <c r="Q1433" cm="1">
        <f t="array" ref="Q1433">_xlfn.SWITCH(A1433,201706,780,201707,783,201708,775)</f>
        <v>775</v>
      </c>
      <c r="R1433" s="5" cm="1">
        <f t="array" ref="R1433">_xlfn.SWITCH(A1433,201706,0.08,201707,0.081,201708,0.075)</f>
        <v>7.4999999999999997E-2</v>
      </c>
      <c r="S1433" s="2">
        <f>Call_Data!$M1433/Call_Data!$G1433*100</f>
        <v>9.67741935483871</v>
      </c>
      <c r="T1433" s="2">
        <f>Call_Data!$S1433/Call_Data!$R1433</f>
        <v>129.03225806451613</v>
      </c>
      <c r="U1433" s="7">
        <f t="shared" si="44"/>
        <v>250</v>
      </c>
      <c r="V1433" s="6">
        <f t="shared" si="45"/>
        <v>0.90322580645161288</v>
      </c>
      <c r="W1433" s="6">
        <f>Call_Data!$K1433/Call_Data!$J1433</f>
        <v>0.7857142857142857</v>
      </c>
      <c r="X1433" s="6">
        <f>Call_Data!$L1433/Call_Data!$K1433</f>
        <v>0.5</v>
      </c>
      <c r="Y1433" s="6" cm="1">
        <f t="array" ref="Y1433">_xlfn.SWITCH(A1433,201706,0.51,201707,0.509,201708,0.511)</f>
        <v>0.51100000000000001</v>
      </c>
      <c r="Z1433" s="6">
        <f>Call_Data!$L1433/Call_Data!$G1433</f>
        <v>0.35483870967741937</v>
      </c>
      <c r="AA1433" s="6" cm="1">
        <f t="array" ref="AA1433">_xlfn.SWITCH(A1433,201706,0.2,201707,0.199,201708,0.198)</f>
        <v>0.19800000000000001</v>
      </c>
      <c r="AB1433" s="6">
        <f>Call_Data!$K1433-Call_Data!$L1433/Call_Data!$K1433</f>
        <v>21.5</v>
      </c>
      <c r="AC1433" s="6" cm="1">
        <f t="array" ref="AC1433">_xlfn.SWITCH(A1433,201706,0.17,201707,0.162,201708,0.159)</f>
        <v>0.159</v>
      </c>
      <c r="AD1433" s="6">
        <f>Call_Data!$I1433/Call_Data!$G1433</f>
        <v>0.29032258064516131</v>
      </c>
    </row>
    <row r="1434" spans="1:30" x14ac:dyDescent="0.2">
      <c r="A1434">
        <v>201708</v>
      </c>
      <c r="B1434" s="1">
        <v>42973</v>
      </c>
      <c r="C1434">
        <v>12489</v>
      </c>
      <c r="D1434" t="str">
        <f>VLOOKUP(Call_Data!$C1434,Hierarchy!$A$1:$H$27,5,TRUE)</f>
        <v>Abacus, Aaron</v>
      </c>
      <c r="E1434" t="str">
        <f>VLOOKUP(Call_Data!$C1434,Hierarchy!$A$2:$H$27,7,TRUE)</f>
        <v>Oferten, Quinton</v>
      </c>
      <c r="F1434" t="str">
        <f>VLOOKUP(C1434,Hierarchy!$A$2:$H$27,8,TRUE)</f>
        <v>Williamburg</v>
      </c>
      <c r="G1434">
        <v>30</v>
      </c>
      <c r="H1434">
        <v>24877</v>
      </c>
      <c r="I1434">
        <v>9</v>
      </c>
      <c r="J1434">
        <v>29</v>
      </c>
      <c r="K1434">
        <v>20</v>
      </c>
      <c r="L1434">
        <v>12</v>
      </c>
      <c r="M1434">
        <v>3</v>
      </c>
      <c r="N1434">
        <f>SUMIF(Call_Data!$D$2:$D$1526,Call_Data!$D1434,Call_Data!$G$2:$G$1526)</f>
        <v>1858</v>
      </c>
      <c r="O1434">
        <f>SUMIFS(Call_Data!$G$2:$G$1526,Call_Data!$D$2:$D$1526,Call_Data!$D1434,Call_Data!$A$2:$A$1526,Call_Data!$A1434)</f>
        <v>697</v>
      </c>
      <c r="P1434" s="3">
        <f>Call_Data!$H1434/Call_Data!$G1434</f>
        <v>829.23333333333335</v>
      </c>
      <c r="Q1434" cm="1">
        <f t="array" ref="Q1434">_xlfn.SWITCH(A1434,201706,780,201707,783,201708,775)</f>
        <v>775</v>
      </c>
      <c r="R1434" s="5" cm="1">
        <f t="array" ref="R1434">_xlfn.SWITCH(A1434,201706,0.08,201707,0.081,201708,0.075)</f>
        <v>7.4999999999999997E-2</v>
      </c>
      <c r="S1434" s="2">
        <f>Call_Data!$M1434/Call_Data!$G1434*100</f>
        <v>10</v>
      </c>
      <c r="T1434" s="2">
        <f>Call_Data!$S1434/Call_Data!$R1434</f>
        <v>133.33333333333334</v>
      </c>
      <c r="U1434" s="7">
        <f t="shared" si="44"/>
        <v>250</v>
      </c>
      <c r="V1434" s="6">
        <f t="shared" si="45"/>
        <v>0.96666666666666667</v>
      </c>
      <c r="W1434" s="6">
        <f>Call_Data!$K1434/Call_Data!$J1434</f>
        <v>0.68965517241379315</v>
      </c>
      <c r="X1434" s="6">
        <f>Call_Data!$L1434/Call_Data!$K1434</f>
        <v>0.6</v>
      </c>
      <c r="Y1434" s="6" cm="1">
        <f t="array" ref="Y1434">_xlfn.SWITCH(A1434,201706,0.51,201707,0.509,201708,0.511)</f>
        <v>0.51100000000000001</v>
      </c>
      <c r="Z1434" s="6">
        <f>Call_Data!$L1434/Call_Data!$G1434</f>
        <v>0.4</v>
      </c>
      <c r="AA1434" s="6" cm="1">
        <f t="array" ref="AA1434">_xlfn.SWITCH(A1434,201706,0.2,201707,0.199,201708,0.198)</f>
        <v>0.19800000000000001</v>
      </c>
      <c r="AB1434" s="6">
        <f>Call_Data!$K1434-Call_Data!$L1434/Call_Data!$K1434</f>
        <v>19.399999999999999</v>
      </c>
      <c r="AC1434" s="6" cm="1">
        <f t="array" ref="AC1434">_xlfn.SWITCH(A1434,201706,0.17,201707,0.162,201708,0.159)</f>
        <v>0.159</v>
      </c>
      <c r="AD1434" s="6">
        <f>Call_Data!$I1434/Call_Data!$G1434</f>
        <v>0.3</v>
      </c>
    </row>
    <row r="1435" spans="1:30" x14ac:dyDescent="0.2">
      <c r="A1435">
        <v>201708</v>
      </c>
      <c r="B1435" s="1">
        <v>42974</v>
      </c>
      <c r="C1435">
        <v>12465</v>
      </c>
      <c r="D1435" t="str">
        <f>VLOOKUP(Call_Data!$C1435,Hierarchy!$A$1:$H$27,5,TRUE)</f>
        <v>Anderson, Albert</v>
      </c>
      <c r="E1435" t="str">
        <f>VLOOKUP(Call_Data!$C1435,Hierarchy!$A$2:$H$27,7,TRUE)</f>
        <v>Winnerson, Aceona</v>
      </c>
      <c r="F1435" t="str">
        <f>VLOOKUP(C1435,Hierarchy!$A$2:$H$27,8,TRUE)</f>
        <v>Williamburg</v>
      </c>
      <c r="G1435">
        <v>34</v>
      </c>
      <c r="H1435">
        <v>25078</v>
      </c>
      <c r="I1435">
        <v>7</v>
      </c>
      <c r="J1435">
        <v>31</v>
      </c>
      <c r="K1435">
        <v>25</v>
      </c>
      <c r="L1435">
        <v>19</v>
      </c>
      <c r="M1435">
        <v>2</v>
      </c>
      <c r="N1435">
        <f>SUMIF(Call_Data!$D$2:$D$1526,Call_Data!$D1435,Call_Data!$G$2:$G$1526)</f>
        <v>2149</v>
      </c>
      <c r="O1435">
        <f>SUMIFS(Call_Data!$G$2:$G$1526,Call_Data!$D$2:$D$1526,Call_Data!$D1435,Call_Data!$A$2:$A$1526,Call_Data!$A1435)</f>
        <v>751</v>
      </c>
      <c r="P1435" s="3">
        <f>Call_Data!$H1435/Call_Data!$G1435</f>
        <v>737.58823529411768</v>
      </c>
      <c r="Q1435" cm="1">
        <f t="array" ref="Q1435">_xlfn.SWITCH(A1435,201706,780,201707,783,201708,775)</f>
        <v>775</v>
      </c>
      <c r="R1435" s="5" cm="1">
        <f t="array" ref="R1435">_xlfn.SWITCH(A1435,201706,0.08,201707,0.081,201708,0.075)</f>
        <v>7.4999999999999997E-2</v>
      </c>
      <c r="S1435" s="2">
        <f>Call_Data!$M1435/Call_Data!$G1435*100</f>
        <v>5.8823529411764701</v>
      </c>
      <c r="T1435" s="2">
        <f>Call_Data!$S1435/Call_Data!$R1435</f>
        <v>78.431372549019599</v>
      </c>
      <c r="U1435" s="7">
        <f t="shared" si="44"/>
        <v>0</v>
      </c>
      <c r="V1435" s="6">
        <f t="shared" si="45"/>
        <v>0.91176470588235292</v>
      </c>
      <c r="W1435" s="6">
        <f>Call_Data!$K1435/Call_Data!$J1435</f>
        <v>0.80645161290322576</v>
      </c>
      <c r="X1435" s="6">
        <f>Call_Data!$L1435/Call_Data!$K1435</f>
        <v>0.76</v>
      </c>
      <c r="Y1435" s="6" cm="1">
        <f t="array" ref="Y1435">_xlfn.SWITCH(A1435,201706,0.51,201707,0.509,201708,0.511)</f>
        <v>0.51100000000000001</v>
      </c>
      <c r="Z1435" s="6">
        <f>Call_Data!$L1435/Call_Data!$G1435</f>
        <v>0.55882352941176472</v>
      </c>
      <c r="AA1435" s="6" cm="1">
        <f t="array" ref="AA1435">_xlfn.SWITCH(A1435,201706,0.2,201707,0.199,201708,0.198)</f>
        <v>0.19800000000000001</v>
      </c>
      <c r="AB1435" s="6">
        <f>Call_Data!$K1435-Call_Data!$L1435/Call_Data!$K1435</f>
        <v>24.24</v>
      </c>
      <c r="AC1435" s="6" cm="1">
        <f t="array" ref="AC1435">_xlfn.SWITCH(A1435,201706,0.17,201707,0.162,201708,0.159)</f>
        <v>0.159</v>
      </c>
      <c r="AD1435" s="6">
        <f>Call_Data!$I1435/Call_Data!$G1435</f>
        <v>0.20588235294117646</v>
      </c>
    </row>
    <row r="1436" spans="1:30" x14ac:dyDescent="0.2">
      <c r="A1436">
        <v>201708</v>
      </c>
      <c r="B1436" s="1">
        <v>42974</v>
      </c>
      <c r="C1436">
        <v>12466</v>
      </c>
      <c r="D1436" t="str">
        <f>VLOOKUP(Call_Data!$C1436,Hierarchy!$A$1:$H$27,5,TRUE)</f>
        <v>Binning, Bart</v>
      </c>
      <c r="E1436" t="str">
        <f>VLOOKUP(Call_Data!$C1436,Hierarchy!$A$2:$H$27,7,TRUE)</f>
        <v>Winnerson, Aceona</v>
      </c>
      <c r="F1436" t="str">
        <f>VLOOKUP(C1436,Hierarchy!$A$2:$H$27,8,TRUE)</f>
        <v>Williamburg</v>
      </c>
      <c r="G1436">
        <v>40</v>
      </c>
      <c r="H1436">
        <v>24597</v>
      </c>
      <c r="I1436">
        <v>5</v>
      </c>
      <c r="J1436">
        <v>38</v>
      </c>
      <c r="K1436">
        <v>27</v>
      </c>
      <c r="L1436">
        <v>24</v>
      </c>
      <c r="M1436">
        <v>1</v>
      </c>
      <c r="N1436">
        <f>SUMIF(Call_Data!$D$2:$D$1526,Call_Data!$D1436,Call_Data!$G$2:$G$1526)</f>
        <v>2347</v>
      </c>
      <c r="O1436">
        <f>SUMIFS(Call_Data!$G$2:$G$1526,Call_Data!$D$2:$D$1526,Call_Data!$D1436,Call_Data!$A$2:$A$1526,Call_Data!$A1436)</f>
        <v>803</v>
      </c>
      <c r="P1436" s="3">
        <f>Call_Data!$H1436/Call_Data!$G1436</f>
        <v>614.92499999999995</v>
      </c>
      <c r="Q1436" cm="1">
        <f t="array" ref="Q1436">_xlfn.SWITCH(A1436,201706,780,201707,783,201708,775)</f>
        <v>775</v>
      </c>
      <c r="R1436" s="5" cm="1">
        <f t="array" ref="R1436">_xlfn.SWITCH(A1436,201706,0.08,201707,0.081,201708,0.075)</f>
        <v>7.4999999999999997E-2</v>
      </c>
      <c r="S1436" s="2">
        <f>Call_Data!$M1436/Call_Data!$G1436*100</f>
        <v>2.5</v>
      </c>
      <c r="T1436" s="2">
        <f>Call_Data!$S1436/Call_Data!$R1436</f>
        <v>33.333333333333336</v>
      </c>
      <c r="U1436" s="7">
        <f t="shared" si="44"/>
        <v>0</v>
      </c>
      <c r="V1436" s="6">
        <f t="shared" si="45"/>
        <v>0.95</v>
      </c>
      <c r="W1436" s="6">
        <f>Call_Data!$K1436/Call_Data!$J1436</f>
        <v>0.71052631578947367</v>
      </c>
      <c r="X1436" s="6">
        <f>Call_Data!$L1436/Call_Data!$K1436</f>
        <v>0.88888888888888884</v>
      </c>
      <c r="Y1436" s="6" cm="1">
        <f t="array" ref="Y1436">_xlfn.SWITCH(A1436,201706,0.51,201707,0.509,201708,0.511)</f>
        <v>0.51100000000000001</v>
      </c>
      <c r="Z1436" s="6">
        <f>Call_Data!$L1436/Call_Data!$G1436</f>
        <v>0.6</v>
      </c>
      <c r="AA1436" s="6" cm="1">
        <f t="array" ref="AA1436">_xlfn.SWITCH(A1436,201706,0.2,201707,0.199,201708,0.198)</f>
        <v>0.19800000000000001</v>
      </c>
      <c r="AB1436" s="6">
        <f>Call_Data!$K1436-Call_Data!$L1436/Call_Data!$K1436</f>
        <v>26.111111111111111</v>
      </c>
      <c r="AC1436" s="6" cm="1">
        <f t="array" ref="AC1436">_xlfn.SWITCH(A1436,201706,0.17,201707,0.162,201708,0.159)</f>
        <v>0.159</v>
      </c>
      <c r="AD1436" s="6">
        <f>Call_Data!$I1436/Call_Data!$G1436</f>
        <v>0.125</v>
      </c>
    </row>
    <row r="1437" spans="1:30" x14ac:dyDescent="0.2">
      <c r="A1437">
        <v>201708</v>
      </c>
      <c r="B1437" s="1">
        <v>42974</v>
      </c>
      <c r="C1437">
        <v>12467</v>
      </c>
      <c r="D1437" t="str">
        <f>VLOOKUP(Call_Data!$C1437,Hierarchy!$A$1:$H$27,5,TRUE)</f>
        <v>Centerville, Cece</v>
      </c>
      <c r="E1437" t="str">
        <f>VLOOKUP(Call_Data!$C1437,Hierarchy!$A$2:$H$27,7,TRUE)</f>
        <v>Winnerson, Aceona</v>
      </c>
      <c r="F1437" t="str">
        <f>VLOOKUP(C1437,Hierarchy!$A$2:$H$27,8,TRUE)</f>
        <v>Williamburg</v>
      </c>
      <c r="G1437">
        <v>36</v>
      </c>
      <c r="H1437">
        <v>25521</v>
      </c>
      <c r="I1437">
        <v>5</v>
      </c>
      <c r="J1437">
        <v>33</v>
      </c>
      <c r="K1437">
        <v>26</v>
      </c>
      <c r="L1437">
        <v>20</v>
      </c>
      <c r="M1437">
        <v>1</v>
      </c>
      <c r="N1437">
        <f>SUMIF(Call_Data!$D$2:$D$1526,Call_Data!$D1437,Call_Data!$G$2:$G$1526)</f>
        <v>2319</v>
      </c>
      <c r="O1437">
        <f>SUMIFS(Call_Data!$G$2:$G$1526,Call_Data!$D$2:$D$1526,Call_Data!$D1437,Call_Data!$A$2:$A$1526,Call_Data!$A1437)</f>
        <v>800</v>
      </c>
      <c r="P1437" s="3">
        <f>Call_Data!$H1437/Call_Data!$G1437</f>
        <v>708.91666666666663</v>
      </c>
      <c r="Q1437" cm="1">
        <f t="array" ref="Q1437">_xlfn.SWITCH(A1437,201706,780,201707,783,201708,775)</f>
        <v>775</v>
      </c>
      <c r="R1437" s="5" cm="1">
        <f t="array" ref="R1437">_xlfn.SWITCH(A1437,201706,0.08,201707,0.081,201708,0.075)</f>
        <v>7.4999999999999997E-2</v>
      </c>
      <c r="S1437" s="2">
        <f>Call_Data!$M1437/Call_Data!$G1437*100</f>
        <v>2.7777777777777777</v>
      </c>
      <c r="T1437" s="2">
        <f>Call_Data!$S1437/Call_Data!$R1437</f>
        <v>37.037037037037038</v>
      </c>
      <c r="U1437" s="7">
        <f t="shared" si="44"/>
        <v>0</v>
      </c>
      <c r="V1437" s="6">
        <f t="shared" si="45"/>
        <v>0.91666666666666663</v>
      </c>
      <c r="W1437" s="6">
        <f>Call_Data!$K1437/Call_Data!$J1437</f>
        <v>0.78787878787878785</v>
      </c>
      <c r="X1437" s="6">
        <f>Call_Data!$L1437/Call_Data!$K1437</f>
        <v>0.76923076923076927</v>
      </c>
      <c r="Y1437" s="6" cm="1">
        <f t="array" ref="Y1437">_xlfn.SWITCH(A1437,201706,0.51,201707,0.509,201708,0.511)</f>
        <v>0.51100000000000001</v>
      </c>
      <c r="Z1437" s="6">
        <f>Call_Data!$L1437/Call_Data!$G1437</f>
        <v>0.55555555555555558</v>
      </c>
      <c r="AA1437" s="6" cm="1">
        <f t="array" ref="AA1437">_xlfn.SWITCH(A1437,201706,0.2,201707,0.199,201708,0.198)</f>
        <v>0.19800000000000001</v>
      </c>
      <c r="AB1437" s="6">
        <f>Call_Data!$K1437-Call_Data!$L1437/Call_Data!$K1437</f>
        <v>25.23076923076923</v>
      </c>
      <c r="AC1437" s="6" cm="1">
        <f t="array" ref="AC1437">_xlfn.SWITCH(A1437,201706,0.17,201707,0.162,201708,0.159)</f>
        <v>0.159</v>
      </c>
      <c r="AD1437" s="6">
        <f>Call_Data!$I1437/Call_Data!$G1437</f>
        <v>0.1388888888888889</v>
      </c>
    </row>
    <row r="1438" spans="1:30" x14ac:dyDescent="0.2">
      <c r="A1438">
        <v>201708</v>
      </c>
      <c r="B1438" s="1">
        <v>42974</v>
      </c>
      <c r="C1438">
        <v>12468</v>
      </c>
      <c r="D1438" t="str">
        <f>VLOOKUP(Call_Data!$C1438,Hierarchy!$A$1:$H$27,5,TRUE)</f>
        <v>Davenport, Davina</v>
      </c>
      <c r="E1438" t="str">
        <f>VLOOKUP(Call_Data!$C1438,Hierarchy!$A$2:$H$27,7,TRUE)</f>
        <v>Winnerson, Aceona</v>
      </c>
      <c r="F1438" t="str">
        <f>VLOOKUP(C1438,Hierarchy!$A$2:$H$27,8,TRUE)</f>
        <v>Williamburg</v>
      </c>
      <c r="G1438">
        <v>37</v>
      </c>
      <c r="H1438">
        <v>25131</v>
      </c>
      <c r="I1438">
        <v>5</v>
      </c>
      <c r="J1438">
        <v>37</v>
      </c>
      <c r="K1438">
        <v>30</v>
      </c>
      <c r="L1438">
        <v>27</v>
      </c>
      <c r="M1438">
        <v>1</v>
      </c>
      <c r="N1438">
        <f>SUMIF(Call_Data!$D$2:$D$1526,Call_Data!$D1438,Call_Data!$G$2:$G$1526)</f>
        <v>2282</v>
      </c>
      <c r="O1438">
        <f>SUMIFS(Call_Data!$G$2:$G$1526,Call_Data!$D$2:$D$1526,Call_Data!$D1438,Call_Data!$A$2:$A$1526,Call_Data!$A1438)</f>
        <v>790</v>
      </c>
      <c r="P1438" s="3">
        <f>Call_Data!$H1438/Call_Data!$G1438</f>
        <v>679.21621621621625</v>
      </c>
      <c r="Q1438" cm="1">
        <f t="array" ref="Q1438">_xlfn.SWITCH(A1438,201706,780,201707,783,201708,775)</f>
        <v>775</v>
      </c>
      <c r="R1438" s="5" cm="1">
        <f t="array" ref="R1438">_xlfn.SWITCH(A1438,201706,0.08,201707,0.081,201708,0.075)</f>
        <v>7.4999999999999997E-2</v>
      </c>
      <c r="S1438" s="2">
        <f>Call_Data!$M1438/Call_Data!$G1438*100</f>
        <v>2.7027027027027026</v>
      </c>
      <c r="T1438" s="2">
        <f>Call_Data!$S1438/Call_Data!$R1438</f>
        <v>36.036036036036037</v>
      </c>
      <c r="U1438" s="7">
        <f t="shared" si="44"/>
        <v>0</v>
      </c>
      <c r="V1438" s="6">
        <f t="shared" si="45"/>
        <v>1</v>
      </c>
      <c r="W1438" s="6">
        <f>Call_Data!$K1438/Call_Data!$J1438</f>
        <v>0.81081081081081086</v>
      </c>
      <c r="X1438" s="6">
        <f>Call_Data!$L1438/Call_Data!$K1438</f>
        <v>0.9</v>
      </c>
      <c r="Y1438" s="6" cm="1">
        <f t="array" ref="Y1438">_xlfn.SWITCH(A1438,201706,0.51,201707,0.509,201708,0.511)</f>
        <v>0.51100000000000001</v>
      </c>
      <c r="Z1438" s="6">
        <f>Call_Data!$L1438/Call_Data!$G1438</f>
        <v>0.72972972972972971</v>
      </c>
      <c r="AA1438" s="6" cm="1">
        <f t="array" ref="AA1438">_xlfn.SWITCH(A1438,201706,0.2,201707,0.199,201708,0.198)</f>
        <v>0.19800000000000001</v>
      </c>
      <c r="AB1438" s="6">
        <f>Call_Data!$K1438-Call_Data!$L1438/Call_Data!$K1438</f>
        <v>29.1</v>
      </c>
      <c r="AC1438" s="6" cm="1">
        <f t="array" ref="AC1438">_xlfn.SWITCH(A1438,201706,0.17,201707,0.162,201708,0.159)</f>
        <v>0.159</v>
      </c>
      <c r="AD1438" s="6">
        <f>Call_Data!$I1438/Call_Data!$G1438</f>
        <v>0.13513513513513514</v>
      </c>
    </row>
    <row r="1439" spans="1:30" x14ac:dyDescent="0.2">
      <c r="A1439">
        <v>201708</v>
      </c>
      <c r="B1439" s="1">
        <v>42974</v>
      </c>
      <c r="C1439">
        <v>12469</v>
      </c>
      <c r="D1439" t="str">
        <f>VLOOKUP(Call_Data!$C1439,Hierarchy!$A$1:$H$27,5,TRUE)</f>
        <v>Edgerton, Ethan</v>
      </c>
      <c r="E1439" t="str">
        <f>VLOOKUP(Call_Data!$C1439,Hierarchy!$A$2:$H$27,7,TRUE)</f>
        <v>Winnerson, Aceona</v>
      </c>
      <c r="F1439" t="str">
        <f>VLOOKUP(C1439,Hierarchy!$A$2:$H$27,8,TRUE)</f>
        <v>Williamburg</v>
      </c>
      <c r="G1439">
        <v>35</v>
      </c>
      <c r="H1439">
        <v>25843</v>
      </c>
      <c r="I1439">
        <v>4</v>
      </c>
      <c r="J1439">
        <v>32</v>
      </c>
      <c r="K1439">
        <v>25</v>
      </c>
      <c r="L1439">
        <v>22</v>
      </c>
      <c r="M1439">
        <v>1</v>
      </c>
      <c r="N1439">
        <f>SUMIF(Call_Data!$D$2:$D$1526,Call_Data!$D1439,Call_Data!$G$2:$G$1526)</f>
        <v>2288</v>
      </c>
      <c r="O1439">
        <f>SUMIFS(Call_Data!$G$2:$G$1526,Call_Data!$D$2:$D$1526,Call_Data!$D1439,Call_Data!$A$2:$A$1526,Call_Data!$A1439)</f>
        <v>715</v>
      </c>
      <c r="P1439" s="3">
        <f>Call_Data!$H1439/Call_Data!$G1439</f>
        <v>738.37142857142862</v>
      </c>
      <c r="Q1439" cm="1">
        <f t="array" ref="Q1439">_xlfn.SWITCH(A1439,201706,780,201707,783,201708,775)</f>
        <v>775</v>
      </c>
      <c r="R1439" s="5" cm="1">
        <f t="array" ref="R1439">_xlfn.SWITCH(A1439,201706,0.08,201707,0.081,201708,0.075)</f>
        <v>7.4999999999999997E-2</v>
      </c>
      <c r="S1439" s="2">
        <f>Call_Data!$M1439/Call_Data!$G1439*100</f>
        <v>2.8571428571428572</v>
      </c>
      <c r="T1439" s="2">
        <f>Call_Data!$S1439/Call_Data!$R1439</f>
        <v>38.095238095238095</v>
      </c>
      <c r="U1439" s="7">
        <f t="shared" si="44"/>
        <v>0</v>
      </c>
      <c r="V1439" s="6">
        <f t="shared" si="45"/>
        <v>0.91428571428571426</v>
      </c>
      <c r="W1439" s="6">
        <f>Call_Data!$K1439/Call_Data!$J1439</f>
        <v>0.78125</v>
      </c>
      <c r="X1439" s="6">
        <f>Call_Data!$L1439/Call_Data!$K1439</f>
        <v>0.88</v>
      </c>
      <c r="Y1439" s="6" cm="1">
        <f t="array" ref="Y1439">_xlfn.SWITCH(A1439,201706,0.51,201707,0.509,201708,0.511)</f>
        <v>0.51100000000000001</v>
      </c>
      <c r="Z1439" s="6">
        <f>Call_Data!$L1439/Call_Data!$G1439</f>
        <v>0.62857142857142856</v>
      </c>
      <c r="AA1439" s="6" cm="1">
        <f t="array" ref="AA1439">_xlfn.SWITCH(A1439,201706,0.2,201707,0.199,201708,0.198)</f>
        <v>0.19800000000000001</v>
      </c>
      <c r="AB1439" s="6">
        <f>Call_Data!$K1439-Call_Data!$L1439/Call_Data!$K1439</f>
        <v>24.12</v>
      </c>
      <c r="AC1439" s="6" cm="1">
        <f t="array" ref="AC1439">_xlfn.SWITCH(A1439,201706,0.17,201707,0.162,201708,0.159)</f>
        <v>0.159</v>
      </c>
      <c r="AD1439" s="6">
        <f>Call_Data!$I1439/Call_Data!$G1439</f>
        <v>0.11428571428571428</v>
      </c>
    </row>
    <row r="1440" spans="1:30" x14ac:dyDescent="0.2">
      <c r="A1440">
        <v>201708</v>
      </c>
      <c r="B1440" s="1">
        <v>42974</v>
      </c>
      <c r="C1440">
        <v>12470</v>
      </c>
      <c r="D1440" t="str">
        <f>VLOOKUP(Call_Data!$C1440,Hierarchy!$A$1:$H$27,5,TRUE)</f>
        <v>Filipsano, Fiona</v>
      </c>
      <c r="E1440" t="str">
        <f>VLOOKUP(Call_Data!$C1440,Hierarchy!$A$2:$H$27,7,TRUE)</f>
        <v>Winnerson, Aceona</v>
      </c>
      <c r="F1440" t="str">
        <f>VLOOKUP(C1440,Hierarchy!$A$2:$H$27,8,TRUE)</f>
        <v>Williamburg</v>
      </c>
      <c r="G1440">
        <v>38</v>
      </c>
      <c r="H1440">
        <v>25954</v>
      </c>
      <c r="I1440">
        <v>7</v>
      </c>
      <c r="J1440">
        <v>36</v>
      </c>
      <c r="K1440">
        <v>25</v>
      </c>
      <c r="L1440">
        <v>21</v>
      </c>
      <c r="M1440">
        <v>2</v>
      </c>
      <c r="N1440">
        <f>SUMIF(Call_Data!$D$2:$D$1526,Call_Data!$D1440,Call_Data!$G$2:$G$1526)</f>
        <v>2312</v>
      </c>
      <c r="O1440">
        <f>SUMIFS(Call_Data!$G$2:$G$1526,Call_Data!$D$2:$D$1526,Call_Data!$D1440,Call_Data!$A$2:$A$1526,Call_Data!$A1440)</f>
        <v>796</v>
      </c>
      <c r="P1440" s="3">
        <f>Call_Data!$H1440/Call_Data!$G1440</f>
        <v>683</v>
      </c>
      <c r="Q1440" cm="1">
        <f t="array" ref="Q1440">_xlfn.SWITCH(A1440,201706,780,201707,783,201708,775)</f>
        <v>775</v>
      </c>
      <c r="R1440" s="5" cm="1">
        <f t="array" ref="R1440">_xlfn.SWITCH(A1440,201706,0.08,201707,0.081,201708,0.075)</f>
        <v>7.4999999999999997E-2</v>
      </c>
      <c r="S1440" s="2">
        <f>Call_Data!$M1440/Call_Data!$G1440*100</f>
        <v>5.2631578947368416</v>
      </c>
      <c r="T1440" s="2">
        <f>Call_Data!$S1440/Call_Data!$R1440</f>
        <v>70.175438596491219</v>
      </c>
      <c r="U1440" s="7">
        <f t="shared" si="44"/>
        <v>0</v>
      </c>
      <c r="V1440" s="6">
        <f t="shared" si="45"/>
        <v>0.94736842105263153</v>
      </c>
      <c r="W1440" s="6">
        <f>Call_Data!$K1440/Call_Data!$J1440</f>
        <v>0.69444444444444442</v>
      </c>
      <c r="X1440" s="6">
        <f>Call_Data!$L1440/Call_Data!$K1440</f>
        <v>0.84</v>
      </c>
      <c r="Y1440" s="6" cm="1">
        <f t="array" ref="Y1440">_xlfn.SWITCH(A1440,201706,0.51,201707,0.509,201708,0.511)</f>
        <v>0.51100000000000001</v>
      </c>
      <c r="Z1440" s="6">
        <f>Call_Data!$L1440/Call_Data!$G1440</f>
        <v>0.55263157894736847</v>
      </c>
      <c r="AA1440" s="6" cm="1">
        <f t="array" ref="AA1440">_xlfn.SWITCH(A1440,201706,0.2,201707,0.199,201708,0.198)</f>
        <v>0.19800000000000001</v>
      </c>
      <c r="AB1440" s="6">
        <f>Call_Data!$K1440-Call_Data!$L1440/Call_Data!$K1440</f>
        <v>24.16</v>
      </c>
      <c r="AC1440" s="6" cm="1">
        <f t="array" ref="AC1440">_xlfn.SWITCH(A1440,201706,0.17,201707,0.162,201708,0.159)</f>
        <v>0.159</v>
      </c>
      <c r="AD1440" s="6">
        <f>Call_Data!$I1440/Call_Data!$G1440</f>
        <v>0.18421052631578946</v>
      </c>
    </row>
    <row r="1441" spans="1:30" x14ac:dyDescent="0.2">
      <c r="A1441">
        <v>201708</v>
      </c>
      <c r="B1441" s="1">
        <v>42974</v>
      </c>
      <c r="C1441">
        <v>12471</v>
      </c>
      <c r="D1441" t="str">
        <f>VLOOKUP(Call_Data!$C1441,Hierarchy!$A$1:$H$27,5,TRUE)</f>
        <v>Gee, Garry</v>
      </c>
      <c r="E1441" t="str">
        <f>VLOOKUP(Call_Data!$C1441,Hierarchy!$A$2:$H$27,7,TRUE)</f>
        <v>Winnerson, Aceona</v>
      </c>
      <c r="F1441" t="str">
        <f>VLOOKUP(C1441,Hierarchy!$A$2:$H$27,8,TRUE)</f>
        <v>Williamburg</v>
      </c>
      <c r="G1441">
        <v>32</v>
      </c>
      <c r="H1441">
        <v>25163</v>
      </c>
      <c r="I1441">
        <v>5</v>
      </c>
      <c r="J1441">
        <v>30</v>
      </c>
      <c r="K1441">
        <v>22</v>
      </c>
      <c r="L1441">
        <v>20</v>
      </c>
      <c r="M1441">
        <v>1</v>
      </c>
      <c r="N1441">
        <f>SUMIF(Call_Data!$D$2:$D$1526,Call_Data!$D1441,Call_Data!$G$2:$G$1526)</f>
        <v>2402</v>
      </c>
      <c r="O1441">
        <f>SUMIFS(Call_Data!$G$2:$G$1526,Call_Data!$D$2:$D$1526,Call_Data!$D1441,Call_Data!$A$2:$A$1526,Call_Data!$A1441)</f>
        <v>793</v>
      </c>
      <c r="P1441" s="3">
        <f>Call_Data!$H1441/Call_Data!$G1441</f>
        <v>786.34375</v>
      </c>
      <c r="Q1441" cm="1">
        <f t="array" ref="Q1441">_xlfn.SWITCH(A1441,201706,780,201707,783,201708,775)</f>
        <v>775</v>
      </c>
      <c r="R1441" s="5" cm="1">
        <f t="array" ref="R1441">_xlfn.SWITCH(A1441,201706,0.08,201707,0.081,201708,0.075)</f>
        <v>7.4999999999999997E-2</v>
      </c>
      <c r="S1441" s="2">
        <f>Call_Data!$M1441/Call_Data!$G1441*100</f>
        <v>3.125</v>
      </c>
      <c r="T1441" s="2">
        <f>Call_Data!$S1441/Call_Data!$R1441</f>
        <v>41.666666666666671</v>
      </c>
      <c r="U1441" s="7">
        <f t="shared" si="44"/>
        <v>0</v>
      </c>
      <c r="V1441" s="6">
        <f t="shared" si="45"/>
        <v>0.9375</v>
      </c>
      <c r="W1441" s="6">
        <f>Call_Data!$K1441/Call_Data!$J1441</f>
        <v>0.73333333333333328</v>
      </c>
      <c r="X1441" s="6">
        <f>Call_Data!$L1441/Call_Data!$K1441</f>
        <v>0.90909090909090906</v>
      </c>
      <c r="Y1441" s="6" cm="1">
        <f t="array" ref="Y1441">_xlfn.SWITCH(A1441,201706,0.51,201707,0.509,201708,0.511)</f>
        <v>0.51100000000000001</v>
      </c>
      <c r="Z1441" s="6">
        <f>Call_Data!$L1441/Call_Data!$G1441</f>
        <v>0.625</v>
      </c>
      <c r="AA1441" s="6" cm="1">
        <f t="array" ref="AA1441">_xlfn.SWITCH(A1441,201706,0.2,201707,0.199,201708,0.198)</f>
        <v>0.19800000000000001</v>
      </c>
      <c r="AB1441" s="6">
        <f>Call_Data!$K1441-Call_Data!$L1441/Call_Data!$K1441</f>
        <v>21.09090909090909</v>
      </c>
      <c r="AC1441" s="6" cm="1">
        <f t="array" ref="AC1441">_xlfn.SWITCH(A1441,201706,0.17,201707,0.162,201708,0.159)</f>
        <v>0.159</v>
      </c>
      <c r="AD1441" s="6">
        <f>Call_Data!$I1441/Call_Data!$G1441</f>
        <v>0.15625</v>
      </c>
    </row>
    <row r="1442" spans="1:30" x14ac:dyDescent="0.2">
      <c r="A1442">
        <v>201708</v>
      </c>
      <c r="B1442" s="1">
        <v>42974</v>
      </c>
      <c r="C1442">
        <v>12472</v>
      </c>
      <c r="D1442" t="str">
        <f>VLOOKUP(Call_Data!$C1442,Hierarchy!$A$1:$H$27,5,TRUE)</f>
        <v>Harrison, Harold</v>
      </c>
      <c r="E1442" t="str">
        <f>VLOOKUP(Call_Data!$C1442,Hierarchy!$A$2:$H$27,7,TRUE)</f>
        <v>Winnerson, Aceona</v>
      </c>
      <c r="F1442" t="str">
        <f>VLOOKUP(C1442,Hierarchy!$A$2:$H$27,8,TRUE)</f>
        <v>Williamburg</v>
      </c>
      <c r="G1442">
        <v>32</v>
      </c>
      <c r="H1442">
        <v>24898</v>
      </c>
      <c r="I1442">
        <v>5</v>
      </c>
      <c r="J1442">
        <v>30</v>
      </c>
      <c r="K1442">
        <v>26</v>
      </c>
      <c r="L1442">
        <v>20</v>
      </c>
      <c r="M1442">
        <v>1</v>
      </c>
      <c r="N1442">
        <f>SUMIF(Call_Data!$D$2:$D$1526,Call_Data!$D1442,Call_Data!$G$2:$G$1526)</f>
        <v>2134</v>
      </c>
      <c r="O1442">
        <f>SUMIFS(Call_Data!$G$2:$G$1526,Call_Data!$D$2:$D$1526,Call_Data!$D1442,Call_Data!$A$2:$A$1526,Call_Data!$A1442)</f>
        <v>777</v>
      </c>
      <c r="P1442" s="3">
        <f>Call_Data!$H1442/Call_Data!$G1442</f>
        <v>778.0625</v>
      </c>
      <c r="Q1442" cm="1">
        <f t="array" ref="Q1442">_xlfn.SWITCH(A1442,201706,780,201707,783,201708,775)</f>
        <v>775</v>
      </c>
      <c r="R1442" s="5" cm="1">
        <f t="array" ref="R1442">_xlfn.SWITCH(A1442,201706,0.08,201707,0.081,201708,0.075)</f>
        <v>7.4999999999999997E-2</v>
      </c>
      <c r="S1442" s="2">
        <f>Call_Data!$M1442/Call_Data!$G1442*100</f>
        <v>3.125</v>
      </c>
      <c r="T1442" s="2">
        <f>Call_Data!$S1442/Call_Data!$R1442</f>
        <v>41.666666666666671</v>
      </c>
      <c r="U1442" s="7">
        <f t="shared" si="44"/>
        <v>0</v>
      </c>
      <c r="V1442" s="6">
        <f t="shared" si="45"/>
        <v>0.9375</v>
      </c>
      <c r="W1442" s="6">
        <f>Call_Data!$K1442/Call_Data!$J1442</f>
        <v>0.8666666666666667</v>
      </c>
      <c r="X1442" s="6">
        <f>Call_Data!$L1442/Call_Data!$K1442</f>
        <v>0.76923076923076927</v>
      </c>
      <c r="Y1442" s="6" cm="1">
        <f t="array" ref="Y1442">_xlfn.SWITCH(A1442,201706,0.51,201707,0.509,201708,0.511)</f>
        <v>0.51100000000000001</v>
      </c>
      <c r="Z1442" s="6">
        <f>Call_Data!$L1442/Call_Data!$G1442</f>
        <v>0.625</v>
      </c>
      <c r="AA1442" s="6" cm="1">
        <f t="array" ref="AA1442">_xlfn.SWITCH(A1442,201706,0.2,201707,0.199,201708,0.198)</f>
        <v>0.19800000000000001</v>
      </c>
      <c r="AB1442" s="6">
        <f>Call_Data!$K1442-Call_Data!$L1442/Call_Data!$K1442</f>
        <v>25.23076923076923</v>
      </c>
      <c r="AC1442" s="6" cm="1">
        <f t="array" ref="AC1442">_xlfn.SWITCH(A1442,201706,0.17,201707,0.162,201708,0.159)</f>
        <v>0.159</v>
      </c>
      <c r="AD1442" s="6">
        <f>Call_Data!$I1442/Call_Data!$G1442</f>
        <v>0.15625</v>
      </c>
    </row>
    <row r="1443" spans="1:30" x14ac:dyDescent="0.2">
      <c r="A1443">
        <v>201708</v>
      </c>
      <c r="B1443" s="1">
        <v>42975</v>
      </c>
      <c r="C1443">
        <v>12465</v>
      </c>
      <c r="D1443" t="str">
        <f>VLOOKUP(Call_Data!$C1443,Hierarchy!$A$1:$H$27,5,TRUE)</f>
        <v>Anderson, Albert</v>
      </c>
      <c r="E1443" t="str">
        <f>VLOOKUP(Call_Data!$C1443,Hierarchy!$A$2:$H$27,7,TRUE)</f>
        <v>Winnerson, Aceona</v>
      </c>
      <c r="F1443" t="str">
        <f>VLOOKUP(C1443,Hierarchy!$A$2:$H$27,8,TRUE)</f>
        <v>Williamburg</v>
      </c>
      <c r="G1443">
        <v>32</v>
      </c>
      <c r="H1443">
        <v>24105</v>
      </c>
      <c r="I1443">
        <v>6</v>
      </c>
      <c r="J1443">
        <v>32</v>
      </c>
      <c r="K1443">
        <v>22</v>
      </c>
      <c r="L1443">
        <v>16</v>
      </c>
      <c r="M1443">
        <v>1</v>
      </c>
      <c r="N1443">
        <f>SUMIF(Call_Data!$D$2:$D$1526,Call_Data!$D1443,Call_Data!$G$2:$G$1526)</f>
        <v>2149</v>
      </c>
      <c r="O1443">
        <f>SUMIFS(Call_Data!$G$2:$G$1526,Call_Data!$D$2:$D$1526,Call_Data!$D1443,Call_Data!$A$2:$A$1526,Call_Data!$A1443)</f>
        <v>751</v>
      </c>
      <c r="P1443" s="3">
        <f>Call_Data!$H1443/Call_Data!$G1443</f>
        <v>753.28125</v>
      </c>
      <c r="Q1443" cm="1">
        <f t="array" ref="Q1443">_xlfn.SWITCH(A1443,201706,780,201707,783,201708,775)</f>
        <v>775</v>
      </c>
      <c r="R1443" s="5" cm="1">
        <f t="array" ref="R1443">_xlfn.SWITCH(A1443,201706,0.08,201707,0.081,201708,0.075)</f>
        <v>7.4999999999999997E-2</v>
      </c>
      <c r="S1443" s="2">
        <f>Call_Data!$M1443/Call_Data!$G1443*100</f>
        <v>3.125</v>
      </c>
      <c r="T1443" s="2">
        <f>Call_Data!$S1443/Call_Data!$R1443</f>
        <v>41.666666666666671</v>
      </c>
      <c r="U1443" s="7">
        <f t="shared" si="44"/>
        <v>0</v>
      </c>
      <c r="V1443" s="6">
        <f t="shared" si="45"/>
        <v>1</v>
      </c>
      <c r="W1443" s="6">
        <f>Call_Data!$K1443/Call_Data!$J1443</f>
        <v>0.6875</v>
      </c>
      <c r="X1443" s="6">
        <f>Call_Data!$L1443/Call_Data!$K1443</f>
        <v>0.72727272727272729</v>
      </c>
      <c r="Y1443" s="6" cm="1">
        <f t="array" ref="Y1443">_xlfn.SWITCH(A1443,201706,0.51,201707,0.509,201708,0.511)</f>
        <v>0.51100000000000001</v>
      </c>
      <c r="Z1443" s="6">
        <f>Call_Data!$L1443/Call_Data!$G1443</f>
        <v>0.5</v>
      </c>
      <c r="AA1443" s="6" cm="1">
        <f t="array" ref="AA1443">_xlfn.SWITCH(A1443,201706,0.2,201707,0.199,201708,0.198)</f>
        <v>0.19800000000000001</v>
      </c>
      <c r="AB1443" s="6">
        <f>Call_Data!$K1443-Call_Data!$L1443/Call_Data!$K1443</f>
        <v>21.272727272727273</v>
      </c>
      <c r="AC1443" s="6" cm="1">
        <f t="array" ref="AC1443">_xlfn.SWITCH(A1443,201706,0.17,201707,0.162,201708,0.159)</f>
        <v>0.159</v>
      </c>
      <c r="AD1443" s="6">
        <f>Call_Data!$I1443/Call_Data!$G1443</f>
        <v>0.1875</v>
      </c>
    </row>
    <row r="1444" spans="1:30" x14ac:dyDescent="0.2">
      <c r="A1444">
        <v>201708</v>
      </c>
      <c r="B1444" s="1">
        <v>42975</v>
      </c>
      <c r="C1444">
        <v>12466</v>
      </c>
      <c r="D1444" t="str">
        <f>VLOOKUP(Call_Data!$C1444,Hierarchy!$A$1:$H$27,5,TRUE)</f>
        <v>Binning, Bart</v>
      </c>
      <c r="E1444" t="str">
        <f>VLOOKUP(Call_Data!$C1444,Hierarchy!$A$2:$H$27,7,TRUE)</f>
        <v>Winnerson, Aceona</v>
      </c>
      <c r="F1444" t="str">
        <f>VLOOKUP(C1444,Hierarchy!$A$2:$H$27,8,TRUE)</f>
        <v>Williamburg</v>
      </c>
      <c r="G1444">
        <v>38</v>
      </c>
      <c r="H1444">
        <v>24747</v>
      </c>
      <c r="I1444">
        <v>6</v>
      </c>
      <c r="J1444">
        <v>36</v>
      </c>
      <c r="K1444">
        <v>26</v>
      </c>
      <c r="L1444">
        <v>20</v>
      </c>
      <c r="M1444">
        <v>2</v>
      </c>
      <c r="N1444">
        <f>SUMIF(Call_Data!$D$2:$D$1526,Call_Data!$D1444,Call_Data!$G$2:$G$1526)</f>
        <v>2347</v>
      </c>
      <c r="O1444">
        <f>SUMIFS(Call_Data!$G$2:$G$1526,Call_Data!$D$2:$D$1526,Call_Data!$D1444,Call_Data!$A$2:$A$1526,Call_Data!$A1444)</f>
        <v>803</v>
      </c>
      <c r="P1444" s="3">
        <f>Call_Data!$H1444/Call_Data!$G1444</f>
        <v>651.23684210526312</v>
      </c>
      <c r="Q1444" cm="1">
        <f t="array" ref="Q1444">_xlfn.SWITCH(A1444,201706,780,201707,783,201708,775)</f>
        <v>775</v>
      </c>
      <c r="R1444" s="5" cm="1">
        <f t="array" ref="R1444">_xlfn.SWITCH(A1444,201706,0.08,201707,0.081,201708,0.075)</f>
        <v>7.4999999999999997E-2</v>
      </c>
      <c r="S1444" s="2">
        <f>Call_Data!$M1444/Call_Data!$G1444*100</f>
        <v>5.2631578947368416</v>
      </c>
      <c r="T1444" s="2">
        <f>Call_Data!$S1444/Call_Data!$R1444</f>
        <v>70.175438596491219</v>
      </c>
      <c r="U1444" s="7">
        <f t="shared" si="44"/>
        <v>0</v>
      </c>
      <c r="V1444" s="6">
        <f t="shared" si="45"/>
        <v>0.94736842105263153</v>
      </c>
      <c r="W1444" s="6">
        <f>Call_Data!$K1444/Call_Data!$J1444</f>
        <v>0.72222222222222221</v>
      </c>
      <c r="X1444" s="6">
        <f>Call_Data!$L1444/Call_Data!$K1444</f>
        <v>0.76923076923076927</v>
      </c>
      <c r="Y1444" s="6" cm="1">
        <f t="array" ref="Y1444">_xlfn.SWITCH(A1444,201706,0.51,201707,0.509,201708,0.511)</f>
        <v>0.51100000000000001</v>
      </c>
      <c r="Z1444" s="6">
        <f>Call_Data!$L1444/Call_Data!$G1444</f>
        <v>0.52631578947368418</v>
      </c>
      <c r="AA1444" s="6" cm="1">
        <f t="array" ref="AA1444">_xlfn.SWITCH(A1444,201706,0.2,201707,0.199,201708,0.198)</f>
        <v>0.19800000000000001</v>
      </c>
      <c r="AB1444" s="6">
        <f>Call_Data!$K1444-Call_Data!$L1444/Call_Data!$K1444</f>
        <v>25.23076923076923</v>
      </c>
      <c r="AC1444" s="6" cm="1">
        <f t="array" ref="AC1444">_xlfn.SWITCH(A1444,201706,0.17,201707,0.162,201708,0.159)</f>
        <v>0.159</v>
      </c>
      <c r="AD1444" s="6">
        <f>Call_Data!$I1444/Call_Data!$G1444</f>
        <v>0.15789473684210525</v>
      </c>
    </row>
    <row r="1445" spans="1:30" x14ac:dyDescent="0.2">
      <c r="A1445">
        <v>201708</v>
      </c>
      <c r="B1445" s="1">
        <v>42975</v>
      </c>
      <c r="C1445">
        <v>12467</v>
      </c>
      <c r="D1445" t="str">
        <f>VLOOKUP(Call_Data!$C1445,Hierarchy!$A$1:$H$27,5,TRUE)</f>
        <v>Centerville, Cece</v>
      </c>
      <c r="E1445" t="str">
        <f>VLOOKUP(Call_Data!$C1445,Hierarchy!$A$2:$H$27,7,TRUE)</f>
        <v>Winnerson, Aceona</v>
      </c>
      <c r="F1445" t="str">
        <f>VLOOKUP(C1445,Hierarchy!$A$2:$H$27,8,TRUE)</f>
        <v>Williamburg</v>
      </c>
      <c r="G1445">
        <v>39</v>
      </c>
      <c r="H1445">
        <v>24167</v>
      </c>
      <c r="I1445">
        <v>7</v>
      </c>
      <c r="J1445">
        <v>38</v>
      </c>
      <c r="K1445">
        <v>30</v>
      </c>
      <c r="L1445">
        <v>26</v>
      </c>
      <c r="M1445">
        <v>2</v>
      </c>
      <c r="N1445">
        <f>SUMIF(Call_Data!$D$2:$D$1526,Call_Data!$D1445,Call_Data!$G$2:$G$1526)</f>
        <v>2319</v>
      </c>
      <c r="O1445">
        <f>SUMIFS(Call_Data!$G$2:$G$1526,Call_Data!$D$2:$D$1526,Call_Data!$D1445,Call_Data!$A$2:$A$1526,Call_Data!$A1445)</f>
        <v>800</v>
      </c>
      <c r="P1445" s="3">
        <f>Call_Data!$H1445/Call_Data!$G1445</f>
        <v>619.66666666666663</v>
      </c>
      <c r="Q1445" cm="1">
        <f t="array" ref="Q1445">_xlfn.SWITCH(A1445,201706,780,201707,783,201708,775)</f>
        <v>775</v>
      </c>
      <c r="R1445" s="5" cm="1">
        <f t="array" ref="R1445">_xlfn.SWITCH(A1445,201706,0.08,201707,0.081,201708,0.075)</f>
        <v>7.4999999999999997E-2</v>
      </c>
      <c r="S1445" s="2">
        <f>Call_Data!$M1445/Call_Data!$G1445*100</f>
        <v>5.1282051282051277</v>
      </c>
      <c r="T1445" s="2">
        <f>Call_Data!$S1445/Call_Data!$R1445</f>
        <v>68.376068376068375</v>
      </c>
      <c r="U1445" s="7">
        <f t="shared" si="44"/>
        <v>0</v>
      </c>
      <c r="V1445" s="6">
        <f t="shared" si="45"/>
        <v>0.97435897435897434</v>
      </c>
      <c r="W1445" s="6">
        <f>Call_Data!$K1445/Call_Data!$J1445</f>
        <v>0.78947368421052633</v>
      </c>
      <c r="X1445" s="6">
        <f>Call_Data!$L1445/Call_Data!$K1445</f>
        <v>0.8666666666666667</v>
      </c>
      <c r="Y1445" s="6" cm="1">
        <f t="array" ref="Y1445">_xlfn.SWITCH(A1445,201706,0.51,201707,0.509,201708,0.511)</f>
        <v>0.51100000000000001</v>
      </c>
      <c r="Z1445" s="6">
        <f>Call_Data!$L1445/Call_Data!$G1445</f>
        <v>0.66666666666666663</v>
      </c>
      <c r="AA1445" s="6" cm="1">
        <f t="array" ref="AA1445">_xlfn.SWITCH(A1445,201706,0.2,201707,0.199,201708,0.198)</f>
        <v>0.19800000000000001</v>
      </c>
      <c r="AB1445" s="6">
        <f>Call_Data!$K1445-Call_Data!$L1445/Call_Data!$K1445</f>
        <v>29.133333333333333</v>
      </c>
      <c r="AC1445" s="6" cm="1">
        <f t="array" ref="AC1445">_xlfn.SWITCH(A1445,201706,0.17,201707,0.162,201708,0.159)</f>
        <v>0.159</v>
      </c>
      <c r="AD1445" s="6">
        <f>Call_Data!$I1445/Call_Data!$G1445</f>
        <v>0.17948717948717949</v>
      </c>
    </row>
    <row r="1446" spans="1:30" x14ac:dyDescent="0.2">
      <c r="A1446">
        <v>201708</v>
      </c>
      <c r="B1446" s="1">
        <v>42975</v>
      </c>
      <c r="C1446">
        <v>12468</v>
      </c>
      <c r="D1446" t="str">
        <f>VLOOKUP(Call_Data!$C1446,Hierarchy!$A$1:$H$27,5,TRUE)</f>
        <v>Davenport, Davina</v>
      </c>
      <c r="E1446" t="str">
        <f>VLOOKUP(Call_Data!$C1446,Hierarchy!$A$2:$H$27,7,TRUE)</f>
        <v>Winnerson, Aceona</v>
      </c>
      <c r="F1446" t="str">
        <f>VLOOKUP(C1446,Hierarchy!$A$2:$H$27,8,TRUE)</f>
        <v>Williamburg</v>
      </c>
      <c r="G1446">
        <v>35</v>
      </c>
      <c r="H1446">
        <v>25625</v>
      </c>
      <c r="I1446">
        <v>4</v>
      </c>
      <c r="J1446">
        <v>33</v>
      </c>
      <c r="K1446">
        <v>24</v>
      </c>
      <c r="L1446">
        <v>19</v>
      </c>
      <c r="M1446">
        <v>1</v>
      </c>
      <c r="N1446">
        <f>SUMIF(Call_Data!$D$2:$D$1526,Call_Data!$D1446,Call_Data!$G$2:$G$1526)</f>
        <v>2282</v>
      </c>
      <c r="O1446">
        <f>SUMIFS(Call_Data!$G$2:$G$1526,Call_Data!$D$2:$D$1526,Call_Data!$D1446,Call_Data!$A$2:$A$1526,Call_Data!$A1446)</f>
        <v>790</v>
      </c>
      <c r="P1446" s="3">
        <f>Call_Data!$H1446/Call_Data!$G1446</f>
        <v>732.14285714285711</v>
      </c>
      <c r="Q1446" cm="1">
        <f t="array" ref="Q1446">_xlfn.SWITCH(A1446,201706,780,201707,783,201708,775)</f>
        <v>775</v>
      </c>
      <c r="R1446" s="5" cm="1">
        <f t="array" ref="R1446">_xlfn.SWITCH(A1446,201706,0.08,201707,0.081,201708,0.075)</f>
        <v>7.4999999999999997E-2</v>
      </c>
      <c r="S1446" s="2">
        <f>Call_Data!$M1446/Call_Data!$G1446*100</f>
        <v>2.8571428571428572</v>
      </c>
      <c r="T1446" s="2">
        <f>Call_Data!$S1446/Call_Data!$R1446</f>
        <v>38.095238095238095</v>
      </c>
      <c r="U1446" s="7">
        <f t="shared" si="44"/>
        <v>0</v>
      </c>
      <c r="V1446" s="6">
        <f t="shared" si="45"/>
        <v>0.94285714285714284</v>
      </c>
      <c r="W1446" s="6">
        <f>Call_Data!$K1446/Call_Data!$J1446</f>
        <v>0.72727272727272729</v>
      </c>
      <c r="X1446" s="6">
        <f>Call_Data!$L1446/Call_Data!$K1446</f>
        <v>0.79166666666666663</v>
      </c>
      <c r="Y1446" s="6" cm="1">
        <f t="array" ref="Y1446">_xlfn.SWITCH(A1446,201706,0.51,201707,0.509,201708,0.511)</f>
        <v>0.51100000000000001</v>
      </c>
      <c r="Z1446" s="6">
        <f>Call_Data!$L1446/Call_Data!$G1446</f>
        <v>0.54285714285714282</v>
      </c>
      <c r="AA1446" s="6" cm="1">
        <f t="array" ref="AA1446">_xlfn.SWITCH(A1446,201706,0.2,201707,0.199,201708,0.198)</f>
        <v>0.19800000000000001</v>
      </c>
      <c r="AB1446" s="6">
        <f>Call_Data!$K1446-Call_Data!$L1446/Call_Data!$K1446</f>
        <v>23.208333333333332</v>
      </c>
      <c r="AC1446" s="6" cm="1">
        <f t="array" ref="AC1446">_xlfn.SWITCH(A1446,201706,0.17,201707,0.162,201708,0.159)</f>
        <v>0.159</v>
      </c>
      <c r="AD1446" s="6">
        <f>Call_Data!$I1446/Call_Data!$G1446</f>
        <v>0.11428571428571428</v>
      </c>
    </row>
    <row r="1447" spans="1:30" x14ac:dyDescent="0.2">
      <c r="A1447">
        <v>201708</v>
      </c>
      <c r="B1447" s="1">
        <v>42975</v>
      </c>
      <c r="C1447">
        <v>12469</v>
      </c>
      <c r="D1447" t="str">
        <f>VLOOKUP(Call_Data!$C1447,Hierarchy!$A$1:$H$27,5,TRUE)</f>
        <v>Edgerton, Ethan</v>
      </c>
      <c r="E1447" t="str">
        <f>VLOOKUP(Call_Data!$C1447,Hierarchy!$A$2:$H$27,7,TRUE)</f>
        <v>Winnerson, Aceona</v>
      </c>
      <c r="F1447" t="str">
        <f>VLOOKUP(C1447,Hierarchy!$A$2:$H$27,8,TRUE)</f>
        <v>Williamburg</v>
      </c>
      <c r="G1447">
        <v>38</v>
      </c>
      <c r="H1447">
        <v>24348</v>
      </c>
      <c r="I1447">
        <v>6</v>
      </c>
      <c r="J1447">
        <v>38</v>
      </c>
      <c r="K1447">
        <v>30</v>
      </c>
      <c r="L1447">
        <v>26</v>
      </c>
      <c r="M1447">
        <v>2</v>
      </c>
      <c r="N1447">
        <f>SUMIF(Call_Data!$D$2:$D$1526,Call_Data!$D1447,Call_Data!$G$2:$G$1526)</f>
        <v>2288</v>
      </c>
      <c r="O1447">
        <f>SUMIFS(Call_Data!$G$2:$G$1526,Call_Data!$D$2:$D$1526,Call_Data!$D1447,Call_Data!$A$2:$A$1526,Call_Data!$A1447)</f>
        <v>715</v>
      </c>
      <c r="P1447" s="3">
        <f>Call_Data!$H1447/Call_Data!$G1447</f>
        <v>640.73684210526312</v>
      </c>
      <c r="Q1447" cm="1">
        <f t="array" ref="Q1447">_xlfn.SWITCH(A1447,201706,780,201707,783,201708,775)</f>
        <v>775</v>
      </c>
      <c r="R1447" s="5" cm="1">
        <f t="array" ref="R1447">_xlfn.SWITCH(A1447,201706,0.08,201707,0.081,201708,0.075)</f>
        <v>7.4999999999999997E-2</v>
      </c>
      <c r="S1447" s="2">
        <f>Call_Data!$M1447/Call_Data!$G1447*100</f>
        <v>5.2631578947368416</v>
      </c>
      <c r="T1447" s="2">
        <f>Call_Data!$S1447/Call_Data!$R1447</f>
        <v>70.175438596491219</v>
      </c>
      <c r="U1447" s="7">
        <f t="shared" si="44"/>
        <v>0</v>
      </c>
      <c r="V1447" s="6">
        <f t="shared" si="45"/>
        <v>1</v>
      </c>
      <c r="W1447" s="6">
        <f>Call_Data!$K1447/Call_Data!$J1447</f>
        <v>0.78947368421052633</v>
      </c>
      <c r="X1447" s="6">
        <f>Call_Data!$L1447/Call_Data!$K1447</f>
        <v>0.8666666666666667</v>
      </c>
      <c r="Y1447" s="6" cm="1">
        <f t="array" ref="Y1447">_xlfn.SWITCH(A1447,201706,0.51,201707,0.509,201708,0.511)</f>
        <v>0.51100000000000001</v>
      </c>
      <c r="Z1447" s="6">
        <f>Call_Data!$L1447/Call_Data!$G1447</f>
        <v>0.68421052631578949</v>
      </c>
      <c r="AA1447" s="6" cm="1">
        <f t="array" ref="AA1447">_xlfn.SWITCH(A1447,201706,0.2,201707,0.199,201708,0.198)</f>
        <v>0.19800000000000001</v>
      </c>
      <c r="AB1447" s="6">
        <f>Call_Data!$K1447-Call_Data!$L1447/Call_Data!$K1447</f>
        <v>29.133333333333333</v>
      </c>
      <c r="AC1447" s="6" cm="1">
        <f t="array" ref="AC1447">_xlfn.SWITCH(A1447,201706,0.17,201707,0.162,201708,0.159)</f>
        <v>0.159</v>
      </c>
      <c r="AD1447" s="6">
        <f>Call_Data!$I1447/Call_Data!$G1447</f>
        <v>0.15789473684210525</v>
      </c>
    </row>
    <row r="1448" spans="1:30" x14ac:dyDescent="0.2">
      <c r="A1448">
        <v>201708</v>
      </c>
      <c r="B1448" s="1">
        <v>42975</v>
      </c>
      <c r="C1448">
        <v>12470</v>
      </c>
      <c r="D1448" t="str">
        <f>VLOOKUP(Call_Data!$C1448,Hierarchy!$A$1:$H$27,5,TRUE)</f>
        <v>Filipsano, Fiona</v>
      </c>
      <c r="E1448" t="str">
        <f>VLOOKUP(Call_Data!$C1448,Hierarchy!$A$2:$H$27,7,TRUE)</f>
        <v>Winnerson, Aceona</v>
      </c>
      <c r="F1448" t="str">
        <f>VLOOKUP(C1448,Hierarchy!$A$2:$H$27,8,TRUE)</f>
        <v>Williamburg</v>
      </c>
      <c r="G1448">
        <v>36</v>
      </c>
      <c r="H1448">
        <v>24955</v>
      </c>
      <c r="I1448">
        <v>4</v>
      </c>
      <c r="J1448">
        <v>36</v>
      </c>
      <c r="K1448">
        <v>29</v>
      </c>
      <c r="L1448">
        <v>21</v>
      </c>
      <c r="M1448">
        <v>2</v>
      </c>
      <c r="N1448">
        <f>SUMIF(Call_Data!$D$2:$D$1526,Call_Data!$D1448,Call_Data!$G$2:$G$1526)</f>
        <v>2312</v>
      </c>
      <c r="O1448">
        <f>SUMIFS(Call_Data!$G$2:$G$1526,Call_Data!$D$2:$D$1526,Call_Data!$D1448,Call_Data!$A$2:$A$1526,Call_Data!$A1448)</f>
        <v>796</v>
      </c>
      <c r="P1448" s="3">
        <f>Call_Data!$H1448/Call_Data!$G1448</f>
        <v>693.19444444444446</v>
      </c>
      <c r="Q1448" cm="1">
        <f t="array" ref="Q1448">_xlfn.SWITCH(A1448,201706,780,201707,783,201708,775)</f>
        <v>775</v>
      </c>
      <c r="R1448" s="5" cm="1">
        <f t="array" ref="R1448">_xlfn.SWITCH(A1448,201706,0.08,201707,0.081,201708,0.075)</f>
        <v>7.4999999999999997E-2</v>
      </c>
      <c r="S1448" s="2">
        <f>Call_Data!$M1448/Call_Data!$G1448*100</f>
        <v>5.5555555555555554</v>
      </c>
      <c r="T1448" s="2">
        <f>Call_Data!$S1448/Call_Data!$R1448</f>
        <v>74.074074074074076</v>
      </c>
      <c r="U1448" s="7">
        <f t="shared" si="44"/>
        <v>0</v>
      </c>
      <c r="V1448" s="6">
        <f t="shared" si="45"/>
        <v>1</v>
      </c>
      <c r="W1448" s="6">
        <f>Call_Data!$K1448/Call_Data!$J1448</f>
        <v>0.80555555555555558</v>
      </c>
      <c r="X1448" s="6">
        <f>Call_Data!$L1448/Call_Data!$K1448</f>
        <v>0.72413793103448276</v>
      </c>
      <c r="Y1448" s="6" cm="1">
        <f t="array" ref="Y1448">_xlfn.SWITCH(A1448,201706,0.51,201707,0.509,201708,0.511)</f>
        <v>0.51100000000000001</v>
      </c>
      <c r="Z1448" s="6">
        <f>Call_Data!$L1448/Call_Data!$G1448</f>
        <v>0.58333333333333337</v>
      </c>
      <c r="AA1448" s="6" cm="1">
        <f t="array" ref="AA1448">_xlfn.SWITCH(A1448,201706,0.2,201707,0.199,201708,0.198)</f>
        <v>0.19800000000000001</v>
      </c>
      <c r="AB1448" s="6">
        <f>Call_Data!$K1448-Call_Data!$L1448/Call_Data!$K1448</f>
        <v>28.275862068965516</v>
      </c>
      <c r="AC1448" s="6" cm="1">
        <f t="array" ref="AC1448">_xlfn.SWITCH(A1448,201706,0.17,201707,0.162,201708,0.159)</f>
        <v>0.159</v>
      </c>
      <c r="AD1448" s="6">
        <f>Call_Data!$I1448/Call_Data!$G1448</f>
        <v>0.1111111111111111</v>
      </c>
    </row>
    <row r="1449" spans="1:30" x14ac:dyDescent="0.2">
      <c r="A1449">
        <v>201708</v>
      </c>
      <c r="B1449" s="1">
        <v>42975</v>
      </c>
      <c r="C1449">
        <v>12471</v>
      </c>
      <c r="D1449" t="str">
        <f>VLOOKUP(Call_Data!$C1449,Hierarchy!$A$1:$H$27,5,TRUE)</f>
        <v>Gee, Garry</v>
      </c>
      <c r="E1449" t="str">
        <f>VLOOKUP(Call_Data!$C1449,Hierarchy!$A$2:$H$27,7,TRUE)</f>
        <v>Winnerson, Aceona</v>
      </c>
      <c r="F1449" t="str">
        <f>VLOOKUP(C1449,Hierarchy!$A$2:$H$27,8,TRUE)</f>
        <v>Williamburg</v>
      </c>
      <c r="G1449">
        <v>33</v>
      </c>
      <c r="H1449">
        <v>25640</v>
      </c>
      <c r="I1449">
        <v>5</v>
      </c>
      <c r="J1449">
        <v>32</v>
      </c>
      <c r="K1449">
        <v>28</v>
      </c>
      <c r="L1449">
        <v>20</v>
      </c>
      <c r="M1449">
        <v>1</v>
      </c>
      <c r="N1449">
        <f>SUMIF(Call_Data!$D$2:$D$1526,Call_Data!$D1449,Call_Data!$G$2:$G$1526)</f>
        <v>2402</v>
      </c>
      <c r="O1449">
        <f>SUMIFS(Call_Data!$G$2:$G$1526,Call_Data!$D$2:$D$1526,Call_Data!$D1449,Call_Data!$A$2:$A$1526,Call_Data!$A1449)</f>
        <v>793</v>
      </c>
      <c r="P1449" s="3">
        <f>Call_Data!$H1449/Call_Data!$G1449</f>
        <v>776.969696969697</v>
      </c>
      <c r="Q1449" cm="1">
        <f t="array" ref="Q1449">_xlfn.SWITCH(A1449,201706,780,201707,783,201708,775)</f>
        <v>775</v>
      </c>
      <c r="R1449" s="5" cm="1">
        <f t="array" ref="R1449">_xlfn.SWITCH(A1449,201706,0.08,201707,0.081,201708,0.075)</f>
        <v>7.4999999999999997E-2</v>
      </c>
      <c r="S1449" s="2">
        <f>Call_Data!$M1449/Call_Data!$G1449*100</f>
        <v>3.0303030303030303</v>
      </c>
      <c r="T1449" s="2">
        <f>Call_Data!$S1449/Call_Data!$R1449</f>
        <v>40.404040404040408</v>
      </c>
      <c r="U1449" s="7">
        <f t="shared" si="44"/>
        <v>0</v>
      </c>
      <c r="V1449" s="6">
        <f t="shared" si="45"/>
        <v>0.96969696969696972</v>
      </c>
      <c r="W1449" s="6">
        <f>Call_Data!$K1449/Call_Data!$J1449</f>
        <v>0.875</v>
      </c>
      <c r="X1449" s="6">
        <f>Call_Data!$L1449/Call_Data!$K1449</f>
        <v>0.7142857142857143</v>
      </c>
      <c r="Y1449" s="6" cm="1">
        <f t="array" ref="Y1449">_xlfn.SWITCH(A1449,201706,0.51,201707,0.509,201708,0.511)</f>
        <v>0.51100000000000001</v>
      </c>
      <c r="Z1449" s="6">
        <f>Call_Data!$L1449/Call_Data!$G1449</f>
        <v>0.60606060606060608</v>
      </c>
      <c r="AA1449" s="6" cm="1">
        <f t="array" ref="AA1449">_xlfn.SWITCH(A1449,201706,0.2,201707,0.199,201708,0.198)</f>
        <v>0.19800000000000001</v>
      </c>
      <c r="AB1449" s="6">
        <f>Call_Data!$K1449-Call_Data!$L1449/Call_Data!$K1449</f>
        <v>27.285714285714285</v>
      </c>
      <c r="AC1449" s="6" cm="1">
        <f t="array" ref="AC1449">_xlfn.SWITCH(A1449,201706,0.17,201707,0.162,201708,0.159)</f>
        <v>0.159</v>
      </c>
      <c r="AD1449" s="6">
        <f>Call_Data!$I1449/Call_Data!$G1449</f>
        <v>0.15151515151515152</v>
      </c>
    </row>
    <row r="1450" spans="1:30" x14ac:dyDescent="0.2">
      <c r="A1450">
        <v>201708</v>
      </c>
      <c r="B1450" s="1">
        <v>42975</v>
      </c>
      <c r="C1450">
        <v>12472</v>
      </c>
      <c r="D1450" t="str">
        <f>VLOOKUP(Call_Data!$C1450,Hierarchy!$A$1:$H$27,5,TRUE)</f>
        <v>Harrison, Harold</v>
      </c>
      <c r="E1450" t="str">
        <f>VLOOKUP(Call_Data!$C1450,Hierarchy!$A$2:$H$27,7,TRUE)</f>
        <v>Winnerson, Aceona</v>
      </c>
      <c r="F1450" t="str">
        <f>VLOOKUP(C1450,Hierarchy!$A$2:$H$27,8,TRUE)</f>
        <v>Williamburg</v>
      </c>
      <c r="G1450">
        <v>37</v>
      </c>
      <c r="H1450">
        <v>24822</v>
      </c>
      <c r="I1450">
        <v>4</v>
      </c>
      <c r="J1450">
        <v>36</v>
      </c>
      <c r="K1450">
        <v>28</v>
      </c>
      <c r="L1450">
        <v>24</v>
      </c>
      <c r="M1450">
        <v>2</v>
      </c>
      <c r="N1450">
        <f>SUMIF(Call_Data!$D$2:$D$1526,Call_Data!$D1450,Call_Data!$G$2:$G$1526)</f>
        <v>2134</v>
      </c>
      <c r="O1450">
        <f>SUMIFS(Call_Data!$G$2:$G$1526,Call_Data!$D$2:$D$1526,Call_Data!$D1450,Call_Data!$A$2:$A$1526,Call_Data!$A1450)</f>
        <v>777</v>
      </c>
      <c r="P1450" s="3">
        <f>Call_Data!$H1450/Call_Data!$G1450</f>
        <v>670.8648648648649</v>
      </c>
      <c r="Q1450" cm="1">
        <f t="array" ref="Q1450">_xlfn.SWITCH(A1450,201706,780,201707,783,201708,775)</f>
        <v>775</v>
      </c>
      <c r="R1450" s="5" cm="1">
        <f t="array" ref="R1450">_xlfn.SWITCH(A1450,201706,0.08,201707,0.081,201708,0.075)</f>
        <v>7.4999999999999997E-2</v>
      </c>
      <c r="S1450" s="2">
        <f>Call_Data!$M1450/Call_Data!$G1450*100</f>
        <v>5.4054054054054053</v>
      </c>
      <c r="T1450" s="2">
        <f>Call_Data!$S1450/Call_Data!$R1450</f>
        <v>72.072072072072075</v>
      </c>
      <c r="U1450" s="7">
        <f t="shared" si="44"/>
        <v>0</v>
      </c>
      <c r="V1450" s="6">
        <f t="shared" si="45"/>
        <v>0.97297297297297303</v>
      </c>
      <c r="W1450" s="6">
        <f>Call_Data!$K1450/Call_Data!$J1450</f>
        <v>0.77777777777777779</v>
      </c>
      <c r="X1450" s="6">
        <f>Call_Data!$L1450/Call_Data!$K1450</f>
        <v>0.8571428571428571</v>
      </c>
      <c r="Y1450" s="6" cm="1">
        <f t="array" ref="Y1450">_xlfn.SWITCH(A1450,201706,0.51,201707,0.509,201708,0.511)</f>
        <v>0.51100000000000001</v>
      </c>
      <c r="Z1450" s="6">
        <f>Call_Data!$L1450/Call_Data!$G1450</f>
        <v>0.64864864864864868</v>
      </c>
      <c r="AA1450" s="6" cm="1">
        <f t="array" ref="AA1450">_xlfn.SWITCH(A1450,201706,0.2,201707,0.199,201708,0.198)</f>
        <v>0.19800000000000001</v>
      </c>
      <c r="AB1450" s="6">
        <f>Call_Data!$K1450-Call_Data!$L1450/Call_Data!$K1450</f>
        <v>27.142857142857142</v>
      </c>
      <c r="AC1450" s="6" cm="1">
        <f t="array" ref="AC1450">_xlfn.SWITCH(A1450,201706,0.17,201707,0.162,201708,0.159)</f>
        <v>0.159</v>
      </c>
      <c r="AD1450" s="6">
        <f>Call_Data!$I1450/Call_Data!$G1450</f>
        <v>0.10810810810810811</v>
      </c>
    </row>
    <row r="1451" spans="1:30" x14ac:dyDescent="0.2">
      <c r="A1451">
        <v>201708</v>
      </c>
      <c r="B1451" s="1">
        <v>42975</v>
      </c>
      <c r="C1451">
        <v>12473</v>
      </c>
      <c r="D1451" t="str">
        <f>VLOOKUP(Call_Data!$C1451,Hierarchy!$A$1:$H$27,5,TRUE)</f>
        <v>Ivanski, Igor</v>
      </c>
      <c r="E1451" t="str">
        <f>VLOOKUP(Call_Data!$C1451,Hierarchy!$A$2:$H$27,7,TRUE)</f>
        <v>Jimson, Bill</v>
      </c>
      <c r="F1451" t="str">
        <f>VLOOKUP(C1451,Hierarchy!$A$2:$H$27,8,TRUE)</f>
        <v>Williamburg</v>
      </c>
      <c r="G1451">
        <v>32</v>
      </c>
      <c r="H1451">
        <v>25612</v>
      </c>
      <c r="I1451">
        <v>7</v>
      </c>
      <c r="J1451">
        <v>31</v>
      </c>
      <c r="K1451">
        <v>24</v>
      </c>
      <c r="L1451">
        <v>18</v>
      </c>
      <c r="M1451">
        <v>2</v>
      </c>
      <c r="N1451">
        <f>SUMIF(Call_Data!$D$2:$D$1526,Call_Data!$D1451,Call_Data!$G$2:$G$1526)</f>
        <v>2093</v>
      </c>
      <c r="O1451">
        <f>SUMIFS(Call_Data!$G$2:$G$1526,Call_Data!$D$2:$D$1526,Call_Data!$D1451,Call_Data!$A$2:$A$1526,Call_Data!$A1451)</f>
        <v>730</v>
      </c>
      <c r="P1451" s="3">
        <f>Call_Data!$H1451/Call_Data!$G1451</f>
        <v>800.375</v>
      </c>
      <c r="Q1451" cm="1">
        <f t="array" ref="Q1451">_xlfn.SWITCH(A1451,201706,780,201707,783,201708,775)</f>
        <v>775</v>
      </c>
      <c r="R1451" s="5" cm="1">
        <f t="array" ref="R1451">_xlfn.SWITCH(A1451,201706,0.08,201707,0.081,201708,0.075)</f>
        <v>7.4999999999999997E-2</v>
      </c>
      <c r="S1451" s="2">
        <f>Call_Data!$M1451/Call_Data!$G1451*100</f>
        <v>6.25</v>
      </c>
      <c r="T1451" s="2">
        <f>Call_Data!$S1451/Call_Data!$R1451</f>
        <v>83.333333333333343</v>
      </c>
      <c r="U1451" s="7">
        <f t="shared" si="44"/>
        <v>0</v>
      </c>
      <c r="V1451" s="6">
        <f t="shared" si="45"/>
        <v>0.96875</v>
      </c>
      <c r="W1451" s="6">
        <f>Call_Data!$K1451/Call_Data!$J1451</f>
        <v>0.77419354838709675</v>
      </c>
      <c r="X1451" s="6">
        <f>Call_Data!$L1451/Call_Data!$K1451</f>
        <v>0.75</v>
      </c>
      <c r="Y1451" s="6" cm="1">
        <f t="array" ref="Y1451">_xlfn.SWITCH(A1451,201706,0.51,201707,0.509,201708,0.511)</f>
        <v>0.51100000000000001</v>
      </c>
      <c r="Z1451" s="6">
        <f>Call_Data!$L1451/Call_Data!$G1451</f>
        <v>0.5625</v>
      </c>
      <c r="AA1451" s="6" cm="1">
        <f t="array" ref="AA1451">_xlfn.SWITCH(A1451,201706,0.2,201707,0.199,201708,0.198)</f>
        <v>0.19800000000000001</v>
      </c>
      <c r="AB1451" s="6">
        <f>Call_Data!$K1451-Call_Data!$L1451/Call_Data!$K1451</f>
        <v>23.25</v>
      </c>
      <c r="AC1451" s="6" cm="1">
        <f t="array" ref="AC1451">_xlfn.SWITCH(A1451,201706,0.17,201707,0.162,201708,0.159)</f>
        <v>0.159</v>
      </c>
      <c r="AD1451" s="6">
        <f>Call_Data!$I1451/Call_Data!$G1451</f>
        <v>0.21875</v>
      </c>
    </row>
    <row r="1452" spans="1:30" x14ac:dyDescent="0.2">
      <c r="A1452">
        <v>201708</v>
      </c>
      <c r="B1452" s="1">
        <v>42975</v>
      </c>
      <c r="C1452">
        <v>12474</v>
      </c>
      <c r="D1452" t="str">
        <f>VLOOKUP(Call_Data!$C1452,Hierarchy!$A$1:$H$27,5,TRUE)</f>
        <v>Jeffries, Johnna</v>
      </c>
      <c r="E1452" t="str">
        <f>VLOOKUP(Call_Data!$C1452,Hierarchy!$A$2:$H$27,7,TRUE)</f>
        <v>Jimson, Bill</v>
      </c>
      <c r="F1452" t="str">
        <f>VLOOKUP(C1452,Hierarchy!$A$2:$H$27,8,TRUE)</f>
        <v>Williamburg</v>
      </c>
      <c r="G1452">
        <v>35</v>
      </c>
      <c r="H1452">
        <v>24281</v>
      </c>
      <c r="I1452">
        <v>7</v>
      </c>
      <c r="J1452">
        <v>30</v>
      </c>
      <c r="K1452">
        <v>25</v>
      </c>
      <c r="L1452">
        <v>19</v>
      </c>
      <c r="M1452">
        <v>2</v>
      </c>
      <c r="N1452">
        <f>SUMIF(Call_Data!$D$2:$D$1526,Call_Data!$D1452,Call_Data!$G$2:$G$1526)</f>
        <v>2135</v>
      </c>
      <c r="O1452">
        <f>SUMIFS(Call_Data!$G$2:$G$1526,Call_Data!$D$2:$D$1526,Call_Data!$D1452,Call_Data!$A$2:$A$1526,Call_Data!$A1452)</f>
        <v>730</v>
      </c>
      <c r="P1452" s="3">
        <f>Call_Data!$H1452/Call_Data!$G1452</f>
        <v>693.74285714285713</v>
      </c>
      <c r="Q1452" cm="1">
        <f t="array" ref="Q1452">_xlfn.SWITCH(A1452,201706,780,201707,783,201708,775)</f>
        <v>775</v>
      </c>
      <c r="R1452" s="5" cm="1">
        <f t="array" ref="R1452">_xlfn.SWITCH(A1452,201706,0.08,201707,0.081,201708,0.075)</f>
        <v>7.4999999999999997E-2</v>
      </c>
      <c r="S1452" s="2">
        <f>Call_Data!$M1452/Call_Data!$G1452*100</f>
        <v>5.7142857142857144</v>
      </c>
      <c r="T1452" s="2">
        <f>Call_Data!$S1452/Call_Data!$R1452</f>
        <v>76.19047619047619</v>
      </c>
      <c r="U1452" s="7">
        <f t="shared" si="44"/>
        <v>0</v>
      </c>
      <c r="V1452" s="6">
        <f t="shared" si="45"/>
        <v>0.8571428571428571</v>
      </c>
      <c r="W1452" s="6">
        <f>Call_Data!$K1452/Call_Data!$J1452</f>
        <v>0.83333333333333337</v>
      </c>
      <c r="X1452" s="6">
        <f>Call_Data!$L1452/Call_Data!$K1452</f>
        <v>0.76</v>
      </c>
      <c r="Y1452" s="6" cm="1">
        <f t="array" ref="Y1452">_xlfn.SWITCH(A1452,201706,0.51,201707,0.509,201708,0.511)</f>
        <v>0.51100000000000001</v>
      </c>
      <c r="Z1452" s="6">
        <f>Call_Data!$L1452/Call_Data!$G1452</f>
        <v>0.54285714285714282</v>
      </c>
      <c r="AA1452" s="6" cm="1">
        <f t="array" ref="AA1452">_xlfn.SWITCH(A1452,201706,0.2,201707,0.199,201708,0.198)</f>
        <v>0.19800000000000001</v>
      </c>
      <c r="AB1452" s="6">
        <f>Call_Data!$K1452-Call_Data!$L1452/Call_Data!$K1452</f>
        <v>24.24</v>
      </c>
      <c r="AC1452" s="6" cm="1">
        <f t="array" ref="AC1452">_xlfn.SWITCH(A1452,201706,0.17,201707,0.162,201708,0.159)</f>
        <v>0.159</v>
      </c>
      <c r="AD1452" s="6">
        <f>Call_Data!$I1452/Call_Data!$G1452</f>
        <v>0.2</v>
      </c>
    </row>
    <row r="1453" spans="1:30" x14ac:dyDescent="0.2">
      <c r="A1453">
        <v>201708</v>
      </c>
      <c r="B1453" s="1">
        <v>42975</v>
      </c>
      <c r="C1453">
        <v>12475</v>
      </c>
      <c r="D1453" t="str">
        <f>VLOOKUP(Call_Data!$C1453,Hierarchy!$A$1:$H$27,5,TRUE)</f>
        <v>Kippers, Kat</v>
      </c>
      <c r="E1453" t="str">
        <f>VLOOKUP(Call_Data!$C1453,Hierarchy!$A$2:$H$27,7,TRUE)</f>
        <v>Jimson, Bill</v>
      </c>
      <c r="F1453" t="str">
        <f>VLOOKUP(C1453,Hierarchy!$A$2:$H$27,8,TRUE)</f>
        <v>Williamburg</v>
      </c>
      <c r="G1453">
        <v>30</v>
      </c>
      <c r="H1453">
        <v>24685</v>
      </c>
      <c r="I1453">
        <v>5</v>
      </c>
      <c r="J1453">
        <v>29</v>
      </c>
      <c r="K1453">
        <v>23</v>
      </c>
      <c r="L1453">
        <v>16</v>
      </c>
      <c r="M1453">
        <v>2</v>
      </c>
      <c r="N1453">
        <f>SUMIF(Call_Data!$D$2:$D$1526,Call_Data!$D1453,Call_Data!$G$2:$G$1526)</f>
        <v>2135</v>
      </c>
      <c r="O1453">
        <f>SUMIFS(Call_Data!$G$2:$G$1526,Call_Data!$D$2:$D$1526,Call_Data!$D1453,Call_Data!$A$2:$A$1526,Call_Data!$A1453)</f>
        <v>723</v>
      </c>
      <c r="P1453" s="3">
        <f>Call_Data!$H1453/Call_Data!$G1453</f>
        <v>822.83333333333337</v>
      </c>
      <c r="Q1453" cm="1">
        <f t="array" ref="Q1453">_xlfn.SWITCH(A1453,201706,780,201707,783,201708,775)</f>
        <v>775</v>
      </c>
      <c r="R1453" s="5" cm="1">
        <f t="array" ref="R1453">_xlfn.SWITCH(A1453,201706,0.08,201707,0.081,201708,0.075)</f>
        <v>7.4999999999999997E-2</v>
      </c>
      <c r="S1453" s="2">
        <f>Call_Data!$M1453/Call_Data!$G1453*100</f>
        <v>6.666666666666667</v>
      </c>
      <c r="T1453" s="2">
        <f>Call_Data!$S1453/Call_Data!$R1453</f>
        <v>88.8888888888889</v>
      </c>
      <c r="U1453" s="7">
        <f t="shared" si="44"/>
        <v>0</v>
      </c>
      <c r="V1453" s="6">
        <f t="shared" si="45"/>
        <v>0.96666666666666667</v>
      </c>
      <c r="W1453" s="6">
        <f>Call_Data!$K1453/Call_Data!$J1453</f>
        <v>0.7931034482758621</v>
      </c>
      <c r="X1453" s="6">
        <f>Call_Data!$L1453/Call_Data!$K1453</f>
        <v>0.69565217391304346</v>
      </c>
      <c r="Y1453" s="6" cm="1">
        <f t="array" ref="Y1453">_xlfn.SWITCH(A1453,201706,0.51,201707,0.509,201708,0.511)</f>
        <v>0.51100000000000001</v>
      </c>
      <c r="Z1453" s="6">
        <f>Call_Data!$L1453/Call_Data!$G1453</f>
        <v>0.53333333333333333</v>
      </c>
      <c r="AA1453" s="6" cm="1">
        <f t="array" ref="AA1453">_xlfn.SWITCH(A1453,201706,0.2,201707,0.199,201708,0.198)</f>
        <v>0.19800000000000001</v>
      </c>
      <c r="AB1453" s="6">
        <f>Call_Data!$K1453-Call_Data!$L1453/Call_Data!$K1453</f>
        <v>22.304347826086957</v>
      </c>
      <c r="AC1453" s="6" cm="1">
        <f t="array" ref="AC1453">_xlfn.SWITCH(A1453,201706,0.17,201707,0.162,201708,0.159)</f>
        <v>0.159</v>
      </c>
      <c r="AD1453" s="6">
        <f>Call_Data!$I1453/Call_Data!$G1453</f>
        <v>0.16666666666666666</v>
      </c>
    </row>
    <row r="1454" spans="1:30" x14ac:dyDescent="0.2">
      <c r="A1454">
        <v>201708</v>
      </c>
      <c r="B1454" s="1">
        <v>42975</v>
      </c>
      <c r="C1454">
        <v>12476</v>
      </c>
      <c r="D1454" t="str">
        <f>VLOOKUP(Call_Data!$C1454,Hierarchy!$A$1:$H$27,5,TRUE)</f>
        <v>Lipp, Larry</v>
      </c>
      <c r="E1454" t="str">
        <f>VLOOKUP(Call_Data!$C1454,Hierarchy!$A$2:$H$27,7,TRUE)</f>
        <v>Jimson, Bill</v>
      </c>
      <c r="F1454" t="str">
        <f>VLOOKUP(C1454,Hierarchy!$A$2:$H$27,8,TRUE)</f>
        <v>Williamburg</v>
      </c>
      <c r="G1454">
        <v>31</v>
      </c>
      <c r="H1454">
        <v>24909</v>
      </c>
      <c r="I1454">
        <v>8</v>
      </c>
      <c r="J1454">
        <v>29</v>
      </c>
      <c r="K1454">
        <v>23</v>
      </c>
      <c r="L1454">
        <v>15</v>
      </c>
      <c r="M1454">
        <v>2</v>
      </c>
      <c r="N1454">
        <f>SUMIF(Call_Data!$D$2:$D$1526,Call_Data!$D1454,Call_Data!$G$2:$G$1526)</f>
        <v>2065</v>
      </c>
      <c r="O1454">
        <f>SUMIFS(Call_Data!$G$2:$G$1526,Call_Data!$D$2:$D$1526,Call_Data!$D1454,Call_Data!$A$2:$A$1526,Call_Data!$A1454)</f>
        <v>717</v>
      </c>
      <c r="P1454" s="3">
        <f>Call_Data!$H1454/Call_Data!$G1454</f>
        <v>803.51612903225805</v>
      </c>
      <c r="Q1454" cm="1">
        <f t="array" ref="Q1454">_xlfn.SWITCH(A1454,201706,780,201707,783,201708,775)</f>
        <v>775</v>
      </c>
      <c r="R1454" s="5" cm="1">
        <f t="array" ref="R1454">_xlfn.SWITCH(A1454,201706,0.08,201707,0.081,201708,0.075)</f>
        <v>7.4999999999999997E-2</v>
      </c>
      <c r="S1454" s="2">
        <f>Call_Data!$M1454/Call_Data!$G1454*100</f>
        <v>6.4516129032258061</v>
      </c>
      <c r="T1454" s="2">
        <f>Call_Data!$S1454/Call_Data!$R1454</f>
        <v>86.021505376344081</v>
      </c>
      <c r="U1454" s="7">
        <f t="shared" si="44"/>
        <v>0</v>
      </c>
      <c r="V1454" s="6">
        <f t="shared" si="45"/>
        <v>0.93548387096774188</v>
      </c>
      <c r="W1454" s="6">
        <f>Call_Data!$K1454/Call_Data!$J1454</f>
        <v>0.7931034482758621</v>
      </c>
      <c r="X1454" s="6">
        <f>Call_Data!$L1454/Call_Data!$K1454</f>
        <v>0.65217391304347827</v>
      </c>
      <c r="Y1454" s="6" cm="1">
        <f t="array" ref="Y1454">_xlfn.SWITCH(A1454,201706,0.51,201707,0.509,201708,0.511)</f>
        <v>0.51100000000000001</v>
      </c>
      <c r="Z1454" s="6">
        <f>Call_Data!$L1454/Call_Data!$G1454</f>
        <v>0.4838709677419355</v>
      </c>
      <c r="AA1454" s="6" cm="1">
        <f t="array" ref="AA1454">_xlfn.SWITCH(A1454,201706,0.2,201707,0.199,201708,0.198)</f>
        <v>0.19800000000000001</v>
      </c>
      <c r="AB1454" s="6">
        <f>Call_Data!$K1454-Call_Data!$L1454/Call_Data!$K1454</f>
        <v>22.347826086956523</v>
      </c>
      <c r="AC1454" s="6" cm="1">
        <f t="array" ref="AC1454">_xlfn.SWITCH(A1454,201706,0.17,201707,0.162,201708,0.159)</f>
        <v>0.159</v>
      </c>
      <c r="AD1454" s="6">
        <f>Call_Data!$I1454/Call_Data!$G1454</f>
        <v>0.25806451612903225</v>
      </c>
    </row>
    <row r="1455" spans="1:30" x14ac:dyDescent="0.2">
      <c r="A1455">
        <v>201708</v>
      </c>
      <c r="B1455" s="1">
        <v>42975</v>
      </c>
      <c r="C1455">
        <v>12477</v>
      </c>
      <c r="D1455" t="str">
        <f>VLOOKUP(Call_Data!$C1455,Hierarchy!$A$1:$H$27,5,TRUE)</f>
        <v>Myers, Matt</v>
      </c>
      <c r="E1455" t="str">
        <f>VLOOKUP(Call_Data!$C1455,Hierarchy!$A$2:$H$27,7,TRUE)</f>
        <v>Jimson, Bill</v>
      </c>
      <c r="F1455" t="str">
        <f>VLOOKUP(C1455,Hierarchy!$A$2:$H$27,8,TRUE)</f>
        <v>Williamburg</v>
      </c>
      <c r="G1455">
        <v>33</v>
      </c>
      <c r="H1455">
        <v>24718</v>
      </c>
      <c r="I1455">
        <v>8</v>
      </c>
      <c r="J1455">
        <v>30</v>
      </c>
      <c r="K1455">
        <v>25</v>
      </c>
      <c r="L1455">
        <v>17</v>
      </c>
      <c r="M1455">
        <v>2</v>
      </c>
      <c r="N1455">
        <f>SUMIF(Call_Data!$D$2:$D$1526,Call_Data!$D1455,Call_Data!$G$2:$G$1526)</f>
        <v>1978</v>
      </c>
      <c r="O1455">
        <f>SUMIFS(Call_Data!$G$2:$G$1526,Call_Data!$D$2:$D$1526,Call_Data!$D1455,Call_Data!$A$2:$A$1526,Call_Data!$A1455)</f>
        <v>621</v>
      </c>
      <c r="P1455" s="3">
        <f>Call_Data!$H1455/Call_Data!$G1455</f>
        <v>749.030303030303</v>
      </c>
      <c r="Q1455" cm="1">
        <f t="array" ref="Q1455">_xlfn.SWITCH(A1455,201706,780,201707,783,201708,775)</f>
        <v>775</v>
      </c>
      <c r="R1455" s="5" cm="1">
        <f t="array" ref="R1455">_xlfn.SWITCH(A1455,201706,0.08,201707,0.081,201708,0.075)</f>
        <v>7.4999999999999997E-2</v>
      </c>
      <c r="S1455" s="2">
        <f>Call_Data!$M1455/Call_Data!$G1455*100</f>
        <v>6.0606060606060606</v>
      </c>
      <c r="T1455" s="2">
        <f>Call_Data!$S1455/Call_Data!$R1455</f>
        <v>80.808080808080817</v>
      </c>
      <c r="U1455" s="7">
        <f t="shared" si="44"/>
        <v>0</v>
      </c>
      <c r="V1455" s="6">
        <f t="shared" si="45"/>
        <v>0.90909090909090906</v>
      </c>
      <c r="W1455" s="6">
        <f>Call_Data!$K1455/Call_Data!$J1455</f>
        <v>0.83333333333333337</v>
      </c>
      <c r="X1455" s="6">
        <f>Call_Data!$L1455/Call_Data!$K1455</f>
        <v>0.68</v>
      </c>
      <c r="Y1455" s="6" cm="1">
        <f t="array" ref="Y1455">_xlfn.SWITCH(A1455,201706,0.51,201707,0.509,201708,0.511)</f>
        <v>0.51100000000000001</v>
      </c>
      <c r="Z1455" s="6">
        <f>Call_Data!$L1455/Call_Data!$G1455</f>
        <v>0.51515151515151514</v>
      </c>
      <c r="AA1455" s="6" cm="1">
        <f t="array" ref="AA1455">_xlfn.SWITCH(A1455,201706,0.2,201707,0.199,201708,0.198)</f>
        <v>0.19800000000000001</v>
      </c>
      <c r="AB1455" s="6">
        <f>Call_Data!$K1455-Call_Data!$L1455/Call_Data!$K1455</f>
        <v>24.32</v>
      </c>
      <c r="AC1455" s="6" cm="1">
        <f t="array" ref="AC1455">_xlfn.SWITCH(A1455,201706,0.17,201707,0.162,201708,0.159)</f>
        <v>0.159</v>
      </c>
      <c r="AD1455" s="6">
        <f>Call_Data!$I1455/Call_Data!$G1455</f>
        <v>0.24242424242424243</v>
      </c>
    </row>
    <row r="1456" spans="1:30" x14ac:dyDescent="0.2">
      <c r="A1456">
        <v>201708</v>
      </c>
      <c r="B1456" s="1">
        <v>42975</v>
      </c>
      <c r="C1456">
        <v>12478</v>
      </c>
      <c r="D1456" t="str">
        <f>VLOOKUP(Call_Data!$C1456,Hierarchy!$A$1:$H$27,5,TRUE)</f>
        <v>Nichols, Nana</v>
      </c>
      <c r="E1456" t="str">
        <f>VLOOKUP(Call_Data!$C1456,Hierarchy!$A$2:$H$27,7,TRUE)</f>
        <v>Jimson, Bill</v>
      </c>
      <c r="F1456" t="str">
        <f>VLOOKUP(C1456,Hierarchy!$A$2:$H$27,8,TRUE)</f>
        <v>Williamburg</v>
      </c>
      <c r="G1456">
        <v>34</v>
      </c>
      <c r="H1456">
        <v>25322</v>
      </c>
      <c r="I1456">
        <v>8</v>
      </c>
      <c r="J1456">
        <v>30</v>
      </c>
      <c r="K1456">
        <v>22</v>
      </c>
      <c r="L1456">
        <v>17</v>
      </c>
      <c r="M1456">
        <v>2</v>
      </c>
      <c r="N1456">
        <f>SUMIF(Call_Data!$D$2:$D$1526,Call_Data!$D1456,Call_Data!$G$2:$G$1526)</f>
        <v>1999</v>
      </c>
      <c r="O1456">
        <f>SUMIFS(Call_Data!$G$2:$G$1526,Call_Data!$D$2:$D$1526,Call_Data!$D1456,Call_Data!$A$2:$A$1526,Call_Data!$A1456)</f>
        <v>626</v>
      </c>
      <c r="P1456" s="3">
        <f>Call_Data!$H1456/Call_Data!$G1456</f>
        <v>744.76470588235293</v>
      </c>
      <c r="Q1456" cm="1">
        <f t="array" ref="Q1456">_xlfn.SWITCH(A1456,201706,780,201707,783,201708,775)</f>
        <v>775</v>
      </c>
      <c r="R1456" s="5" cm="1">
        <f t="array" ref="R1456">_xlfn.SWITCH(A1456,201706,0.08,201707,0.081,201708,0.075)</f>
        <v>7.4999999999999997E-2</v>
      </c>
      <c r="S1456" s="2">
        <f>Call_Data!$M1456/Call_Data!$G1456*100</f>
        <v>5.8823529411764701</v>
      </c>
      <c r="T1456" s="2">
        <f>Call_Data!$S1456/Call_Data!$R1456</f>
        <v>78.431372549019599</v>
      </c>
      <c r="U1456" s="7">
        <f t="shared" si="44"/>
        <v>0</v>
      </c>
      <c r="V1456" s="6">
        <f t="shared" si="45"/>
        <v>0.88235294117647056</v>
      </c>
      <c r="W1456" s="6">
        <f>Call_Data!$K1456/Call_Data!$J1456</f>
        <v>0.73333333333333328</v>
      </c>
      <c r="X1456" s="6">
        <f>Call_Data!$L1456/Call_Data!$K1456</f>
        <v>0.77272727272727271</v>
      </c>
      <c r="Y1456" s="6" cm="1">
        <f t="array" ref="Y1456">_xlfn.SWITCH(A1456,201706,0.51,201707,0.509,201708,0.511)</f>
        <v>0.51100000000000001</v>
      </c>
      <c r="Z1456" s="6">
        <f>Call_Data!$L1456/Call_Data!$G1456</f>
        <v>0.5</v>
      </c>
      <c r="AA1456" s="6" cm="1">
        <f t="array" ref="AA1456">_xlfn.SWITCH(A1456,201706,0.2,201707,0.199,201708,0.198)</f>
        <v>0.19800000000000001</v>
      </c>
      <c r="AB1456" s="6">
        <f>Call_Data!$K1456-Call_Data!$L1456/Call_Data!$K1456</f>
        <v>21.227272727272727</v>
      </c>
      <c r="AC1456" s="6" cm="1">
        <f t="array" ref="AC1456">_xlfn.SWITCH(A1456,201706,0.17,201707,0.162,201708,0.159)</f>
        <v>0.159</v>
      </c>
      <c r="AD1456" s="6">
        <f>Call_Data!$I1456/Call_Data!$G1456</f>
        <v>0.23529411764705882</v>
      </c>
    </row>
    <row r="1457" spans="1:30" x14ac:dyDescent="0.2">
      <c r="A1457">
        <v>201708</v>
      </c>
      <c r="B1457" s="1">
        <v>42975</v>
      </c>
      <c r="C1457">
        <v>12479</v>
      </c>
      <c r="D1457" t="str">
        <f>VLOOKUP(Call_Data!$C1457,Hierarchy!$A$1:$H$27,5,TRUE)</f>
        <v>Ohlson, Octavius</v>
      </c>
      <c r="E1457" t="str">
        <f>VLOOKUP(Call_Data!$C1457,Hierarchy!$A$2:$H$27,7,TRUE)</f>
        <v>Jimson, Bill</v>
      </c>
      <c r="F1457" t="str">
        <f>VLOOKUP(C1457,Hierarchy!$A$2:$H$27,8,TRUE)</f>
        <v>Williamburg</v>
      </c>
      <c r="G1457">
        <v>32</v>
      </c>
      <c r="H1457">
        <v>25041</v>
      </c>
      <c r="I1457">
        <v>5</v>
      </c>
      <c r="J1457">
        <v>31</v>
      </c>
      <c r="K1457">
        <v>23</v>
      </c>
      <c r="L1457">
        <v>16</v>
      </c>
      <c r="M1457">
        <v>2</v>
      </c>
      <c r="N1457">
        <f>SUMIF(Call_Data!$D$2:$D$1526,Call_Data!$D1457,Call_Data!$G$2:$G$1526)</f>
        <v>1969</v>
      </c>
      <c r="O1457">
        <f>SUMIFS(Call_Data!$G$2:$G$1526,Call_Data!$D$2:$D$1526,Call_Data!$D1457,Call_Data!$A$2:$A$1526,Call_Data!$A1457)</f>
        <v>727</v>
      </c>
      <c r="P1457" s="3">
        <f>Call_Data!$H1457/Call_Data!$G1457</f>
        <v>782.53125</v>
      </c>
      <c r="Q1457" cm="1">
        <f t="array" ref="Q1457">_xlfn.SWITCH(A1457,201706,780,201707,783,201708,775)</f>
        <v>775</v>
      </c>
      <c r="R1457" s="5" cm="1">
        <f t="array" ref="R1457">_xlfn.SWITCH(A1457,201706,0.08,201707,0.081,201708,0.075)</f>
        <v>7.4999999999999997E-2</v>
      </c>
      <c r="S1457" s="2">
        <f>Call_Data!$M1457/Call_Data!$G1457*100</f>
        <v>6.25</v>
      </c>
      <c r="T1457" s="2">
        <f>Call_Data!$S1457/Call_Data!$R1457</f>
        <v>83.333333333333343</v>
      </c>
      <c r="U1457" s="7">
        <f t="shared" si="44"/>
        <v>0</v>
      </c>
      <c r="V1457" s="6">
        <f t="shared" si="45"/>
        <v>0.96875</v>
      </c>
      <c r="W1457" s="6">
        <f>Call_Data!$K1457/Call_Data!$J1457</f>
        <v>0.74193548387096775</v>
      </c>
      <c r="X1457" s="6">
        <f>Call_Data!$L1457/Call_Data!$K1457</f>
        <v>0.69565217391304346</v>
      </c>
      <c r="Y1457" s="6" cm="1">
        <f t="array" ref="Y1457">_xlfn.SWITCH(A1457,201706,0.51,201707,0.509,201708,0.511)</f>
        <v>0.51100000000000001</v>
      </c>
      <c r="Z1457" s="6">
        <f>Call_Data!$L1457/Call_Data!$G1457</f>
        <v>0.5</v>
      </c>
      <c r="AA1457" s="6" cm="1">
        <f t="array" ref="AA1457">_xlfn.SWITCH(A1457,201706,0.2,201707,0.199,201708,0.198)</f>
        <v>0.19800000000000001</v>
      </c>
      <c r="AB1457" s="6">
        <f>Call_Data!$K1457-Call_Data!$L1457/Call_Data!$K1457</f>
        <v>22.304347826086957</v>
      </c>
      <c r="AC1457" s="6" cm="1">
        <f t="array" ref="AC1457">_xlfn.SWITCH(A1457,201706,0.17,201707,0.162,201708,0.159)</f>
        <v>0.159</v>
      </c>
      <c r="AD1457" s="6">
        <f>Call_Data!$I1457/Call_Data!$G1457</f>
        <v>0.15625</v>
      </c>
    </row>
    <row r="1458" spans="1:30" x14ac:dyDescent="0.2">
      <c r="A1458">
        <v>201708</v>
      </c>
      <c r="B1458" s="1">
        <v>42975</v>
      </c>
      <c r="C1458">
        <v>12481</v>
      </c>
      <c r="D1458" t="str">
        <f>VLOOKUP(Call_Data!$C1458,Hierarchy!$A$1:$H$27,5,TRUE)</f>
        <v>Rank, Richelle</v>
      </c>
      <c r="E1458" t="str">
        <f>VLOOKUP(Call_Data!$C1458,Hierarchy!$A$2:$H$27,7,TRUE)</f>
        <v>Jimson, Bill</v>
      </c>
      <c r="F1458" t="str">
        <f>VLOOKUP(C1458,Hierarchy!$A$2:$H$27,8,TRUE)</f>
        <v>Williamburg</v>
      </c>
      <c r="G1458">
        <v>30</v>
      </c>
      <c r="H1458">
        <v>25650</v>
      </c>
      <c r="I1458">
        <v>8</v>
      </c>
      <c r="J1458">
        <v>29</v>
      </c>
      <c r="K1458">
        <v>20</v>
      </c>
      <c r="L1458">
        <v>15</v>
      </c>
      <c r="M1458">
        <v>2</v>
      </c>
      <c r="N1458">
        <f>SUMIF(Call_Data!$D$2:$D$1526,Call_Data!$D1458,Call_Data!$G$2:$G$1526)</f>
        <v>1090</v>
      </c>
      <c r="O1458">
        <f>SUMIFS(Call_Data!$G$2:$G$1526,Call_Data!$D$2:$D$1526,Call_Data!$D1458,Call_Data!$A$2:$A$1526,Call_Data!$A1458)</f>
        <v>697</v>
      </c>
      <c r="P1458" s="3">
        <f>Call_Data!$H1458/Call_Data!$G1458</f>
        <v>855</v>
      </c>
      <c r="Q1458" cm="1">
        <f t="array" ref="Q1458">_xlfn.SWITCH(A1458,201706,780,201707,783,201708,775)</f>
        <v>775</v>
      </c>
      <c r="R1458" s="5" cm="1">
        <f t="array" ref="R1458">_xlfn.SWITCH(A1458,201706,0.08,201707,0.081,201708,0.075)</f>
        <v>7.4999999999999997E-2</v>
      </c>
      <c r="S1458" s="2">
        <f>Call_Data!$M1458/Call_Data!$G1458*100</f>
        <v>6.666666666666667</v>
      </c>
      <c r="T1458" s="2">
        <f>Call_Data!$S1458/Call_Data!$R1458</f>
        <v>88.8888888888889</v>
      </c>
      <c r="U1458" s="7">
        <f t="shared" si="44"/>
        <v>0</v>
      </c>
      <c r="V1458" s="6">
        <f t="shared" si="45"/>
        <v>0.96666666666666667</v>
      </c>
      <c r="W1458" s="6">
        <f>Call_Data!$K1458/Call_Data!$J1458</f>
        <v>0.68965517241379315</v>
      </c>
      <c r="X1458" s="6">
        <f>Call_Data!$L1458/Call_Data!$K1458</f>
        <v>0.75</v>
      </c>
      <c r="Y1458" s="6" cm="1">
        <f t="array" ref="Y1458">_xlfn.SWITCH(A1458,201706,0.51,201707,0.509,201708,0.511)</f>
        <v>0.51100000000000001</v>
      </c>
      <c r="Z1458" s="6">
        <f>Call_Data!$L1458/Call_Data!$G1458</f>
        <v>0.5</v>
      </c>
      <c r="AA1458" s="6" cm="1">
        <f t="array" ref="AA1458">_xlfn.SWITCH(A1458,201706,0.2,201707,0.199,201708,0.198)</f>
        <v>0.19800000000000001</v>
      </c>
      <c r="AB1458" s="6">
        <f>Call_Data!$K1458-Call_Data!$L1458/Call_Data!$K1458</f>
        <v>19.25</v>
      </c>
      <c r="AC1458" s="6" cm="1">
        <f t="array" ref="AC1458">_xlfn.SWITCH(A1458,201706,0.17,201707,0.162,201708,0.159)</f>
        <v>0.159</v>
      </c>
      <c r="AD1458" s="6">
        <f>Call_Data!$I1458/Call_Data!$G1458</f>
        <v>0.26666666666666666</v>
      </c>
    </row>
    <row r="1459" spans="1:30" x14ac:dyDescent="0.2">
      <c r="A1459">
        <v>201708</v>
      </c>
      <c r="B1459" s="1">
        <v>42975</v>
      </c>
      <c r="C1459">
        <v>12482</v>
      </c>
      <c r="D1459" t="str">
        <f>VLOOKUP(Call_Data!$C1459,Hierarchy!$A$1:$H$27,5,TRUE)</f>
        <v>Sanders, Sammi</v>
      </c>
      <c r="E1459" t="str">
        <f>VLOOKUP(Call_Data!$C1459,Hierarchy!$A$2:$H$27,7,TRUE)</f>
        <v>Oferten, Quinton</v>
      </c>
      <c r="F1459" t="str">
        <f>VLOOKUP(C1459,Hierarchy!$A$2:$H$27,8,TRUE)</f>
        <v>Williamburg</v>
      </c>
      <c r="G1459">
        <v>32</v>
      </c>
      <c r="H1459">
        <v>25473</v>
      </c>
      <c r="I1459">
        <v>6</v>
      </c>
      <c r="J1459">
        <v>30</v>
      </c>
      <c r="K1459">
        <v>22</v>
      </c>
      <c r="L1459">
        <v>15</v>
      </c>
      <c r="M1459">
        <v>3</v>
      </c>
      <c r="N1459">
        <f>SUMIF(Call_Data!$D$2:$D$1526,Call_Data!$D1459,Call_Data!$G$2:$G$1526)</f>
        <v>1764</v>
      </c>
      <c r="O1459">
        <f>SUMIFS(Call_Data!$G$2:$G$1526,Call_Data!$D$2:$D$1526,Call_Data!$D1459,Call_Data!$A$2:$A$1526,Call_Data!$A1459)</f>
        <v>663</v>
      </c>
      <c r="P1459" s="3">
        <f>Call_Data!$H1459/Call_Data!$G1459</f>
        <v>796.03125</v>
      </c>
      <c r="Q1459" cm="1">
        <f t="array" ref="Q1459">_xlfn.SWITCH(A1459,201706,780,201707,783,201708,775)</f>
        <v>775</v>
      </c>
      <c r="R1459" s="5" cm="1">
        <f t="array" ref="R1459">_xlfn.SWITCH(A1459,201706,0.08,201707,0.081,201708,0.075)</f>
        <v>7.4999999999999997E-2</v>
      </c>
      <c r="S1459" s="2">
        <f>Call_Data!$M1459/Call_Data!$G1459*100</f>
        <v>9.375</v>
      </c>
      <c r="T1459" s="2">
        <f>Call_Data!$S1459/Call_Data!$R1459</f>
        <v>125</v>
      </c>
      <c r="U1459" s="7">
        <f t="shared" si="44"/>
        <v>250</v>
      </c>
      <c r="V1459" s="6">
        <f t="shared" si="45"/>
        <v>0.9375</v>
      </c>
      <c r="W1459" s="6">
        <f>Call_Data!$K1459/Call_Data!$J1459</f>
        <v>0.73333333333333328</v>
      </c>
      <c r="X1459" s="6">
        <f>Call_Data!$L1459/Call_Data!$K1459</f>
        <v>0.68181818181818177</v>
      </c>
      <c r="Y1459" s="6" cm="1">
        <f t="array" ref="Y1459">_xlfn.SWITCH(A1459,201706,0.51,201707,0.509,201708,0.511)</f>
        <v>0.51100000000000001</v>
      </c>
      <c r="Z1459" s="6">
        <f>Call_Data!$L1459/Call_Data!$G1459</f>
        <v>0.46875</v>
      </c>
      <c r="AA1459" s="6" cm="1">
        <f t="array" ref="AA1459">_xlfn.SWITCH(A1459,201706,0.2,201707,0.199,201708,0.198)</f>
        <v>0.19800000000000001</v>
      </c>
      <c r="AB1459" s="6">
        <f>Call_Data!$K1459-Call_Data!$L1459/Call_Data!$K1459</f>
        <v>21.318181818181817</v>
      </c>
      <c r="AC1459" s="6" cm="1">
        <f t="array" ref="AC1459">_xlfn.SWITCH(A1459,201706,0.17,201707,0.162,201708,0.159)</f>
        <v>0.159</v>
      </c>
      <c r="AD1459" s="6">
        <f>Call_Data!$I1459/Call_Data!$G1459</f>
        <v>0.1875</v>
      </c>
    </row>
    <row r="1460" spans="1:30" x14ac:dyDescent="0.2">
      <c r="A1460">
        <v>201708</v>
      </c>
      <c r="B1460" s="1">
        <v>42975</v>
      </c>
      <c r="C1460">
        <v>12483</v>
      </c>
      <c r="D1460" t="str">
        <f>VLOOKUP(Call_Data!$C1460,Hierarchy!$A$1:$H$27,5,TRUE)</f>
        <v>Thomas, Ted</v>
      </c>
      <c r="E1460" t="str">
        <f>VLOOKUP(Call_Data!$C1460,Hierarchy!$A$2:$H$27,7,TRUE)</f>
        <v>Oferten, Quinton</v>
      </c>
      <c r="F1460" t="str">
        <f>VLOOKUP(C1460,Hierarchy!$A$2:$H$27,8,TRUE)</f>
        <v>Williamburg</v>
      </c>
      <c r="G1460">
        <v>30</v>
      </c>
      <c r="H1460">
        <v>25554</v>
      </c>
      <c r="I1460">
        <v>7</v>
      </c>
      <c r="J1460">
        <v>26</v>
      </c>
      <c r="K1460">
        <v>17</v>
      </c>
      <c r="L1460">
        <v>12</v>
      </c>
      <c r="M1460">
        <v>4</v>
      </c>
      <c r="N1460">
        <f>SUMIF(Call_Data!$D$2:$D$1526,Call_Data!$D1460,Call_Data!$G$2:$G$1526)</f>
        <v>1918</v>
      </c>
      <c r="O1460">
        <f>SUMIFS(Call_Data!$G$2:$G$1526,Call_Data!$D$2:$D$1526,Call_Data!$D1460,Call_Data!$A$2:$A$1526,Call_Data!$A1460)</f>
        <v>660</v>
      </c>
      <c r="P1460" s="3">
        <f>Call_Data!$H1460/Call_Data!$G1460</f>
        <v>851.8</v>
      </c>
      <c r="Q1460" cm="1">
        <f t="array" ref="Q1460">_xlfn.SWITCH(A1460,201706,780,201707,783,201708,775)</f>
        <v>775</v>
      </c>
      <c r="R1460" s="5" cm="1">
        <f t="array" ref="R1460">_xlfn.SWITCH(A1460,201706,0.08,201707,0.081,201708,0.075)</f>
        <v>7.4999999999999997E-2</v>
      </c>
      <c r="S1460" s="2">
        <f>Call_Data!$M1460/Call_Data!$G1460*100</f>
        <v>13.333333333333334</v>
      </c>
      <c r="T1460" s="2">
        <f>Call_Data!$S1460/Call_Data!$R1460</f>
        <v>177.7777777777778</v>
      </c>
      <c r="U1460" s="7">
        <f t="shared" si="44"/>
        <v>250</v>
      </c>
      <c r="V1460" s="6">
        <f t="shared" si="45"/>
        <v>0.8666666666666667</v>
      </c>
      <c r="W1460" s="6">
        <f>Call_Data!$K1460/Call_Data!$J1460</f>
        <v>0.65384615384615385</v>
      </c>
      <c r="X1460" s="6">
        <f>Call_Data!$L1460/Call_Data!$K1460</f>
        <v>0.70588235294117652</v>
      </c>
      <c r="Y1460" s="6" cm="1">
        <f t="array" ref="Y1460">_xlfn.SWITCH(A1460,201706,0.51,201707,0.509,201708,0.511)</f>
        <v>0.51100000000000001</v>
      </c>
      <c r="Z1460" s="6">
        <f>Call_Data!$L1460/Call_Data!$G1460</f>
        <v>0.4</v>
      </c>
      <c r="AA1460" s="6" cm="1">
        <f t="array" ref="AA1460">_xlfn.SWITCH(A1460,201706,0.2,201707,0.199,201708,0.198)</f>
        <v>0.19800000000000001</v>
      </c>
      <c r="AB1460" s="6">
        <f>Call_Data!$K1460-Call_Data!$L1460/Call_Data!$K1460</f>
        <v>16.294117647058822</v>
      </c>
      <c r="AC1460" s="6" cm="1">
        <f t="array" ref="AC1460">_xlfn.SWITCH(A1460,201706,0.17,201707,0.162,201708,0.159)</f>
        <v>0.159</v>
      </c>
      <c r="AD1460" s="6">
        <f>Call_Data!$I1460/Call_Data!$G1460</f>
        <v>0.23333333333333334</v>
      </c>
    </row>
    <row r="1461" spans="1:30" x14ac:dyDescent="0.2">
      <c r="A1461">
        <v>201708</v>
      </c>
      <c r="B1461" s="1">
        <v>42975</v>
      </c>
      <c r="C1461">
        <v>12484</v>
      </c>
      <c r="D1461" t="str">
        <f>VLOOKUP(Call_Data!$C1461,Hierarchy!$A$1:$H$27,5,TRUE)</f>
        <v>Uvaldon, Ursala</v>
      </c>
      <c r="E1461" t="str">
        <f>VLOOKUP(Call_Data!$C1461,Hierarchy!$A$2:$H$27,7,TRUE)</f>
        <v>Oferten, Quinton</v>
      </c>
      <c r="F1461" t="str">
        <f>VLOOKUP(C1461,Hierarchy!$A$2:$H$27,8,TRUE)</f>
        <v>Williamburg</v>
      </c>
      <c r="G1461">
        <v>29</v>
      </c>
      <c r="H1461">
        <v>24963</v>
      </c>
      <c r="I1461">
        <v>8</v>
      </c>
      <c r="J1461">
        <v>26</v>
      </c>
      <c r="K1461">
        <v>20</v>
      </c>
      <c r="L1461">
        <v>12</v>
      </c>
      <c r="M1461">
        <v>4</v>
      </c>
      <c r="N1461">
        <f>SUMIF(Call_Data!$D$2:$D$1526,Call_Data!$D1461,Call_Data!$G$2:$G$1526)</f>
        <v>1913</v>
      </c>
      <c r="O1461">
        <f>SUMIFS(Call_Data!$G$2:$G$1526,Call_Data!$D$2:$D$1526,Call_Data!$D1461,Call_Data!$A$2:$A$1526,Call_Data!$A1461)</f>
        <v>666</v>
      </c>
      <c r="P1461" s="3">
        <f>Call_Data!$H1461/Call_Data!$G1461</f>
        <v>860.79310344827582</v>
      </c>
      <c r="Q1461" cm="1">
        <f t="array" ref="Q1461">_xlfn.SWITCH(A1461,201706,780,201707,783,201708,775)</f>
        <v>775</v>
      </c>
      <c r="R1461" s="5" cm="1">
        <f t="array" ref="R1461">_xlfn.SWITCH(A1461,201706,0.08,201707,0.081,201708,0.075)</f>
        <v>7.4999999999999997E-2</v>
      </c>
      <c r="S1461" s="2">
        <f>Call_Data!$M1461/Call_Data!$G1461*100</f>
        <v>13.793103448275861</v>
      </c>
      <c r="T1461" s="2">
        <f>Call_Data!$S1461/Call_Data!$R1461</f>
        <v>183.90804597701148</v>
      </c>
      <c r="U1461" s="7">
        <f t="shared" si="44"/>
        <v>250</v>
      </c>
      <c r="V1461" s="6">
        <f t="shared" si="45"/>
        <v>0.89655172413793105</v>
      </c>
      <c r="W1461" s="6">
        <f>Call_Data!$K1461/Call_Data!$J1461</f>
        <v>0.76923076923076927</v>
      </c>
      <c r="X1461" s="6">
        <f>Call_Data!$L1461/Call_Data!$K1461</f>
        <v>0.6</v>
      </c>
      <c r="Y1461" s="6" cm="1">
        <f t="array" ref="Y1461">_xlfn.SWITCH(A1461,201706,0.51,201707,0.509,201708,0.511)</f>
        <v>0.51100000000000001</v>
      </c>
      <c r="Z1461" s="6">
        <f>Call_Data!$L1461/Call_Data!$G1461</f>
        <v>0.41379310344827586</v>
      </c>
      <c r="AA1461" s="6" cm="1">
        <f t="array" ref="AA1461">_xlfn.SWITCH(A1461,201706,0.2,201707,0.199,201708,0.198)</f>
        <v>0.19800000000000001</v>
      </c>
      <c r="AB1461" s="6">
        <f>Call_Data!$K1461-Call_Data!$L1461/Call_Data!$K1461</f>
        <v>19.399999999999999</v>
      </c>
      <c r="AC1461" s="6" cm="1">
        <f t="array" ref="AC1461">_xlfn.SWITCH(A1461,201706,0.17,201707,0.162,201708,0.159)</f>
        <v>0.159</v>
      </c>
      <c r="AD1461" s="6">
        <f>Call_Data!$I1461/Call_Data!$G1461</f>
        <v>0.27586206896551724</v>
      </c>
    </row>
    <row r="1462" spans="1:30" x14ac:dyDescent="0.2">
      <c r="A1462">
        <v>201708</v>
      </c>
      <c r="B1462" s="1">
        <v>42975</v>
      </c>
      <c r="C1462">
        <v>12485</v>
      </c>
      <c r="D1462" t="str">
        <f>VLOOKUP(Call_Data!$C1462,Hierarchy!$A$1:$H$27,5,TRUE)</f>
        <v>Vindictive, Vinny</v>
      </c>
      <c r="E1462" t="str">
        <f>VLOOKUP(Call_Data!$C1462,Hierarchy!$A$2:$H$27,7,TRUE)</f>
        <v>Oferten, Quinton</v>
      </c>
      <c r="F1462" t="str">
        <f>VLOOKUP(C1462,Hierarchy!$A$2:$H$27,8,TRUE)</f>
        <v>Williamburg</v>
      </c>
      <c r="G1462">
        <v>30</v>
      </c>
      <c r="H1462">
        <v>24166</v>
      </c>
      <c r="I1462">
        <v>7</v>
      </c>
      <c r="J1462">
        <v>27</v>
      </c>
      <c r="K1462">
        <v>17</v>
      </c>
      <c r="L1462">
        <v>9</v>
      </c>
      <c r="M1462">
        <v>3</v>
      </c>
      <c r="N1462">
        <f>SUMIF(Call_Data!$D$2:$D$1526,Call_Data!$D1462,Call_Data!$G$2:$G$1526)</f>
        <v>1894</v>
      </c>
      <c r="O1462">
        <f>SUMIFS(Call_Data!$G$2:$G$1526,Call_Data!$D$2:$D$1526,Call_Data!$D1462,Call_Data!$A$2:$A$1526,Call_Data!$A1462)</f>
        <v>640</v>
      </c>
      <c r="P1462" s="3">
        <f>Call_Data!$H1462/Call_Data!$G1462</f>
        <v>805.5333333333333</v>
      </c>
      <c r="Q1462" cm="1">
        <f t="array" ref="Q1462">_xlfn.SWITCH(A1462,201706,780,201707,783,201708,775)</f>
        <v>775</v>
      </c>
      <c r="R1462" s="5" cm="1">
        <f t="array" ref="R1462">_xlfn.SWITCH(A1462,201706,0.08,201707,0.081,201708,0.075)</f>
        <v>7.4999999999999997E-2</v>
      </c>
      <c r="S1462" s="2">
        <f>Call_Data!$M1462/Call_Data!$G1462*100</f>
        <v>10</v>
      </c>
      <c r="T1462" s="2">
        <f>Call_Data!$S1462/Call_Data!$R1462</f>
        <v>133.33333333333334</v>
      </c>
      <c r="U1462" s="7">
        <f t="shared" si="44"/>
        <v>250</v>
      </c>
      <c r="V1462" s="6">
        <f t="shared" si="45"/>
        <v>0.9</v>
      </c>
      <c r="W1462" s="6">
        <f>Call_Data!$K1462/Call_Data!$J1462</f>
        <v>0.62962962962962965</v>
      </c>
      <c r="X1462" s="6">
        <f>Call_Data!$L1462/Call_Data!$K1462</f>
        <v>0.52941176470588236</v>
      </c>
      <c r="Y1462" s="6" cm="1">
        <f t="array" ref="Y1462">_xlfn.SWITCH(A1462,201706,0.51,201707,0.509,201708,0.511)</f>
        <v>0.51100000000000001</v>
      </c>
      <c r="Z1462" s="6">
        <f>Call_Data!$L1462/Call_Data!$G1462</f>
        <v>0.3</v>
      </c>
      <c r="AA1462" s="6" cm="1">
        <f t="array" ref="AA1462">_xlfn.SWITCH(A1462,201706,0.2,201707,0.199,201708,0.198)</f>
        <v>0.19800000000000001</v>
      </c>
      <c r="AB1462" s="6">
        <f>Call_Data!$K1462-Call_Data!$L1462/Call_Data!$K1462</f>
        <v>16.470588235294116</v>
      </c>
      <c r="AC1462" s="6" cm="1">
        <f t="array" ref="AC1462">_xlfn.SWITCH(A1462,201706,0.17,201707,0.162,201708,0.159)</f>
        <v>0.159</v>
      </c>
      <c r="AD1462" s="6">
        <f>Call_Data!$I1462/Call_Data!$G1462</f>
        <v>0.23333333333333334</v>
      </c>
    </row>
    <row r="1463" spans="1:30" x14ac:dyDescent="0.2">
      <c r="A1463">
        <v>201708</v>
      </c>
      <c r="B1463" s="1">
        <v>42975</v>
      </c>
      <c r="C1463">
        <v>12486</v>
      </c>
      <c r="D1463" t="str">
        <f>VLOOKUP(Call_Data!$C1463,Hierarchy!$A$1:$H$27,5,TRUE)</f>
        <v>Williamson, Wilma</v>
      </c>
      <c r="E1463" t="str">
        <f>VLOOKUP(Call_Data!$C1463,Hierarchy!$A$2:$H$27,7,TRUE)</f>
        <v>Oferten, Quinton</v>
      </c>
      <c r="F1463" t="str">
        <f>VLOOKUP(C1463,Hierarchy!$A$2:$H$27,8,TRUE)</f>
        <v>Williamburg</v>
      </c>
      <c r="G1463">
        <v>28</v>
      </c>
      <c r="H1463">
        <v>24387</v>
      </c>
      <c r="I1463">
        <v>8</v>
      </c>
      <c r="J1463">
        <v>26</v>
      </c>
      <c r="K1463">
        <v>16</v>
      </c>
      <c r="L1463">
        <v>11</v>
      </c>
      <c r="M1463">
        <v>3</v>
      </c>
      <c r="N1463">
        <f>SUMIF(Call_Data!$D$2:$D$1526,Call_Data!$D1463,Call_Data!$G$2:$G$1526)</f>
        <v>1992</v>
      </c>
      <c r="O1463">
        <f>SUMIFS(Call_Data!$G$2:$G$1526,Call_Data!$D$2:$D$1526,Call_Data!$D1463,Call_Data!$A$2:$A$1526,Call_Data!$A1463)</f>
        <v>665</v>
      </c>
      <c r="P1463" s="3">
        <f>Call_Data!$H1463/Call_Data!$G1463</f>
        <v>870.96428571428567</v>
      </c>
      <c r="Q1463" cm="1">
        <f t="array" ref="Q1463">_xlfn.SWITCH(A1463,201706,780,201707,783,201708,775)</f>
        <v>775</v>
      </c>
      <c r="R1463" s="5" cm="1">
        <f t="array" ref="R1463">_xlfn.SWITCH(A1463,201706,0.08,201707,0.081,201708,0.075)</f>
        <v>7.4999999999999997E-2</v>
      </c>
      <c r="S1463" s="2">
        <f>Call_Data!$M1463/Call_Data!$G1463*100</f>
        <v>10.714285714285714</v>
      </c>
      <c r="T1463" s="2">
        <f>Call_Data!$S1463/Call_Data!$R1463</f>
        <v>142.85714285714286</v>
      </c>
      <c r="U1463" s="7">
        <f t="shared" si="44"/>
        <v>250</v>
      </c>
      <c r="V1463" s="6">
        <f t="shared" si="45"/>
        <v>0.9285714285714286</v>
      </c>
      <c r="W1463" s="6">
        <f>Call_Data!$K1463/Call_Data!$J1463</f>
        <v>0.61538461538461542</v>
      </c>
      <c r="X1463" s="6">
        <f>Call_Data!$L1463/Call_Data!$K1463</f>
        <v>0.6875</v>
      </c>
      <c r="Y1463" s="6" cm="1">
        <f t="array" ref="Y1463">_xlfn.SWITCH(A1463,201706,0.51,201707,0.509,201708,0.511)</f>
        <v>0.51100000000000001</v>
      </c>
      <c r="Z1463" s="6">
        <f>Call_Data!$L1463/Call_Data!$G1463</f>
        <v>0.39285714285714285</v>
      </c>
      <c r="AA1463" s="6" cm="1">
        <f t="array" ref="AA1463">_xlfn.SWITCH(A1463,201706,0.2,201707,0.199,201708,0.198)</f>
        <v>0.19800000000000001</v>
      </c>
      <c r="AB1463" s="6">
        <f>Call_Data!$K1463-Call_Data!$L1463/Call_Data!$K1463</f>
        <v>15.3125</v>
      </c>
      <c r="AC1463" s="6" cm="1">
        <f t="array" ref="AC1463">_xlfn.SWITCH(A1463,201706,0.17,201707,0.162,201708,0.159)</f>
        <v>0.159</v>
      </c>
      <c r="AD1463" s="6">
        <f>Call_Data!$I1463/Call_Data!$G1463</f>
        <v>0.2857142857142857</v>
      </c>
    </row>
    <row r="1464" spans="1:30" x14ac:dyDescent="0.2">
      <c r="A1464">
        <v>201708</v>
      </c>
      <c r="B1464" s="1">
        <v>42975</v>
      </c>
      <c r="C1464">
        <v>12487</v>
      </c>
      <c r="D1464" t="str">
        <f>VLOOKUP(Call_Data!$C1464,Hierarchy!$A$1:$H$27,5,TRUE)</f>
        <v>Younger, Yeti</v>
      </c>
      <c r="E1464" t="str">
        <f>VLOOKUP(Call_Data!$C1464,Hierarchy!$A$2:$H$27,7,TRUE)</f>
        <v>Oferten, Quinton</v>
      </c>
      <c r="F1464" t="str">
        <f>VLOOKUP(C1464,Hierarchy!$A$2:$H$27,8,TRUE)</f>
        <v>Williamburg</v>
      </c>
      <c r="G1464">
        <v>28</v>
      </c>
      <c r="H1464">
        <v>24028</v>
      </c>
      <c r="I1464">
        <v>7</v>
      </c>
      <c r="J1464">
        <v>25</v>
      </c>
      <c r="K1464">
        <v>16</v>
      </c>
      <c r="L1464">
        <v>8</v>
      </c>
      <c r="M1464">
        <v>4</v>
      </c>
      <c r="N1464">
        <f>SUMIF(Call_Data!$D$2:$D$1526,Call_Data!$D1464,Call_Data!$G$2:$G$1526)</f>
        <v>1939</v>
      </c>
      <c r="O1464">
        <f>SUMIFS(Call_Data!$G$2:$G$1526,Call_Data!$D$2:$D$1526,Call_Data!$D1464,Call_Data!$A$2:$A$1526,Call_Data!$A1464)</f>
        <v>666</v>
      </c>
      <c r="P1464" s="3">
        <f>Call_Data!$H1464/Call_Data!$G1464</f>
        <v>858.14285714285711</v>
      </c>
      <c r="Q1464" cm="1">
        <f t="array" ref="Q1464">_xlfn.SWITCH(A1464,201706,780,201707,783,201708,775)</f>
        <v>775</v>
      </c>
      <c r="R1464" s="5" cm="1">
        <f t="array" ref="R1464">_xlfn.SWITCH(A1464,201706,0.08,201707,0.081,201708,0.075)</f>
        <v>7.4999999999999997E-2</v>
      </c>
      <c r="S1464" s="2">
        <f>Call_Data!$M1464/Call_Data!$G1464*100</f>
        <v>14.285714285714285</v>
      </c>
      <c r="T1464" s="2">
        <f>Call_Data!$S1464/Call_Data!$R1464</f>
        <v>190.47619047619048</v>
      </c>
      <c r="U1464" s="7">
        <f t="shared" si="44"/>
        <v>250</v>
      </c>
      <c r="V1464" s="6">
        <f t="shared" si="45"/>
        <v>0.8928571428571429</v>
      </c>
      <c r="W1464" s="6">
        <f>Call_Data!$K1464/Call_Data!$J1464</f>
        <v>0.64</v>
      </c>
      <c r="X1464" s="6">
        <f>Call_Data!$L1464/Call_Data!$K1464</f>
        <v>0.5</v>
      </c>
      <c r="Y1464" s="6" cm="1">
        <f t="array" ref="Y1464">_xlfn.SWITCH(A1464,201706,0.51,201707,0.509,201708,0.511)</f>
        <v>0.51100000000000001</v>
      </c>
      <c r="Z1464" s="6">
        <f>Call_Data!$L1464/Call_Data!$G1464</f>
        <v>0.2857142857142857</v>
      </c>
      <c r="AA1464" s="6" cm="1">
        <f t="array" ref="AA1464">_xlfn.SWITCH(A1464,201706,0.2,201707,0.199,201708,0.198)</f>
        <v>0.19800000000000001</v>
      </c>
      <c r="AB1464" s="6">
        <f>Call_Data!$K1464-Call_Data!$L1464/Call_Data!$K1464</f>
        <v>15.5</v>
      </c>
      <c r="AC1464" s="6" cm="1">
        <f t="array" ref="AC1464">_xlfn.SWITCH(A1464,201706,0.17,201707,0.162,201708,0.159)</f>
        <v>0.159</v>
      </c>
      <c r="AD1464" s="6">
        <f>Call_Data!$I1464/Call_Data!$G1464</f>
        <v>0.25</v>
      </c>
    </row>
    <row r="1465" spans="1:30" x14ac:dyDescent="0.2">
      <c r="A1465">
        <v>201708</v>
      </c>
      <c r="B1465" s="1">
        <v>42975</v>
      </c>
      <c r="C1465">
        <v>12488</v>
      </c>
      <c r="D1465" t="str">
        <f>VLOOKUP(Call_Data!$C1465,Hierarchy!$A$1:$H$27,5,TRUE)</f>
        <v>Zwilowski, Zane</v>
      </c>
      <c r="E1465" t="str">
        <f>VLOOKUP(Call_Data!$C1465,Hierarchy!$A$2:$H$27,7,TRUE)</f>
        <v>Oferten, Quinton</v>
      </c>
      <c r="F1465" t="str">
        <f>VLOOKUP(C1465,Hierarchy!$A$2:$H$27,8,TRUE)</f>
        <v>Williamburg</v>
      </c>
      <c r="G1465">
        <v>32</v>
      </c>
      <c r="H1465">
        <v>25868</v>
      </c>
      <c r="I1465">
        <v>8</v>
      </c>
      <c r="J1465">
        <v>30</v>
      </c>
      <c r="K1465">
        <v>23</v>
      </c>
      <c r="L1465">
        <v>15</v>
      </c>
      <c r="M1465">
        <v>3</v>
      </c>
      <c r="N1465">
        <f>SUMIF(Call_Data!$D$2:$D$1526,Call_Data!$D1465,Call_Data!$G$2:$G$1526)</f>
        <v>2000</v>
      </c>
      <c r="O1465">
        <f>SUMIFS(Call_Data!$G$2:$G$1526,Call_Data!$D$2:$D$1526,Call_Data!$D1465,Call_Data!$A$2:$A$1526,Call_Data!$A1465)</f>
        <v>665</v>
      </c>
      <c r="P1465" s="3">
        <f>Call_Data!$H1465/Call_Data!$G1465</f>
        <v>808.375</v>
      </c>
      <c r="Q1465" cm="1">
        <f t="array" ref="Q1465">_xlfn.SWITCH(A1465,201706,780,201707,783,201708,775)</f>
        <v>775</v>
      </c>
      <c r="R1465" s="5" cm="1">
        <f t="array" ref="R1465">_xlfn.SWITCH(A1465,201706,0.08,201707,0.081,201708,0.075)</f>
        <v>7.4999999999999997E-2</v>
      </c>
      <c r="S1465" s="2">
        <f>Call_Data!$M1465/Call_Data!$G1465*100</f>
        <v>9.375</v>
      </c>
      <c r="T1465" s="2">
        <f>Call_Data!$S1465/Call_Data!$R1465</f>
        <v>125</v>
      </c>
      <c r="U1465" s="7">
        <f t="shared" si="44"/>
        <v>250</v>
      </c>
      <c r="V1465" s="6">
        <f t="shared" si="45"/>
        <v>0.9375</v>
      </c>
      <c r="W1465" s="6">
        <f>Call_Data!$K1465/Call_Data!$J1465</f>
        <v>0.76666666666666672</v>
      </c>
      <c r="X1465" s="6">
        <f>Call_Data!$L1465/Call_Data!$K1465</f>
        <v>0.65217391304347827</v>
      </c>
      <c r="Y1465" s="6" cm="1">
        <f t="array" ref="Y1465">_xlfn.SWITCH(A1465,201706,0.51,201707,0.509,201708,0.511)</f>
        <v>0.51100000000000001</v>
      </c>
      <c r="Z1465" s="6">
        <f>Call_Data!$L1465/Call_Data!$G1465</f>
        <v>0.46875</v>
      </c>
      <c r="AA1465" s="6" cm="1">
        <f t="array" ref="AA1465">_xlfn.SWITCH(A1465,201706,0.2,201707,0.199,201708,0.198)</f>
        <v>0.19800000000000001</v>
      </c>
      <c r="AB1465" s="6">
        <f>Call_Data!$K1465-Call_Data!$L1465/Call_Data!$K1465</f>
        <v>22.347826086956523</v>
      </c>
      <c r="AC1465" s="6" cm="1">
        <f t="array" ref="AC1465">_xlfn.SWITCH(A1465,201706,0.17,201707,0.162,201708,0.159)</f>
        <v>0.159</v>
      </c>
      <c r="AD1465" s="6">
        <f>Call_Data!$I1465/Call_Data!$G1465</f>
        <v>0.25</v>
      </c>
    </row>
    <row r="1466" spans="1:30" x14ac:dyDescent="0.2">
      <c r="A1466">
        <v>201708</v>
      </c>
      <c r="B1466" s="1">
        <v>42975</v>
      </c>
      <c r="C1466">
        <v>12489</v>
      </c>
      <c r="D1466" t="str">
        <f>VLOOKUP(Call_Data!$C1466,Hierarchy!$A$1:$H$27,5,TRUE)</f>
        <v>Abacus, Aaron</v>
      </c>
      <c r="E1466" t="str">
        <f>VLOOKUP(Call_Data!$C1466,Hierarchy!$A$2:$H$27,7,TRUE)</f>
        <v>Oferten, Quinton</v>
      </c>
      <c r="F1466" t="str">
        <f>VLOOKUP(C1466,Hierarchy!$A$2:$H$27,8,TRUE)</f>
        <v>Williamburg</v>
      </c>
      <c r="G1466">
        <v>30</v>
      </c>
      <c r="H1466">
        <v>24255</v>
      </c>
      <c r="I1466">
        <v>7</v>
      </c>
      <c r="J1466">
        <v>26</v>
      </c>
      <c r="K1466">
        <v>17</v>
      </c>
      <c r="L1466">
        <v>12</v>
      </c>
      <c r="M1466">
        <v>4</v>
      </c>
      <c r="N1466">
        <f>SUMIF(Call_Data!$D$2:$D$1526,Call_Data!$D1466,Call_Data!$G$2:$G$1526)</f>
        <v>1858</v>
      </c>
      <c r="O1466">
        <f>SUMIFS(Call_Data!$G$2:$G$1526,Call_Data!$D$2:$D$1526,Call_Data!$D1466,Call_Data!$A$2:$A$1526,Call_Data!$A1466)</f>
        <v>697</v>
      </c>
      <c r="P1466" s="3">
        <f>Call_Data!$H1466/Call_Data!$G1466</f>
        <v>808.5</v>
      </c>
      <c r="Q1466" cm="1">
        <f t="array" ref="Q1466">_xlfn.SWITCH(A1466,201706,780,201707,783,201708,775)</f>
        <v>775</v>
      </c>
      <c r="R1466" s="5" cm="1">
        <f t="array" ref="R1466">_xlfn.SWITCH(A1466,201706,0.08,201707,0.081,201708,0.075)</f>
        <v>7.4999999999999997E-2</v>
      </c>
      <c r="S1466" s="2">
        <f>Call_Data!$M1466/Call_Data!$G1466*100</f>
        <v>13.333333333333334</v>
      </c>
      <c r="T1466" s="2">
        <f>Call_Data!$S1466/Call_Data!$R1466</f>
        <v>177.7777777777778</v>
      </c>
      <c r="U1466" s="7">
        <f t="shared" si="44"/>
        <v>250</v>
      </c>
      <c r="V1466" s="6">
        <f t="shared" si="45"/>
        <v>0.8666666666666667</v>
      </c>
      <c r="W1466" s="6">
        <f>Call_Data!$K1466/Call_Data!$J1466</f>
        <v>0.65384615384615385</v>
      </c>
      <c r="X1466" s="6">
        <f>Call_Data!$L1466/Call_Data!$K1466</f>
        <v>0.70588235294117652</v>
      </c>
      <c r="Y1466" s="6" cm="1">
        <f t="array" ref="Y1466">_xlfn.SWITCH(A1466,201706,0.51,201707,0.509,201708,0.511)</f>
        <v>0.51100000000000001</v>
      </c>
      <c r="Z1466" s="6">
        <f>Call_Data!$L1466/Call_Data!$G1466</f>
        <v>0.4</v>
      </c>
      <c r="AA1466" s="6" cm="1">
        <f t="array" ref="AA1466">_xlfn.SWITCH(A1466,201706,0.2,201707,0.199,201708,0.198)</f>
        <v>0.19800000000000001</v>
      </c>
      <c r="AB1466" s="6">
        <f>Call_Data!$K1466-Call_Data!$L1466/Call_Data!$K1466</f>
        <v>16.294117647058822</v>
      </c>
      <c r="AC1466" s="6" cm="1">
        <f t="array" ref="AC1466">_xlfn.SWITCH(A1466,201706,0.17,201707,0.162,201708,0.159)</f>
        <v>0.159</v>
      </c>
      <c r="AD1466" s="6">
        <f>Call_Data!$I1466/Call_Data!$G1466</f>
        <v>0.23333333333333334</v>
      </c>
    </row>
    <row r="1467" spans="1:30" x14ac:dyDescent="0.2">
      <c r="A1467">
        <v>201708</v>
      </c>
      <c r="B1467" s="1">
        <v>42975</v>
      </c>
      <c r="C1467">
        <v>12490</v>
      </c>
      <c r="D1467" t="str">
        <f>VLOOKUP(Call_Data!$C1467,Hierarchy!$A$1:$H$27,5,TRUE)</f>
        <v>Pulaski, Peter</v>
      </c>
      <c r="E1467" t="str">
        <f>VLOOKUP(Call_Data!$C1467,Hierarchy!$A$2:$H$27,7,TRUE)</f>
        <v>Oferten, Quinton</v>
      </c>
      <c r="F1467" t="str">
        <f>VLOOKUP(C1467,Hierarchy!$A$2:$H$27,8,TRUE)</f>
        <v>Williamburg</v>
      </c>
      <c r="G1467">
        <v>28</v>
      </c>
      <c r="H1467">
        <v>24324</v>
      </c>
      <c r="I1467">
        <v>8</v>
      </c>
      <c r="J1467">
        <v>25</v>
      </c>
      <c r="K1467">
        <v>16</v>
      </c>
      <c r="L1467">
        <v>10</v>
      </c>
      <c r="M1467">
        <v>3</v>
      </c>
      <c r="N1467">
        <f>SUMIF(Call_Data!$D$2:$D$1526,Call_Data!$D1467,Call_Data!$G$2:$G$1526)</f>
        <v>1507</v>
      </c>
      <c r="O1467">
        <f>SUMIFS(Call_Data!$G$2:$G$1526,Call_Data!$D$2:$D$1526,Call_Data!$D1467,Call_Data!$A$2:$A$1526,Call_Data!$A1467)</f>
        <v>455</v>
      </c>
      <c r="P1467" s="3">
        <f>Call_Data!$H1467/Call_Data!$G1467</f>
        <v>868.71428571428567</v>
      </c>
      <c r="Q1467" cm="1">
        <f t="array" ref="Q1467">_xlfn.SWITCH(A1467,201706,780,201707,783,201708,775)</f>
        <v>775</v>
      </c>
      <c r="R1467" s="5" cm="1">
        <f t="array" ref="R1467">_xlfn.SWITCH(A1467,201706,0.08,201707,0.081,201708,0.075)</f>
        <v>7.4999999999999997E-2</v>
      </c>
      <c r="S1467" s="2">
        <f>Call_Data!$M1467/Call_Data!$G1467*100</f>
        <v>10.714285714285714</v>
      </c>
      <c r="T1467" s="2">
        <f>Call_Data!$S1467/Call_Data!$R1467</f>
        <v>142.85714285714286</v>
      </c>
      <c r="U1467" s="7">
        <f t="shared" si="44"/>
        <v>250</v>
      </c>
      <c r="V1467" s="6">
        <f t="shared" si="45"/>
        <v>0.8928571428571429</v>
      </c>
      <c r="W1467" s="6">
        <f>Call_Data!$K1467/Call_Data!$J1467</f>
        <v>0.64</v>
      </c>
      <c r="X1467" s="6">
        <f>Call_Data!$L1467/Call_Data!$K1467</f>
        <v>0.625</v>
      </c>
      <c r="Y1467" s="6" cm="1">
        <f t="array" ref="Y1467">_xlfn.SWITCH(A1467,201706,0.51,201707,0.509,201708,0.511)</f>
        <v>0.51100000000000001</v>
      </c>
      <c r="Z1467" s="6">
        <f>Call_Data!$L1467/Call_Data!$G1467</f>
        <v>0.35714285714285715</v>
      </c>
      <c r="AA1467" s="6" cm="1">
        <f t="array" ref="AA1467">_xlfn.SWITCH(A1467,201706,0.2,201707,0.199,201708,0.198)</f>
        <v>0.19800000000000001</v>
      </c>
      <c r="AB1467" s="6">
        <f>Call_Data!$K1467-Call_Data!$L1467/Call_Data!$K1467</f>
        <v>15.375</v>
      </c>
      <c r="AC1467" s="6" cm="1">
        <f t="array" ref="AC1467">_xlfn.SWITCH(A1467,201706,0.17,201707,0.162,201708,0.159)</f>
        <v>0.159</v>
      </c>
      <c r="AD1467" s="6">
        <f>Call_Data!$I1467/Call_Data!$G1467</f>
        <v>0.2857142857142857</v>
      </c>
    </row>
    <row r="1468" spans="1:30" x14ac:dyDescent="0.2">
      <c r="A1468">
        <v>201708</v>
      </c>
      <c r="B1468" s="1">
        <v>42976</v>
      </c>
      <c r="C1468">
        <v>12465</v>
      </c>
      <c r="D1468" t="str">
        <f>VLOOKUP(Call_Data!$C1468,Hierarchy!$A$1:$H$27,5,TRUE)</f>
        <v>Anderson, Albert</v>
      </c>
      <c r="E1468" t="str">
        <f>VLOOKUP(Call_Data!$C1468,Hierarchy!$A$2:$H$27,7,TRUE)</f>
        <v>Winnerson, Aceona</v>
      </c>
      <c r="F1468" t="str">
        <f>VLOOKUP(C1468,Hierarchy!$A$2:$H$27,8,TRUE)</f>
        <v>Williamburg</v>
      </c>
      <c r="G1468">
        <v>39</v>
      </c>
      <c r="H1468">
        <v>25000</v>
      </c>
      <c r="I1468">
        <v>4</v>
      </c>
      <c r="J1468">
        <v>36</v>
      </c>
      <c r="K1468">
        <v>32</v>
      </c>
      <c r="L1468">
        <v>26</v>
      </c>
      <c r="M1468">
        <v>1</v>
      </c>
      <c r="N1468">
        <f>SUMIF(Call_Data!$D$2:$D$1526,Call_Data!$D1468,Call_Data!$G$2:$G$1526)</f>
        <v>2149</v>
      </c>
      <c r="O1468">
        <f>SUMIFS(Call_Data!$G$2:$G$1526,Call_Data!$D$2:$D$1526,Call_Data!$D1468,Call_Data!$A$2:$A$1526,Call_Data!$A1468)</f>
        <v>751</v>
      </c>
      <c r="P1468" s="3">
        <f>Call_Data!$H1468/Call_Data!$G1468</f>
        <v>641.02564102564099</v>
      </c>
      <c r="Q1468" cm="1">
        <f t="array" ref="Q1468">_xlfn.SWITCH(A1468,201706,780,201707,783,201708,775)</f>
        <v>775</v>
      </c>
      <c r="R1468" s="5" cm="1">
        <f t="array" ref="R1468">_xlfn.SWITCH(A1468,201706,0.08,201707,0.081,201708,0.075)</f>
        <v>7.4999999999999997E-2</v>
      </c>
      <c r="S1468" s="2">
        <f>Call_Data!$M1468/Call_Data!$G1468*100</f>
        <v>2.5641025641025639</v>
      </c>
      <c r="T1468" s="2">
        <f>Call_Data!$S1468/Call_Data!$R1468</f>
        <v>34.188034188034187</v>
      </c>
      <c r="U1468" s="7">
        <f t="shared" si="44"/>
        <v>0</v>
      </c>
      <c r="V1468" s="6">
        <f t="shared" si="45"/>
        <v>0.92307692307692313</v>
      </c>
      <c r="W1468" s="6">
        <f>Call_Data!$K1468/Call_Data!$J1468</f>
        <v>0.88888888888888884</v>
      </c>
      <c r="X1468" s="6">
        <f>Call_Data!$L1468/Call_Data!$K1468</f>
        <v>0.8125</v>
      </c>
      <c r="Y1468" s="6" cm="1">
        <f t="array" ref="Y1468">_xlfn.SWITCH(A1468,201706,0.51,201707,0.509,201708,0.511)</f>
        <v>0.51100000000000001</v>
      </c>
      <c r="Z1468" s="6">
        <f>Call_Data!$L1468/Call_Data!$G1468</f>
        <v>0.66666666666666663</v>
      </c>
      <c r="AA1468" s="6" cm="1">
        <f t="array" ref="AA1468">_xlfn.SWITCH(A1468,201706,0.2,201707,0.199,201708,0.198)</f>
        <v>0.19800000000000001</v>
      </c>
      <c r="AB1468" s="6">
        <f>Call_Data!$K1468-Call_Data!$L1468/Call_Data!$K1468</f>
        <v>31.1875</v>
      </c>
      <c r="AC1468" s="6" cm="1">
        <f t="array" ref="AC1468">_xlfn.SWITCH(A1468,201706,0.17,201707,0.162,201708,0.159)</f>
        <v>0.159</v>
      </c>
      <c r="AD1468" s="6">
        <f>Call_Data!$I1468/Call_Data!$G1468</f>
        <v>0.10256410256410256</v>
      </c>
    </row>
    <row r="1469" spans="1:30" x14ac:dyDescent="0.2">
      <c r="A1469">
        <v>201708</v>
      </c>
      <c r="B1469" s="1">
        <v>42976</v>
      </c>
      <c r="C1469">
        <v>12466</v>
      </c>
      <c r="D1469" t="str">
        <f>VLOOKUP(Call_Data!$C1469,Hierarchy!$A$1:$H$27,5,TRUE)</f>
        <v>Binning, Bart</v>
      </c>
      <c r="E1469" t="str">
        <f>VLOOKUP(Call_Data!$C1469,Hierarchy!$A$2:$H$27,7,TRUE)</f>
        <v>Winnerson, Aceona</v>
      </c>
      <c r="F1469" t="str">
        <f>VLOOKUP(C1469,Hierarchy!$A$2:$H$27,8,TRUE)</f>
        <v>Williamburg</v>
      </c>
      <c r="G1469">
        <v>39</v>
      </c>
      <c r="H1469">
        <v>24668</v>
      </c>
      <c r="I1469">
        <v>7</v>
      </c>
      <c r="J1469">
        <v>36</v>
      </c>
      <c r="K1469">
        <v>30</v>
      </c>
      <c r="L1469">
        <v>24</v>
      </c>
      <c r="M1469">
        <v>1</v>
      </c>
      <c r="N1469">
        <f>SUMIF(Call_Data!$D$2:$D$1526,Call_Data!$D1469,Call_Data!$G$2:$G$1526)</f>
        <v>2347</v>
      </c>
      <c r="O1469">
        <f>SUMIFS(Call_Data!$G$2:$G$1526,Call_Data!$D$2:$D$1526,Call_Data!$D1469,Call_Data!$A$2:$A$1526,Call_Data!$A1469)</f>
        <v>803</v>
      </c>
      <c r="P1469" s="3">
        <f>Call_Data!$H1469/Call_Data!$G1469</f>
        <v>632.51282051282055</v>
      </c>
      <c r="Q1469" cm="1">
        <f t="array" ref="Q1469">_xlfn.SWITCH(A1469,201706,780,201707,783,201708,775)</f>
        <v>775</v>
      </c>
      <c r="R1469" s="5" cm="1">
        <f t="array" ref="R1469">_xlfn.SWITCH(A1469,201706,0.08,201707,0.081,201708,0.075)</f>
        <v>7.4999999999999997E-2</v>
      </c>
      <c r="S1469" s="2">
        <f>Call_Data!$M1469/Call_Data!$G1469*100</f>
        <v>2.5641025641025639</v>
      </c>
      <c r="T1469" s="2">
        <f>Call_Data!$S1469/Call_Data!$R1469</f>
        <v>34.188034188034187</v>
      </c>
      <c r="U1469" s="7">
        <f t="shared" si="44"/>
        <v>0</v>
      </c>
      <c r="V1469" s="6">
        <f t="shared" si="45"/>
        <v>0.92307692307692313</v>
      </c>
      <c r="W1469" s="6">
        <f>Call_Data!$K1469/Call_Data!$J1469</f>
        <v>0.83333333333333337</v>
      </c>
      <c r="X1469" s="6">
        <f>Call_Data!$L1469/Call_Data!$K1469</f>
        <v>0.8</v>
      </c>
      <c r="Y1469" s="6" cm="1">
        <f t="array" ref="Y1469">_xlfn.SWITCH(A1469,201706,0.51,201707,0.509,201708,0.511)</f>
        <v>0.51100000000000001</v>
      </c>
      <c r="Z1469" s="6">
        <f>Call_Data!$L1469/Call_Data!$G1469</f>
        <v>0.61538461538461542</v>
      </c>
      <c r="AA1469" s="6" cm="1">
        <f t="array" ref="AA1469">_xlfn.SWITCH(A1469,201706,0.2,201707,0.199,201708,0.198)</f>
        <v>0.19800000000000001</v>
      </c>
      <c r="AB1469" s="6">
        <f>Call_Data!$K1469-Call_Data!$L1469/Call_Data!$K1469</f>
        <v>29.2</v>
      </c>
      <c r="AC1469" s="6" cm="1">
        <f t="array" ref="AC1469">_xlfn.SWITCH(A1469,201706,0.17,201707,0.162,201708,0.159)</f>
        <v>0.159</v>
      </c>
      <c r="AD1469" s="6">
        <f>Call_Data!$I1469/Call_Data!$G1469</f>
        <v>0.17948717948717949</v>
      </c>
    </row>
    <row r="1470" spans="1:30" x14ac:dyDescent="0.2">
      <c r="A1470">
        <v>201708</v>
      </c>
      <c r="B1470" s="1">
        <v>42976</v>
      </c>
      <c r="C1470">
        <v>12467</v>
      </c>
      <c r="D1470" t="str">
        <f>VLOOKUP(Call_Data!$C1470,Hierarchy!$A$1:$H$27,5,TRUE)</f>
        <v>Centerville, Cece</v>
      </c>
      <c r="E1470" t="str">
        <f>VLOOKUP(Call_Data!$C1470,Hierarchy!$A$2:$H$27,7,TRUE)</f>
        <v>Winnerson, Aceona</v>
      </c>
      <c r="F1470" t="str">
        <f>VLOOKUP(C1470,Hierarchy!$A$2:$H$27,8,TRUE)</f>
        <v>Williamburg</v>
      </c>
      <c r="G1470">
        <v>39</v>
      </c>
      <c r="H1470">
        <v>24425</v>
      </c>
      <c r="I1470">
        <v>7</v>
      </c>
      <c r="J1470">
        <v>38</v>
      </c>
      <c r="K1470">
        <v>32</v>
      </c>
      <c r="L1470">
        <v>28</v>
      </c>
      <c r="M1470">
        <v>2</v>
      </c>
      <c r="N1470">
        <f>SUMIF(Call_Data!$D$2:$D$1526,Call_Data!$D1470,Call_Data!$G$2:$G$1526)</f>
        <v>2319</v>
      </c>
      <c r="O1470">
        <f>SUMIFS(Call_Data!$G$2:$G$1526,Call_Data!$D$2:$D$1526,Call_Data!$D1470,Call_Data!$A$2:$A$1526,Call_Data!$A1470)</f>
        <v>800</v>
      </c>
      <c r="P1470" s="3">
        <f>Call_Data!$H1470/Call_Data!$G1470</f>
        <v>626.28205128205127</v>
      </c>
      <c r="Q1470" cm="1">
        <f t="array" ref="Q1470">_xlfn.SWITCH(A1470,201706,780,201707,783,201708,775)</f>
        <v>775</v>
      </c>
      <c r="R1470" s="5" cm="1">
        <f t="array" ref="R1470">_xlfn.SWITCH(A1470,201706,0.08,201707,0.081,201708,0.075)</f>
        <v>7.4999999999999997E-2</v>
      </c>
      <c r="S1470" s="2">
        <f>Call_Data!$M1470/Call_Data!$G1470*100</f>
        <v>5.1282051282051277</v>
      </c>
      <c r="T1470" s="2">
        <f>Call_Data!$S1470/Call_Data!$R1470</f>
        <v>68.376068376068375</v>
      </c>
      <c r="U1470" s="7">
        <f t="shared" si="44"/>
        <v>0</v>
      </c>
      <c r="V1470" s="6">
        <f t="shared" si="45"/>
        <v>0.97435897435897434</v>
      </c>
      <c r="W1470" s="6">
        <f>Call_Data!$K1470/Call_Data!$J1470</f>
        <v>0.84210526315789469</v>
      </c>
      <c r="X1470" s="6">
        <f>Call_Data!$L1470/Call_Data!$K1470</f>
        <v>0.875</v>
      </c>
      <c r="Y1470" s="6" cm="1">
        <f t="array" ref="Y1470">_xlfn.SWITCH(A1470,201706,0.51,201707,0.509,201708,0.511)</f>
        <v>0.51100000000000001</v>
      </c>
      <c r="Z1470" s="6">
        <f>Call_Data!$L1470/Call_Data!$G1470</f>
        <v>0.71794871794871795</v>
      </c>
      <c r="AA1470" s="6" cm="1">
        <f t="array" ref="AA1470">_xlfn.SWITCH(A1470,201706,0.2,201707,0.199,201708,0.198)</f>
        <v>0.19800000000000001</v>
      </c>
      <c r="AB1470" s="6">
        <f>Call_Data!$K1470-Call_Data!$L1470/Call_Data!$K1470</f>
        <v>31.125</v>
      </c>
      <c r="AC1470" s="6" cm="1">
        <f t="array" ref="AC1470">_xlfn.SWITCH(A1470,201706,0.17,201707,0.162,201708,0.159)</f>
        <v>0.159</v>
      </c>
      <c r="AD1470" s="6">
        <f>Call_Data!$I1470/Call_Data!$G1470</f>
        <v>0.17948717948717949</v>
      </c>
    </row>
    <row r="1471" spans="1:30" x14ac:dyDescent="0.2">
      <c r="A1471">
        <v>201708</v>
      </c>
      <c r="B1471" s="1">
        <v>42976</v>
      </c>
      <c r="C1471">
        <v>12468</v>
      </c>
      <c r="D1471" t="str">
        <f>VLOOKUP(Call_Data!$C1471,Hierarchy!$A$1:$H$27,5,TRUE)</f>
        <v>Davenport, Davina</v>
      </c>
      <c r="E1471" t="str">
        <f>VLOOKUP(Call_Data!$C1471,Hierarchy!$A$2:$H$27,7,TRUE)</f>
        <v>Winnerson, Aceona</v>
      </c>
      <c r="F1471" t="str">
        <f>VLOOKUP(C1471,Hierarchy!$A$2:$H$27,8,TRUE)</f>
        <v>Williamburg</v>
      </c>
      <c r="G1471">
        <v>34</v>
      </c>
      <c r="H1471">
        <v>24802</v>
      </c>
      <c r="I1471">
        <v>6</v>
      </c>
      <c r="J1471">
        <v>34</v>
      </c>
      <c r="K1471">
        <v>29</v>
      </c>
      <c r="L1471">
        <v>20</v>
      </c>
      <c r="M1471">
        <v>1</v>
      </c>
      <c r="N1471">
        <f>SUMIF(Call_Data!$D$2:$D$1526,Call_Data!$D1471,Call_Data!$G$2:$G$1526)</f>
        <v>2282</v>
      </c>
      <c r="O1471">
        <f>SUMIFS(Call_Data!$G$2:$G$1526,Call_Data!$D$2:$D$1526,Call_Data!$D1471,Call_Data!$A$2:$A$1526,Call_Data!$A1471)</f>
        <v>790</v>
      </c>
      <c r="P1471" s="3">
        <f>Call_Data!$H1471/Call_Data!$G1471</f>
        <v>729.47058823529414</v>
      </c>
      <c r="Q1471" cm="1">
        <f t="array" ref="Q1471">_xlfn.SWITCH(A1471,201706,780,201707,783,201708,775)</f>
        <v>775</v>
      </c>
      <c r="R1471" s="5" cm="1">
        <f t="array" ref="R1471">_xlfn.SWITCH(A1471,201706,0.08,201707,0.081,201708,0.075)</f>
        <v>7.4999999999999997E-2</v>
      </c>
      <c r="S1471" s="2">
        <f>Call_Data!$M1471/Call_Data!$G1471*100</f>
        <v>2.9411764705882351</v>
      </c>
      <c r="T1471" s="2">
        <f>Call_Data!$S1471/Call_Data!$R1471</f>
        <v>39.2156862745098</v>
      </c>
      <c r="U1471" s="7">
        <f t="shared" si="44"/>
        <v>0</v>
      </c>
      <c r="V1471" s="6">
        <f t="shared" si="45"/>
        <v>1</v>
      </c>
      <c r="W1471" s="6">
        <f>Call_Data!$K1471/Call_Data!$J1471</f>
        <v>0.8529411764705882</v>
      </c>
      <c r="X1471" s="6">
        <f>Call_Data!$L1471/Call_Data!$K1471</f>
        <v>0.68965517241379315</v>
      </c>
      <c r="Y1471" s="6" cm="1">
        <f t="array" ref="Y1471">_xlfn.SWITCH(A1471,201706,0.51,201707,0.509,201708,0.511)</f>
        <v>0.51100000000000001</v>
      </c>
      <c r="Z1471" s="6">
        <f>Call_Data!$L1471/Call_Data!$G1471</f>
        <v>0.58823529411764708</v>
      </c>
      <c r="AA1471" s="6" cm="1">
        <f t="array" ref="AA1471">_xlfn.SWITCH(A1471,201706,0.2,201707,0.199,201708,0.198)</f>
        <v>0.19800000000000001</v>
      </c>
      <c r="AB1471" s="6">
        <f>Call_Data!$K1471-Call_Data!$L1471/Call_Data!$K1471</f>
        <v>28.310344827586206</v>
      </c>
      <c r="AC1471" s="6" cm="1">
        <f t="array" ref="AC1471">_xlfn.SWITCH(A1471,201706,0.17,201707,0.162,201708,0.159)</f>
        <v>0.159</v>
      </c>
      <c r="AD1471" s="6">
        <f>Call_Data!$I1471/Call_Data!$G1471</f>
        <v>0.17647058823529413</v>
      </c>
    </row>
    <row r="1472" spans="1:30" x14ac:dyDescent="0.2">
      <c r="A1472">
        <v>201708</v>
      </c>
      <c r="B1472" s="1">
        <v>42976</v>
      </c>
      <c r="C1472">
        <v>12469</v>
      </c>
      <c r="D1472" t="str">
        <f>VLOOKUP(Call_Data!$C1472,Hierarchy!$A$1:$H$27,5,TRUE)</f>
        <v>Edgerton, Ethan</v>
      </c>
      <c r="E1472" t="str">
        <f>VLOOKUP(Call_Data!$C1472,Hierarchy!$A$2:$H$27,7,TRUE)</f>
        <v>Winnerson, Aceona</v>
      </c>
      <c r="F1472" t="str">
        <f>VLOOKUP(C1472,Hierarchy!$A$2:$H$27,8,TRUE)</f>
        <v>Williamburg</v>
      </c>
      <c r="G1472">
        <v>35</v>
      </c>
      <c r="H1472">
        <v>25898</v>
      </c>
      <c r="I1472">
        <v>5</v>
      </c>
      <c r="J1472">
        <v>32</v>
      </c>
      <c r="K1472">
        <v>28</v>
      </c>
      <c r="L1472">
        <v>25</v>
      </c>
      <c r="M1472">
        <v>1</v>
      </c>
      <c r="N1472">
        <f>SUMIF(Call_Data!$D$2:$D$1526,Call_Data!$D1472,Call_Data!$G$2:$G$1526)</f>
        <v>2288</v>
      </c>
      <c r="O1472">
        <f>SUMIFS(Call_Data!$G$2:$G$1526,Call_Data!$D$2:$D$1526,Call_Data!$D1472,Call_Data!$A$2:$A$1526,Call_Data!$A1472)</f>
        <v>715</v>
      </c>
      <c r="P1472" s="3">
        <f>Call_Data!$H1472/Call_Data!$G1472</f>
        <v>739.94285714285718</v>
      </c>
      <c r="Q1472" cm="1">
        <f t="array" ref="Q1472">_xlfn.SWITCH(A1472,201706,780,201707,783,201708,775)</f>
        <v>775</v>
      </c>
      <c r="R1472" s="5" cm="1">
        <f t="array" ref="R1472">_xlfn.SWITCH(A1472,201706,0.08,201707,0.081,201708,0.075)</f>
        <v>7.4999999999999997E-2</v>
      </c>
      <c r="S1472" s="2">
        <f>Call_Data!$M1472/Call_Data!$G1472*100</f>
        <v>2.8571428571428572</v>
      </c>
      <c r="T1472" s="2">
        <f>Call_Data!$S1472/Call_Data!$R1472</f>
        <v>38.095238095238095</v>
      </c>
      <c r="U1472" s="7">
        <f t="shared" si="44"/>
        <v>0</v>
      </c>
      <c r="V1472" s="6">
        <f t="shared" si="45"/>
        <v>0.91428571428571426</v>
      </c>
      <c r="W1472" s="6">
        <f>Call_Data!$K1472/Call_Data!$J1472</f>
        <v>0.875</v>
      </c>
      <c r="X1472" s="6">
        <f>Call_Data!$L1472/Call_Data!$K1472</f>
        <v>0.8928571428571429</v>
      </c>
      <c r="Y1472" s="6" cm="1">
        <f t="array" ref="Y1472">_xlfn.SWITCH(A1472,201706,0.51,201707,0.509,201708,0.511)</f>
        <v>0.51100000000000001</v>
      </c>
      <c r="Z1472" s="6">
        <f>Call_Data!$L1472/Call_Data!$G1472</f>
        <v>0.7142857142857143</v>
      </c>
      <c r="AA1472" s="6" cm="1">
        <f t="array" ref="AA1472">_xlfn.SWITCH(A1472,201706,0.2,201707,0.199,201708,0.198)</f>
        <v>0.19800000000000001</v>
      </c>
      <c r="AB1472" s="6">
        <f>Call_Data!$K1472-Call_Data!$L1472/Call_Data!$K1472</f>
        <v>27.107142857142858</v>
      </c>
      <c r="AC1472" s="6" cm="1">
        <f t="array" ref="AC1472">_xlfn.SWITCH(A1472,201706,0.17,201707,0.162,201708,0.159)</f>
        <v>0.159</v>
      </c>
      <c r="AD1472" s="6">
        <f>Call_Data!$I1472/Call_Data!$G1472</f>
        <v>0.14285714285714285</v>
      </c>
    </row>
    <row r="1473" spans="1:30" x14ac:dyDescent="0.2">
      <c r="A1473">
        <v>201708</v>
      </c>
      <c r="B1473" s="1">
        <v>42976</v>
      </c>
      <c r="C1473">
        <v>12470</v>
      </c>
      <c r="D1473" t="str">
        <f>VLOOKUP(Call_Data!$C1473,Hierarchy!$A$1:$H$27,5,TRUE)</f>
        <v>Filipsano, Fiona</v>
      </c>
      <c r="E1473" t="str">
        <f>VLOOKUP(Call_Data!$C1473,Hierarchy!$A$2:$H$27,7,TRUE)</f>
        <v>Winnerson, Aceona</v>
      </c>
      <c r="F1473" t="str">
        <f>VLOOKUP(C1473,Hierarchy!$A$2:$H$27,8,TRUE)</f>
        <v>Williamburg</v>
      </c>
      <c r="G1473">
        <v>40</v>
      </c>
      <c r="H1473">
        <v>25247</v>
      </c>
      <c r="I1473">
        <v>8</v>
      </c>
      <c r="J1473">
        <v>37</v>
      </c>
      <c r="K1473">
        <v>27</v>
      </c>
      <c r="L1473">
        <v>24</v>
      </c>
      <c r="M1473">
        <v>1</v>
      </c>
      <c r="N1473">
        <f>SUMIF(Call_Data!$D$2:$D$1526,Call_Data!$D1473,Call_Data!$G$2:$G$1526)</f>
        <v>2312</v>
      </c>
      <c r="O1473">
        <f>SUMIFS(Call_Data!$G$2:$G$1526,Call_Data!$D$2:$D$1526,Call_Data!$D1473,Call_Data!$A$2:$A$1526,Call_Data!$A1473)</f>
        <v>796</v>
      </c>
      <c r="P1473" s="3">
        <f>Call_Data!$H1473/Call_Data!$G1473</f>
        <v>631.17499999999995</v>
      </c>
      <c r="Q1473" cm="1">
        <f t="array" ref="Q1473">_xlfn.SWITCH(A1473,201706,780,201707,783,201708,775)</f>
        <v>775</v>
      </c>
      <c r="R1473" s="5" cm="1">
        <f t="array" ref="R1473">_xlfn.SWITCH(A1473,201706,0.08,201707,0.081,201708,0.075)</f>
        <v>7.4999999999999997E-2</v>
      </c>
      <c r="S1473" s="2">
        <f>Call_Data!$M1473/Call_Data!$G1473*100</f>
        <v>2.5</v>
      </c>
      <c r="T1473" s="2">
        <f>Call_Data!$S1473/Call_Data!$R1473</f>
        <v>33.333333333333336</v>
      </c>
      <c r="U1473" s="7">
        <f t="shared" si="44"/>
        <v>0</v>
      </c>
      <c r="V1473" s="6">
        <f t="shared" si="45"/>
        <v>0.92500000000000004</v>
      </c>
      <c r="W1473" s="6">
        <f>Call_Data!$K1473/Call_Data!$J1473</f>
        <v>0.72972972972972971</v>
      </c>
      <c r="X1473" s="6">
        <f>Call_Data!$L1473/Call_Data!$K1473</f>
        <v>0.88888888888888884</v>
      </c>
      <c r="Y1473" s="6" cm="1">
        <f t="array" ref="Y1473">_xlfn.SWITCH(A1473,201706,0.51,201707,0.509,201708,0.511)</f>
        <v>0.51100000000000001</v>
      </c>
      <c r="Z1473" s="6">
        <f>Call_Data!$L1473/Call_Data!$G1473</f>
        <v>0.6</v>
      </c>
      <c r="AA1473" s="6" cm="1">
        <f t="array" ref="AA1473">_xlfn.SWITCH(A1473,201706,0.2,201707,0.199,201708,0.198)</f>
        <v>0.19800000000000001</v>
      </c>
      <c r="AB1473" s="6">
        <f>Call_Data!$K1473-Call_Data!$L1473/Call_Data!$K1473</f>
        <v>26.111111111111111</v>
      </c>
      <c r="AC1473" s="6" cm="1">
        <f t="array" ref="AC1473">_xlfn.SWITCH(A1473,201706,0.17,201707,0.162,201708,0.159)</f>
        <v>0.159</v>
      </c>
      <c r="AD1473" s="6">
        <f>Call_Data!$I1473/Call_Data!$G1473</f>
        <v>0.2</v>
      </c>
    </row>
    <row r="1474" spans="1:30" x14ac:dyDescent="0.2">
      <c r="A1474">
        <v>201708</v>
      </c>
      <c r="B1474" s="1">
        <v>42976</v>
      </c>
      <c r="C1474">
        <v>12471</v>
      </c>
      <c r="D1474" t="str">
        <f>VLOOKUP(Call_Data!$C1474,Hierarchy!$A$1:$H$27,5,TRUE)</f>
        <v>Gee, Garry</v>
      </c>
      <c r="E1474" t="str">
        <f>VLOOKUP(Call_Data!$C1474,Hierarchy!$A$2:$H$27,7,TRUE)</f>
        <v>Winnerson, Aceona</v>
      </c>
      <c r="F1474" t="str">
        <f>VLOOKUP(C1474,Hierarchy!$A$2:$H$27,8,TRUE)</f>
        <v>Williamburg</v>
      </c>
      <c r="G1474">
        <v>36</v>
      </c>
      <c r="H1474">
        <v>24727</v>
      </c>
      <c r="I1474">
        <v>6</v>
      </c>
      <c r="J1474">
        <v>34</v>
      </c>
      <c r="K1474">
        <v>24</v>
      </c>
      <c r="L1474">
        <v>20</v>
      </c>
      <c r="M1474">
        <v>1</v>
      </c>
      <c r="N1474">
        <f>SUMIF(Call_Data!$D$2:$D$1526,Call_Data!$D1474,Call_Data!$G$2:$G$1526)</f>
        <v>2402</v>
      </c>
      <c r="O1474">
        <f>SUMIFS(Call_Data!$G$2:$G$1526,Call_Data!$D$2:$D$1526,Call_Data!$D1474,Call_Data!$A$2:$A$1526,Call_Data!$A1474)</f>
        <v>793</v>
      </c>
      <c r="P1474" s="3">
        <f>Call_Data!$H1474/Call_Data!$G1474</f>
        <v>686.86111111111109</v>
      </c>
      <c r="Q1474" cm="1">
        <f t="array" ref="Q1474">_xlfn.SWITCH(A1474,201706,780,201707,783,201708,775)</f>
        <v>775</v>
      </c>
      <c r="R1474" s="5" cm="1">
        <f t="array" ref="R1474">_xlfn.SWITCH(A1474,201706,0.08,201707,0.081,201708,0.075)</f>
        <v>7.4999999999999997E-2</v>
      </c>
      <c r="S1474" s="2">
        <f>Call_Data!$M1474/Call_Data!$G1474*100</f>
        <v>2.7777777777777777</v>
      </c>
      <c r="T1474" s="2">
        <f>Call_Data!$S1474/Call_Data!$R1474</f>
        <v>37.037037037037038</v>
      </c>
      <c r="U1474" s="7">
        <f t="shared" ref="U1474:U1526" si="46">IF(T1474&gt;120,250,IF(T1474&gt;110,150,IF(T1474&gt;100,100,IF(T1474&gt;90,50,0))))</f>
        <v>0</v>
      </c>
      <c r="V1474" s="6">
        <f t="shared" si="45"/>
        <v>0.94444444444444442</v>
      </c>
      <c r="W1474" s="6">
        <f>Call_Data!$K1474/Call_Data!$J1474</f>
        <v>0.70588235294117652</v>
      </c>
      <c r="X1474" s="6">
        <f>Call_Data!$L1474/Call_Data!$K1474</f>
        <v>0.83333333333333337</v>
      </c>
      <c r="Y1474" s="6" cm="1">
        <f t="array" ref="Y1474">_xlfn.SWITCH(A1474,201706,0.51,201707,0.509,201708,0.511)</f>
        <v>0.51100000000000001</v>
      </c>
      <c r="Z1474" s="6">
        <f>Call_Data!$L1474/Call_Data!$G1474</f>
        <v>0.55555555555555558</v>
      </c>
      <c r="AA1474" s="6" cm="1">
        <f t="array" ref="AA1474">_xlfn.SWITCH(A1474,201706,0.2,201707,0.199,201708,0.198)</f>
        <v>0.19800000000000001</v>
      </c>
      <c r="AB1474" s="6">
        <f>Call_Data!$K1474-Call_Data!$L1474/Call_Data!$K1474</f>
        <v>23.166666666666668</v>
      </c>
      <c r="AC1474" s="6" cm="1">
        <f t="array" ref="AC1474">_xlfn.SWITCH(A1474,201706,0.17,201707,0.162,201708,0.159)</f>
        <v>0.159</v>
      </c>
      <c r="AD1474" s="6">
        <f>Call_Data!$I1474/Call_Data!$G1474</f>
        <v>0.16666666666666666</v>
      </c>
    </row>
    <row r="1475" spans="1:30" x14ac:dyDescent="0.2">
      <c r="A1475">
        <v>201708</v>
      </c>
      <c r="B1475" s="1">
        <v>42976</v>
      </c>
      <c r="C1475">
        <v>12472</v>
      </c>
      <c r="D1475" t="str">
        <f>VLOOKUP(Call_Data!$C1475,Hierarchy!$A$1:$H$27,5,TRUE)</f>
        <v>Harrison, Harold</v>
      </c>
      <c r="E1475" t="str">
        <f>VLOOKUP(Call_Data!$C1475,Hierarchy!$A$2:$H$27,7,TRUE)</f>
        <v>Winnerson, Aceona</v>
      </c>
      <c r="F1475" t="str">
        <f>VLOOKUP(C1475,Hierarchy!$A$2:$H$27,8,TRUE)</f>
        <v>Williamburg</v>
      </c>
      <c r="G1475">
        <v>37</v>
      </c>
      <c r="H1475">
        <v>25689</v>
      </c>
      <c r="I1475">
        <v>7</v>
      </c>
      <c r="J1475">
        <v>34</v>
      </c>
      <c r="K1475">
        <v>24</v>
      </c>
      <c r="L1475">
        <v>21</v>
      </c>
      <c r="M1475">
        <v>2</v>
      </c>
      <c r="N1475">
        <f>SUMIF(Call_Data!$D$2:$D$1526,Call_Data!$D1475,Call_Data!$G$2:$G$1526)</f>
        <v>2134</v>
      </c>
      <c r="O1475">
        <f>SUMIFS(Call_Data!$G$2:$G$1526,Call_Data!$D$2:$D$1526,Call_Data!$D1475,Call_Data!$A$2:$A$1526,Call_Data!$A1475)</f>
        <v>777</v>
      </c>
      <c r="P1475" s="3">
        <f>Call_Data!$H1475/Call_Data!$G1475</f>
        <v>694.29729729729729</v>
      </c>
      <c r="Q1475" cm="1">
        <f t="array" ref="Q1475">_xlfn.SWITCH(A1475,201706,780,201707,783,201708,775)</f>
        <v>775</v>
      </c>
      <c r="R1475" s="5" cm="1">
        <f t="array" ref="R1475">_xlfn.SWITCH(A1475,201706,0.08,201707,0.081,201708,0.075)</f>
        <v>7.4999999999999997E-2</v>
      </c>
      <c r="S1475" s="2">
        <f>Call_Data!$M1475/Call_Data!$G1475*100</f>
        <v>5.4054054054054053</v>
      </c>
      <c r="T1475" s="2">
        <f>Call_Data!$S1475/Call_Data!$R1475</f>
        <v>72.072072072072075</v>
      </c>
      <c r="U1475" s="7">
        <f t="shared" si="46"/>
        <v>0</v>
      </c>
      <c r="V1475" s="6">
        <f t="shared" ref="V1475:V1526" si="47">J1475/G1475</f>
        <v>0.91891891891891897</v>
      </c>
      <c r="W1475" s="6">
        <f>Call_Data!$K1475/Call_Data!$J1475</f>
        <v>0.70588235294117652</v>
      </c>
      <c r="X1475" s="6">
        <f>Call_Data!$L1475/Call_Data!$K1475</f>
        <v>0.875</v>
      </c>
      <c r="Y1475" s="6" cm="1">
        <f t="array" ref="Y1475">_xlfn.SWITCH(A1475,201706,0.51,201707,0.509,201708,0.511)</f>
        <v>0.51100000000000001</v>
      </c>
      <c r="Z1475" s="6">
        <f>Call_Data!$L1475/Call_Data!$G1475</f>
        <v>0.56756756756756754</v>
      </c>
      <c r="AA1475" s="6" cm="1">
        <f t="array" ref="AA1475">_xlfn.SWITCH(A1475,201706,0.2,201707,0.199,201708,0.198)</f>
        <v>0.19800000000000001</v>
      </c>
      <c r="AB1475" s="6">
        <f>Call_Data!$K1475-Call_Data!$L1475/Call_Data!$K1475</f>
        <v>23.125</v>
      </c>
      <c r="AC1475" s="6" cm="1">
        <f t="array" ref="AC1475">_xlfn.SWITCH(A1475,201706,0.17,201707,0.162,201708,0.159)</f>
        <v>0.159</v>
      </c>
      <c r="AD1475" s="6">
        <f>Call_Data!$I1475/Call_Data!$G1475</f>
        <v>0.1891891891891892</v>
      </c>
    </row>
    <row r="1476" spans="1:30" x14ac:dyDescent="0.2">
      <c r="A1476">
        <v>201708</v>
      </c>
      <c r="B1476" s="1">
        <v>42976</v>
      </c>
      <c r="C1476">
        <v>12473</v>
      </c>
      <c r="D1476" t="str">
        <f>VLOOKUP(Call_Data!$C1476,Hierarchy!$A$1:$H$27,5,TRUE)</f>
        <v>Ivanski, Igor</v>
      </c>
      <c r="E1476" t="str">
        <f>VLOOKUP(Call_Data!$C1476,Hierarchy!$A$2:$H$27,7,TRUE)</f>
        <v>Jimson, Bill</v>
      </c>
      <c r="F1476" t="str">
        <f>VLOOKUP(C1476,Hierarchy!$A$2:$H$27,8,TRUE)</f>
        <v>Williamburg</v>
      </c>
      <c r="G1476">
        <v>32</v>
      </c>
      <c r="H1476">
        <v>24016</v>
      </c>
      <c r="I1476">
        <v>6</v>
      </c>
      <c r="J1476">
        <v>30</v>
      </c>
      <c r="K1476">
        <v>21</v>
      </c>
      <c r="L1476">
        <v>16</v>
      </c>
      <c r="M1476">
        <v>2</v>
      </c>
      <c r="N1476">
        <f>SUMIF(Call_Data!$D$2:$D$1526,Call_Data!$D1476,Call_Data!$G$2:$G$1526)</f>
        <v>2093</v>
      </c>
      <c r="O1476">
        <f>SUMIFS(Call_Data!$G$2:$G$1526,Call_Data!$D$2:$D$1526,Call_Data!$D1476,Call_Data!$A$2:$A$1526,Call_Data!$A1476)</f>
        <v>730</v>
      </c>
      <c r="P1476" s="3">
        <f>Call_Data!$H1476/Call_Data!$G1476</f>
        <v>750.5</v>
      </c>
      <c r="Q1476" cm="1">
        <f t="array" ref="Q1476">_xlfn.SWITCH(A1476,201706,780,201707,783,201708,775)</f>
        <v>775</v>
      </c>
      <c r="R1476" s="5" cm="1">
        <f t="array" ref="R1476">_xlfn.SWITCH(A1476,201706,0.08,201707,0.081,201708,0.075)</f>
        <v>7.4999999999999997E-2</v>
      </c>
      <c r="S1476" s="2">
        <f>Call_Data!$M1476/Call_Data!$G1476*100</f>
        <v>6.25</v>
      </c>
      <c r="T1476" s="2">
        <f>Call_Data!$S1476/Call_Data!$R1476</f>
        <v>83.333333333333343</v>
      </c>
      <c r="U1476" s="7">
        <f t="shared" si="46"/>
        <v>0</v>
      </c>
      <c r="V1476" s="6">
        <f t="shared" si="47"/>
        <v>0.9375</v>
      </c>
      <c r="W1476" s="6">
        <f>Call_Data!$K1476/Call_Data!$J1476</f>
        <v>0.7</v>
      </c>
      <c r="X1476" s="6">
        <f>Call_Data!$L1476/Call_Data!$K1476</f>
        <v>0.76190476190476186</v>
      </c>
      <c r="Y1476" s="6" cm="1">
        <f t="array" ref="Y1476">_xlfn.SWITCH(A1476,201706,0.51,201707,0.509,201708,0.511)</f>
        <v>0.51100000000000001</v>
      </c>
      <c r="Z1476" s="6">
        <f>Call_Data!$L1476/Call_Data!$G1476</f>
        <v>0.5</v>
      </c>
      <c r="AA1476" s="6" cm="1">
        <f t="array" ref="AA1476">_xlfn.SWITCH(A1476,201706,0.2,201707,0.199,201708,0.198)</f>
        <v>0.19800000000000001</v>
      </c>
      <c r="AB1476" s="6">
        <f>Call_Data!$K1476-Call_Data!$L1476/Call_Data!$K1476</f>
        <v>20.238095238095237</v>
      </c>
      <c r="AC1476" s="6" cm="1">
        <f t="array" ref="AC1476">_xlfn.SWITCH(A1476,201706,0.17,201707,0.162,201708,0.159)</f>
        <v>0.159</v>
      </c>
      <c r="AD1476" s="6">
        <f>Call_Data!$I1476/Call_Data!$G1476</f>
        <v>0.1875</v>
      </c>
    </row>
    <row r="1477" spans="1:30" x14ac:dyDescent="0.2">
      <c r="A1477">
        <v>201708</v>
      </c>
      <c r="B1477" s="1">
        <v>42976</v>
      </c>
      <c r="C1477">
        <v>12474</v>
      </c>
      <c r="D1477" t="str">
        <f>VLOOKUP(Call_Data!$C1477,Hierarchy!$A$1:$H$27,5,TRUE)</f>
        <v>Jeffries, Johnna</v>
      </c>
      <c r="E1477" t="str">
        <f>VLOOKUP(Call_Data!$C1477,Hierarchy!$A$2:$H$27,7,TRUE)</f>
        <v>Jimson, Bill</v>
      </c>
      <c r="F1477" t="str">
        <f>VLOOKUP(C1477,Hierarchy!$A$2:$H$27,8,TRUE)</f>
        <v>Williamburg</v>
      </c>
      <c r="G1477">
        <v>32</v>
      </c>
      <c r="H1477">
        <v>25574</v>
      </c>
      <c r="I1477">
        <v>7</v>
      </c>
      <c r="J1477">
        <v>32</v>
      </c>
      <c r="K1477">
        <v>25</v>
      </c>
      <c r="L1477">
        <v>15</v>
      </c>
      <c r="M1477">
        <v>2</v>
      </c>
      <c r="N1477">
        <f>SUMIF(Call_Data!$D$2:$D$1526,Call_Data!$D1477,Call_Data!$G$2:$G$1526)</f>
        <v>2135</v>
      </c>
      <c r="O1477">
        <f>SUMIFS(Call_Data!$G$2:$G$1526,Call_Data!$D$2:$D$1526,Call_Data!$D1477,Call_Data!$A$2:$A$1526,Call_Data!$A1477)</f>
        <v>730</v>
      </c>
      <c r="P1477" s="3">
        <f>Call_Data!$H1477/Call_Data!$G1477</f>
        <v>799.1875</v>
      </c>
      <c r="Q1477" cm="1">
        <f t="array" ref="Q1477">_xlfn.SWITCH(A1477,201706,780,201707,783,201708,775)</f>
        <v>775</v>
      </c>
      <c r="R1477" s="5" cm="1">
        <f t="array" ref="R1477">_xlfn.SWITCH(A1477,201706,0.08,201707,0.081,201708,0.075)</f>
        <v>7.4999999999999997E-2</v>
      </c>
      <c r="S1477" s="2">
        <f>Call_Data!$M1477/Call_Data!$G1477*100</f>
        <v>6.25</v>
      </c>
      <c r="T1477" s="2">
        <f>Call_Data!$S1477/Call_Data!$R1477</f>
        <v>83.333333333333343</v>
      </c>
      <c r="U1477" s="7">
        <f t="shared" si="46"/>
        <v>0</v>
      </c>
      <c r="V1477" s="6">
        <f t="shared" si="47"/>
        <v>1</v>
      </c>
      <c r="W1477" s="6">
        <f>Call_Data!$K1477/Call_Data!$J1477</f>
        <v>0.78125</v>
      </c>
      <c r="X1477" s="6">
        <f>Call_Data!$L1477/Call_Data!$K1477</f>
        <v>0.6</v>
      </c>
      <c r="Y1477" s="6" cm="1">
        <f t="array" ref="Y1477">_xlfn.SWITCH(A1477,201706,0.51,201707,0.509,201708,0.511)</f>
        <v>0.51100000000000001</v>
      </c>
      <c r="Z1477" s="6">
        <f>Call_Data!$L1477/Call_Data!$G1477</f>
        <v>0.46875</v>
      </c>
      <c r="AA1477" s="6" cm="1">
        <f t="array" ref="AA1477">_xlfn.SWITCH(A1477,201706,0.2,201707,0.199,201708,0.198)</f>
        <v>0.19800000000000001</v>
      </c>
      <c r="AB1477" s="6">
        <f>Call_Data!$K1477-Call_Data!$L1477/Call_Data!$K1477</f>
        <v>24.4</v>
      </c>
      <c r="AC1477" s="6" cm="1">
        <f t="array" ref="AC1477">_xlfn.SWITCH(A1477,201706,0.17,201707,0.162,201708,0.159)</f>
        <v>0.159</v>
      </c>
      <c r="AD1477" s="6">
        <f>Call_Data!$I1477/Call_Data!$G1477</f>
        <v>0.21875</v>
      </c>
    </row>
    <row r="1478" spans="1:30" x14ac:dyDescent="0.2">
      <c r="A1478">
        <v>201708</v>
      </c>
      <c r="B1478" s="1">
        <v>42976</v>
      </c>
      <c r="C1478">
        <v>12475</v>
      </c>
      <c r="D1478" t="str">
        <f>VLOOKUP(Call_Data!$C1478,Hierarchy!$A$1:$H$27,5,TRUE)</f>
        <v>Kippers, Kat</v>
      </c>
      <c r="E1478" t="str">
        <f>VLOOKUP(Call_Data!$C1478,Hierarchy!$A$2:$H$27,7,TRUE)</f>
        <v>Jimson, Bill</v>
      </c>
      <c r="F1478" t="str">
        <f>VLOOKUP(C1478,Hierarchy!$A$2:$H$27,8,TRUE)</f>
        <v>Williamburg</v>
      </c>
      <c r="G1478">
        <v>35</v>
      </c>
      <c r="H1478">
        <v>24650</v>
      </c>
      <c r="I1478">
        <v>8</v>
      </c>
      <c r="J1478">
        <v>33</v>
      </c>
      <c r="K1478">
        <v>25</v>
      </c>
      <c r="L1478">
        <v>16</v>
      </c>
      <c r="M1478">
        <v>2</v>
      </c>
      <c r="N1478">
        <f>SUMIF(Call_Data!$D$2:$D$1526,Call_Data!$D1478,Call_Data!$G$2:$G$1526)</f>
        <v>2135</v>
      </c>
      <c r="O1478">
        <f>SUMIFS(Call_Data!$G$2:$G$1526,Call_Data!$D$2:$D$1526,Call_Data!$D1478,Call_Data!$A$2:$A$1526,Call_Data!$A1478)</f>
        <v>723</v>
      </c>
      <c r="P1478" s="3">
        <f>Call_Data!$H1478/Call_Data!$G1478</f>
        <v>704.28571428571433</v>
      </c>
      <c r="Q1478" cm="1">
        <f t="array" ref="Q1478">_xlfn.SWITCH(A1478,201706,780,201707,783,201708,775)</f>
        <v>775</v>
      </c>
      <c r="R1478" s="5" cm="1">
        <f t="array" ref="R1478">_xlfn.SWITCH(A1478,201706,0.08,201707,0.081,201708,0.075)</f>
        <v>7.4999999999999997E-2</v>
      </c>
      <c r="S1478" s="2">
        <f>Call_Data!$M1478/Call_Data!$G1478*100</f>
        <v>5.7142857142857144</v>
      </c>
      <c r="T1478" s="2">
        <f>Call_Data!$S1478/Call_Data!$R1478</f>
        <v>76.19047619047619</v>
      </c>
      <c r="U1478" s="7">
        <f t="shared" si="46"/>
        <v>0</v>
      </c>
      <c r="V1478" s="6">
        <f t="shared" si="47"/>
        <v>0.94285714285714284</v>
      </c>
      <c r="W1478" s="6">
        <f>Call_Data!$K1478/Call_Data!$J1478</f>
        <v>0.75757575757575757</v>
      </c>
      <c r="X1478" s="6">
        <f>Call_Data!$L1478/Call_Data!$K1478</f>
        <v>0.64</v>
      </c>
      <c r="Y1478" s="6" cm="1">
        <f t="array" ref="Y1478">_xlfn.SWITCH(A1478,201706,0.51,201707,0.509,201708,0.511)</f>
        <v>0.51100000000000001</v>
      </c>
      <c r="Z1478" s="6">
        <f>Call_Data!$L1478/Call_Data!$G1478</f>
        <v>0.45714285714285713</v>
      </c>
      <c r="AA1478" s="6" cm="1">
        <f t="array" ref="AA1478">_xlfn.SWITCH(A1478,201706,0.2,201707,0.199,201708,0.198)</f>
        <v>0.19800000000000001</v>
      </c>
      <c r="AB1478" s="6">
        <f>Call_Data!$K1478-Call_Data!$L1478/Call_Data!$K1478</f>
        <v>24.36</v>
      </c>
      <c r="AC1478" s="6" cm="1">
        <f t="array" ref="AC1478">_xlfn.SWITCH(A1478,201706,0.17,201707,0.162,201708,0.159)</f>
        <v>0.159</v>
      </c>
      <c r="AD1478" s="6">
        <f>Call_Data!$I1478/Call_Data!$G1478</f>
        <v>0.22857142857142856</v>
      </c>
    </row>
    <row r="1479" spans="1:30" x14ac:dyDescent="0.2">
      <c r="A1479">
        <v>201708</v>
      </c>
      <c r="B1479" s="1">
        <v>42976</v>
      </c>
      <c r="C1479">
        <v>12476</v>
      </c>
      <c r="D1479" t="str">
        <f>VLOOKUP(Call_Data!$C1479,Hierarchy!$A$1:$H$27,5,TRUE)</f>
        <v>Lipp, Larry</v>
      </c>
      <c r="E1479" t="str">
        <f>VLOOKUP(Call_Data!$C1479,Hierarchy!$A$2:$H$27,7,TRUE)</f>
        <v>Jimson, Bill</v>
      </c>
      <c r="F1479" t="str">
        <f>VLOOKUP(C1479,Hierarchy!$A$2:$H$27,8,TRUE)</f>
        <v>Williamburg</v>
      </c>
      <c r="G1479">
        <v>31</v>
      </c>
      <c r="H1479">
        <v>25917</v>
      </c>
      <c r="I1479">
        <v>8</v>
      </c>
      <c r="J1479">
        <v>30</v>
      </c>
      <c r="K1479">
        <v>26</v>
      </c>
      <c r="L1479">
        <v>20</v>
      </c>
      <c r="M1479">
        <v>2</v>
      </c>
      <c r="N1479">
        <f>SUMIF(Call_Data!$D$2:$D$1526,Call_Data!$D1479,Call_Data!$G$2:$G$1526)</f>
        <v>2065</v>
      </c>
      <c r="O1479">
        <f>SUMIFS(Call_Data!$G$2:$G$1526,Call_Data!$D$2:$D$1526,Call_Data!$D1479,Call_Data!$A$2:$A$1526,Call_Data!$A1479)</f>
        <v>717</v>
      </c>
      <c r="P1479" s="3">
        <f>Call_Data!$H1479/Call_Data!$G1479</f>
        <v>836.0322580645161</v>
      </c>
      <c r="Q1479" cm="1">
        <f t="array" ref="Q1479">_xlfn.SWITCH(A1479,201706,780,201707,783,201708,775)</f>
        <v>775</v>
      </c>
      <c r="R1479" s="5" cm="1">
        <f t="array" ref="R1479">_xlfn.SWITCH(A1479,201706,0.08,201707,0.081,201708,0.075)</f>
        <v>7.4999999999999997E-2</v>
      </c>
      <c r="S1479" s="2">
        <f>Call_Data!$M1479/Call_Data!$G1479*100</f>
        <v>6.4516129032258061</v>
      </c>
      <c r="T1479" s="2">
        <f>Call_Data!$S1479/Call_Data!$R1479</f>
        <v>86.021505376344081</v>
      </c>
      <c r="U1479" s="7">
        <f t="shared" si="46"/>
        <v>0</v>
      </c>
      <c r="V1479" s="6">
        <f t="shared" si="47"/>
        <v>0.967741935483871</v>
      </c>
      <c r="W1479" s="6">
        <f>Call_Data!$K1479/Call_Data!$J1479</f>
        <v>0.8666666666666667</v>
      </c>
      <c r="X1479" s="6">
        <f>Call_Data!$L1479/Call_Data!$K1479</f>
        <v>0.76923076923076927</v>
      </c>
      <c r="Y1479" s="6" cm="1">
        <f t="array" ref="Y1479">_xlfn.SWITCH(A1479,201706,0.51,201707,0.509,201708,0.511)</f>
        <v>0.51100000000000001</v>
      </c>
      <c r="Z1479" s="6">
        <f>Call_Data!$L1479/Call_Data!$G1479</f>
        <v>0.64516129032258063</v>
      </c>
      <c r="AA1479" s="6" cm="1">
        <f t="array" ref="AA1479">_xlfn.SWITCH(A1479,201706,0.2,201707,0.199,201708,0.198)</f>
        <v>0.19800000000000001</v>
      </c>
      <c r="AB1479" s="6">
        <f>Call_Data!$K1479-Call_Data!$L1479/Call_Data!$K1479</f>
        <v>25.23076923076923</v>
      </c>
      <c r="AC1479" s="6" cm="1">
        <f t="array" ref="AC1479">_xlfn.SWITCH(A1479,201706,0.17,201707,0.162,201708,0.159)</f>
        <v>0.159</v>
      </c>
      <c r="AD1479" s="6">
        <f>Call_Data!$I1479/Call_Data!$G1479</f>
        <v>0.25806451612903225</v>
      </c>
    </row>
    <row r="1480" spans="1:30" x14ac:dyDescent="0.2">
      <c r="A1480">
        <v>201708</v>
      </c>
      <c r="B1480" s="1">
        <v>42976</v>
      </c>
      <c r="C1480">
        <v>12477</v>
      </c>
      <c r="D1480" t="str">
        <f>VLOOKUP(Call_Data!$C1480,Hierarchy!$A$1:$H$27,5,TRUE)</f>
        <v>Myers, Matt</v>
      </c>
      <c r="E1480" t="str">
        <f>VLOOKUP(Call_Data!$C1480,Hierarchy!$A$2:$H$27,7,TRUE)</f>
        <v>Jimson, Bill</v>
      </c>
      <c r="F1480" t="str">
        <f>VLOOKUP(C1480,Hierarchy!$A$2:$H$27,8,TRUE)</f>
        <v>Williamburg</v>
      </c>
      <c r="G1480">
        <v>30</v>
      </c>
      <c r="H1480">
        <v>24104</v>
      </c>
      <c r="I1480">
        <v>7</v>
      </c>
      <c r="J1480">
        <v>26</v>
      </c>
      <c r="K1480">
        <v>22</v>
      </c>
      <c r="L1480">
        <v>13</v>
      </c>
      <c r="M1480">
        <v>2</v>
      </c>
      <c r="N1480">
        <f>SUMIF(Call_Data!$D$2:$D$1526,Call_Data!$D1480,Call_Data!$G$2:$G$1526)</f>
        <v>1978</v>
      </c>
      <c r="O1480">
        <f>SUMIFS(Call_Data!$G$2:$G$1526,Call_Data!$D$2:$D$1526,Call_Data!$D1480,Call_Data!$A$2:$A$1526,Call_Data!$A1480)</f>
        <v>621</v>
      </c>
      <c r="P1480" s="3">
        <f>Call_Data!$H1480/Call_Data!$G1480</f>
        <v>803.4666666666667</v>
      </c>
      <c r="Q1480" cm="1">
        <f t="array" ref="Q1480">_xlfn.SWITCH(A1480,201706,780,201707,783,201708,775)</f>
        <v>775</v>
      </c>
      <c r="R1480" s="5" cm="1">
        <f t="array" ref="R1480">_xlfn.SWITCH(A1480,201706,0.08,201707,0.081,201708,0.075)</f>
        <v>7.4999999999999997E-2</v>
      </c>
      <c r="S1480" s="2">
        <f>Call_Data!$M1480/Call_Data!$G1480*100</f>
        <v>6.666666666666667</v>
      </c>
      <c r="T1480" s="2">
        <f>Call_Data!$S1480/Call_Data!$R1480</f>
        <v>88.8888888888889</v>
      </c>
      <c r="U1480" s="7">
        <f t="shared" si="46"/>
        <v>0</v>
      </c>
      <c r="V1480" s="6">
        <f t="shared" si="47"/>
        <v>0.8666666666666667</v>
      </c>
      <c r="W1480" s="6">
        <f>Call_Data!$K1480/Call_Data!$J1480</f>
        <v>0.84615384615384615</v>
      </c>
      <c r="X1480" s="6">
        <f>Call_Data!$L1480/Call_Data!$K1480</f>
        <v>0.59090909090909094</v>
      </c>
      <c r="Y1480" s="6" cm="1">
        <f t="array" ref="Y1480">_xlfn.SWITCH(A1480,201706,0.51,201707,0.509,201708,0.511)</f>
        <v>0.51100000000000001</v>
      </c>
      <c r="Z1480" s="6">
        <f>Call_Data!$L1480/Call_Data!$G1480</f>
        <v>0.43333333333333335</v>
      </c>
      <c r="AA1480" s="6" cm="1">
        <f t="array" ref="AA1480">_xlfn.SWITCH(A1480,201706,0.2,201707,0.199,201708,0.198)</f>
        <v>0.19800000000000001</v>
      </c>
      <c r="AB1480" s="6">
        <f>Call_Data!$K1480-Call_Data!$L1480/Call_Data!$K1480</f>
        <v>21.40909090909091</v>
      </c>
      <c r="AC1480" s="6" cm="1">
        <f t="array" ref="AC1480">_xlfn.SWITCH(A1480,201706,0.17,201707,0.162,201708,0.159)</f>
        <v>0.159</v>
      </c>
      <c r="AD1480" s="6">
        <f>Call_Data!$I1480/Call_Data!$G1480</f>
        <v>0.23333333333333334</v>
      </c>
    </row>
    <row r="1481" spans="1:30" x14ac:dyDescent="0.2">
      <c r="A1481">
        <v>201708</v>
      </c>
      <c r="B1481" s="1">
        <v>42976</v>
      </c>
      <c r="C1481">
        <v>12478</v>
      </c>
      <c r="D1481" t="str">
        <f>VLOOKUP(Call_Data!$C1481,Hierarchy!$A$1:$H$27,5,TRUE)</f>
        <v>Nichols, Nana</v>
      </c>
      <c r="E1481" t="str">
        <f>VLOOKUP(Call_Data!$C1481,Hierarchy!$A$2:$H$27,7,TRUE)</f>
        <v>Jimson, Bill</v>
      </c>
      <c r="F1481" t="str">
        <f>VLOOKUP(C1481,Hierarchy!$A$2:$H$27,8,TRUE)</f>
        <v>Williamburg</v>
      </c>
      <c r="G1481">
        <v>32</v>
      </c>
      <c r="H1481">
        <v>24367</v>
      </c>
      <c r="I1481">
        <v>5</v>
      </c>
      <c r="J1481">
        <v>28</v>
      </c>
      <c r="K1481">
        <v>20</v>
      </c>
      <c r="L1481">
        <v>13</v>
      </c>
      <c r="M1481">
        <v>2</v>
      </c>
      <c r="N1481">
        <f>SUMIF(Call_Data!$D$2:$D$1526,Call_Data!$D1481,Call_Data!$G$2:$G$1526)</f>
        <v>1999</v>
      </c>
      <c r="O1481">
        <f>SUMIFS(Call_Data!$G$2:$G$1526,Call_Data!$D$2:$D$1526,Call_Data!$D1481,Call_Data!$A$2:$A$1526,Call_Data!$A1481)</f>
        <v>626</v>
      </c>
      <c r="P1481" s="3">
        <f>Call_Data!$H1481/Call_Data!$G1481</f>
        <v>761.46875</v>
      </c>
      <c r="Q1481" cm="1">
        <f t="array" ref="Q1481">_xlfn.SWITCH(A1481,201706,780,201707,783,201708,775)</f>
        <v>775</v>
      </c>
      <c r="R1481" s="5" cm="1">
        <f t="array" ref="R1481">_xlfn.SWITCH(A1481,201706,0.08,201707,0.081,201708,0.075)</f>
        <v>7.4999999999999997E-2</v>
      </c>
      <c r="S1481" s="2">
        <f>Call_Data!$M1481/Call_Data!$G1481*100</f>
        <v>6.25</v>
      </c>
      <c r="T1481" s="2">
        <f>Call_Data!$S1481/Call_Data!$R1481</f>
        <v>83.333333333333343</v>
      </c>
      <c r="U1481" s="7">
        <f t="shared" si="46"/>
        <v>0</v>
      </c>
      <c r="V1481" s="6">
        <f t="shared" si="47"/>
        <v>0.875</v>
      </c>
      <c r="W1481" s="6">
        <f>Call_Data!$K1481/Call_Data!$J1481</f>
        <v>0.7142857142857143</v>
      </c>
      <c r="X1481" s="6">
        <f>Call_Data!$L1481/Call_Data!$K1481</f>
        <v>0.65</v>
      </c>
      <c r="Y1481" s="6" cm="1">
        <f t="array" ref="Y1481">_xlfn.SWITCH(A1481,201706,0.51,201707,0.509,201708,0.511)</f>
        <v>0.51100000000000001</v>
      </c>
      <c r="Z1481" s="6">
        <f>Call_Data!$L1481/Call_Data!$G1481</f>
        <v>0.40625</v>
      </c>
      <c r="AA1481" s="6" cm="1">
        <f t="array" ref="AA1481">_xlfn.SWITCH(A1481,201706,0.2,201707,0.199,201708,0.198)</f>
        <v>0.19800000000000001</v>
      </c>
      <c r="AB1481" s="6">
        <f>Call_Data!$K1481-Call_Data!$L1481/Call_Data!$K1481</f>
        <v>19.350000000000001</v>
      </c>
      <c r="AC1481" s="6" cm="1">
        <f t="array" ref="AC1481">_xlfn.SWITCH(A1481,201706,0.17,201707,0.162,201708,0.159)</f>
        <v>0.159</v>
      </c>
      <c r="AD1481" s="6">
        <f>Call_Data!$I1481/Call_Data!$G1481</f>
        <v>0.15625</v>
      </c>
    </row>
    <row r="1482" spans="1:30" x14ac:dyDescent="0.2">
      <c r="A1482">
        <v>201708</v>
      </c>
      <c r="B1482" s="1">
        <v>42976</v>
      </c>
      <c r="C1482">
        <v>12479</v>
      </c>
      <c r="D1482" t="str">
        <f>VLOOKUP(Call_Data!$C1482,Hierarchy!$A$1:$H$27,5,TRUE)</f>
        <v>Ohlson, Octavius</v>
      </c>
      <c r="E1482" t="str">
        <f>VLOOKUP(Call_Data!$C1482,Hierarchy!$A$2:$H$27,7,TRUE)</f>
        <v>Jimson, Bill</v>
      </c>
      <c r="F1482" t="str">
        <f>VLOOKUP(C1482,Hierarchy!$A$2:$H$27,8,TRUE)</f>
        <v>Williamburg</v>
      </c>
      <c r="G1482">
        <v>32</v>
      </c>
      <c r="H1482">
        <v>25475</v>
      </c>
      <c r="I1482">
        <v>6</v>
      </c>
      <c r="J1482">
        <v>31</v>
      </c>
      <c r="K1482">
        <v>21</v>
      </c>
      <c r="L1482">
        <v>14</v>
      </c>
      <c r="M1482">
        <v>2</v>
      </c>
      <c r="N1482">
        <f>SUMIF(Call_Data!$D$2:$D$1526,Call_Data!$D1482,Call_Data!$G$2:$G$1526)</f>
        <v>1969</v>
      </c>
      <c r="O1482">
        <f>SUMIFS(Call_Data!$G$2:$G$1526,Call_Data!$D$2:$D$1526,Call_Data!$D1482,Call_Data!$A$2:$A$1526,Call_Data!$A1482)</f>
        <v>727</v>
      </c>
      <c r="P1482" s="3">
        <f>Call_Data!$H1482/Call_Data!$G1482</f>
        <v>796.09375</v>
      </c>
      <c r="Q1482" cm="1">
        <f t="array" ref="Q1482">_xlfn.SWITCH(A1482,201706,780,201707,783,201708,775)</f>
        <v>775</v>
      </c>
      <c r="R1482" s="5" cm="1">
        <f t="array" ref="R1482">_xlfn.SWITCH(A1482,201706,0.08,201707,0.081,201708,0.075)</f>
        <v>7.4999999999999997E-2</v>
      </c>
      <c r="S1482" s="2">
        <f>Call_Data!$M1482/Call_Data!$G1482*100</f>
        <v>6.25</v>
      </c>
      <c r="T1482" s="2">
        <f>Call_Data!$S1482/Call_Data!$R1482</f>
        <v>83.333333333333343</v>
      </c>
      <c r="U1482" s="7">
        <f t="shared" si="46"/>
        <v>0</v>
      </c>
      <c r="V1482" s="6">
        <f t="shared" si="47"/>
        <v>0.96875</v>
      </c>
      <c r="W1482" s="6">
        <f>Call_Data!$K1482/Call_Data!$J1482</f>
        <v>0.67741935483870963</v>
      </c>
      <c r="X1482" s="6">
        <f>Call_Data!$L1482/Call_Data!$K1482</f>
        <v>0.66666666666666663</v>
      </c>
      <c r="Y1482" s="6" cm="1">
        <f t="array" ref="Y1482">_xlfn.SWITCH(A1482,201706,0.51,201707,0.509,201708,0.511)</f>
        <v>0.51100000000000001</v>
      </c>
      <c r="Z1482" s="6">
        <f>Call_Data!$L1482/Call_Data!$G1482</f>
        <v>0.4375</v>
      </c>
      <c r="AA1482" s="6" cm="1">
        <f t="array" ref="AA1482">_xlfn.SWITCH(A1482,201706,0.2,201707,0.199,201708,0.198)</f>
        <v>0.19800000000000001</v>
      </c>
      <c r="AB1482" s="6">
        <f>Call_Data!$K1482-Call_Data!$L1482/Call_Data!$K1482</f>
        <v>20.333333333333332</v>
      </c>
      <c r="AC1482" s="6" cm="1">
        <f t="array" ref="AC1482">_xlfn.SWITCH(A1482,201706,0.17,201707,0.162,201708,0.159)</f>
        <v>0.159</v>
      </c>
      <c r="AD1482" s="6">
        <f>Call_Data!$I1482/Call_Data!$G1482</f>
        <v>0.1875</v>
      </c>
    </row>
    <row r="1483" spans="1:30" x14ac:dyDescent="0.2">
      <c r="A1483">
        <v>201708</v>
      </c>
      <c r="B1483" s="1">
        <v>42976</v>
      </c>
      <c r="C1483">
        <v>12481</v>
      </c>
      <c r="D1483" t="str">
        <f>VLOOKUP(Call_Data!$C1483,Hierarchy!$A$1:$H$27,5,TRUE)</f>
        <v>Rank, Richelle</v>
      </c>
      <c r="E1483" t="str">
        <f>VLOOKUP(Call_Data!$C1483,Hierarchy!$A$2:$H$27,7,TRUE)</f>
        <v>Jimson, Bill</v>
      </c>
      <c r="F1483" t="str">
        <f>VLOOKUP(C1483,Hierarchy!$A$2:$H$27,8,TRUE)</f>
        <v>Williamburg</v>
      </c>
      <c r="G1483">
        <v>34</v>
      </c>
      <c r="H1483">
        <v>25922</v>
      </c>
      <c r="I1483">
        <v>7</v>
      </c>
      <c r="J1483">
        <v>32</v>
      </c>
      <c r="K1483">
        <v>25</v>
      </c>
      <c r="L1483">
        <v>16</v>
      </c>
      <c r="M1483">
        <v>2</v>
      </c>
      <c r="N1483">
        <f>SUMIF(Call_Data!$D$2:$D$1526,Call_Data!$D1483,Call_Data!$G$2:$G$1526)</f>
        <v>1090</v>
      </c>
      <c r="O1483">
        <f>SUMIFS(Call_Data!$G$2:$G$1526,Call_Data!$D$2:$D$1526,Call_Data!$D1483,Call_Data!$A$2:$A$1526,Call_Data!$A1483)</f>
        <v>697</v>
      </c>
      <c r="P1483" s="3">
        <f>Call_Data!$H1483/Call_Data!$G1483</f>
        <v>762.41176470588232</v>
      </c>
      <c r="Q1483" cm="1">
        <f t="array" ref="Q1483">_xlfn.SWITCH(A1483,201706,780,201707,783,201708,775)</f>
        <v>775</v>
      </c>
      <c r="R1483" s="5" cm="1">
        <f t="array" ref="R1483">_xlfn.SWITCH(A1483,201706,0.08,201707,0.081,201708,0.075)</f>
        <v>7.4999999999999997E-2</v>
      </c>
      <c r="S1483" s="2">
        <f>Call_Data!$M1483/Call_Data!$G1483*100</f>
        <v>5.8823529411764701</v>
      </c>
      <c r="T1483" s="2">
        <f>Call_Data!$S1483/Call_Data!$R1483</f>
        <v>78.431372549019599</v>
      </c>
      <c r="U1483" s="7">
        <f t="shared" si="46"/>
        <v>0</v>
      </c>
      <c r="V1483" s="6">
        <f t="shared" si="47"/>
        <v>0.94117647058823528</v>
      </c>
      <c r="W1483" s="6">
        <f>Call_Data!$K1483/Call_Data!$J1483</f>
        <v>0.78125</v>
      </c>
      <c r="X1483" s="6">
        <f>Call_Data!$L1483/Call_Data!$K1483</f>
        <v>0.64</v>
      </c>
      <c r="Y1483" s="6" cm="1">
        <f t="array" ref="Y1483">_xlfn.SWITCH(A1483,201706,0.51,201707,0.509,201708,0.511)</f>
        <v>0.51100000000000001</v>
      </c>
      <c r="Z1483" s="6">
        <f>Call_Data!$L1483/Call_Data!$G1483</f>
        <v>0.47058823529411764</v>
      </c>
      <c r="AA1483" s="6" cm="1">
        <f t="array" ref="AA1483">_xlfn.SWITCH(A1483,201706,0.2,201707,0.199,201708,0.198)</f>
        <v>0.19800000000000001</v>
      </c>
      <c r="AB1483" s="6">
        <f>Call_Data!$K1483-Call_Data!$L1483/Call_Data!$K1483</f>
        <v>24.36</v>
      </c>
      <c r="AC1483" s="6" cm="1">
        <f t="array" ref="AC1483">_xlfn.SWITCH(A1483,201706,0.17,201707,0.162,201708,0.159)</f>
        <v>0.159</v>
      </c>
      <c r="AD1483" s="6">
        <f>Call_Data!$I1483/Call_Data!$G1483</f>
        <v>0.20588235294117646</v>
      </c>
    </row>
    <row r="1484" spans="1:30" x14ac:dyDescent="0.2">
      <c r="A1484">
        <v>201708</v>
      </c>
      <c r="B1484" s="1">
        <v>42976</v>
      </c>
      <c r="C1484">
        <v>12482</v>
      </c>
      <c r="D1484" t="str">
        <f>VLOOKUP(Call_Data!$C1484,Hierarchy!$A$1:$H$27,5,TRUE)</f>
        <v>Sanders, Sammi</v>
      </c>
      <c r="E1484" t="str">
        <f>VLOOKUP(Call_Data!$C1484,Hierarchy!$A$2:$H$27,7,TRUE)</f>
        <v>Oferten, Quinton</v>
      </c>
      <c r="F1484" t="str">
        <f>VLOOKUP(C1484,Hierarchy!$A$2:$H$27,8,TRUE)</f>
        <v>Williamburg</v>
      </c>
      <c r="G1484">
        <v>29</v>
      </c>
      <c r="H1484">
        <v>24796</v>
      </c>
      <c r="I1484">
        <v>8</v>
      </c>
      <c r="J1484">
        <v>28</v>
      </c>
      <c r="K1484">
        <v>19</v>
      </c>
      <c r="L1484">
        <v>13</v>
      </c>
      <c r="M1484">
        <v>3</v>
      </c>
      <c r="N1484">
        <f>SUMIF(Call_Data!$D$2:$D$1526,Call_Data!$D1484,Call_Data!$G$2:$G$1526)</f>
        <v>1764</v>
      </c>
      <c r="O1484">
        <f>SUMIFS(Call_Data!$G$2:$G$1526,Call_Data!$D$2:$D$1526,Call_Data!$D1484,Call_Data!$A$2:$A$1526,Call_Data!$A1484)</f>
        <v>663</v>
      </c>
      <c r="P1484" s="3">
        <f>Call_Data!$H1484/Call_Data!$G1484</f>
        <v>855.0344827586207</v>
      </c>
      <c r="Q1484" cm="1">
        <f t="array" ref="Q1484">_xlfn.SWITCH(A1484,201706,780,201707,783,201708,775)</f>
        <v>775</v>
      </c>
      <c r="R1484" s="5" cm="1">
        <f t="array" ref="R1484">_xlfn.SWITCH(A1484,201706,0.08,201707,0.081,201708,0.075)</f>
        <v>7.4999999999999997E-2</v>
      </c>
      <c r="S1484" s="2">
        <f>Call_Data!$M1484/Call_Data!$G1484*100</f>
        <v>10.344827586206897</v>
      </c>
      <c r="T1484" s="2">
        <f>Call_Data!$S1484/Call_Data!$R1484</f>
        <v>137.93103448275863</v>
      </c>
      <c r="U1484" s="7">
        <f t="shared" si="46"/>
        <v>250</v>
      </c>
      <c r="V1484" s="6">
        <f t="shared" si="47"/>
        <v>0.96551724137931039</v>
      </c>
      <c r="W1484" s="6">
        <f>Call_Data!$K1484/Call_Data!$J1484</f>
        <v>0.6785714285714286</v>
      </c>
      <c r="X1484" s="6">
        <f>Call_Data!$L1484/Call_Data!$K1484</f>
        <v>0.68421052631578949</v>
      </c>
      <c r="Y1484" s="6" cm="1">
        <f t="array" ref="Y1484">_xlfn.SWITCH(A1484,201706,0.51,201707,0.509,201708,0.511)</f>
        <v>0.51100000000000001</v>
      </c>
      <c r="Z1484" s="6">
        <f>Call_Data!$L1484/Call_Data!$G1484</f>
        <v>0.44827586206896552</v>
      </c>
      <c r="AA1484" s="6" cm="1">
        <f t="array" ref="AA1484">_xlfn.SWITCH(A1484,201706,0.2,201707,0.199,201708,0.198)</f>
        <v>0.19800000000000001</v>
      </c>
      <c r="AB1484" s="6">
        <f>Call_Data!$K1484-Call_Data!$L1484/Call_Data!$K1484</f>
        <v>18.315789473684209</v>
      </c>
      <c r="AC1484" s="6" cm="1">
        <f t="array" ref="AC1484">_xlfn.SWITCH(A1484,201706,0.17,201707,0.162,201708,0.159)</f>
        <v>0.159</v>
      </c>
      <c r="AD1484" s="6">
        <f>Call_Data!$I1484/Call_Data!$G1484</f>
        <v>0.27586206896551724</v>
      </c>
    </row>
    <row r="1485" spans="1:30" x14ac:dyDescent="0.2">
      <c r="A1485">
        <v>201708</v>
      </c>
      <c r="B1485" s="1">
        <v>42976</v>
      </c>
      <c r="C1485">
        <v>12483</v>
      </c>
      <c r="D1485" t="str">
        <f>VLOOKUP(Call_Data!$C1485,Hierarchy!$A$1:$H$27,5,TRUE)</f>
        <v>Thomas, Ted</v>
      </c>
      <c r="E1485" t="str">
        <f>VLOOKUP(Call_Data!$C1485,Hierarchy!$A$2:$H$27,7,TRUE)</f>
        <v>Oferten, Quinton</v>
      </c>
      <c r="F1485" t="str">
        <f>VLOOKUP(C1485,Hierarchy!$A$2:$H$27,8,TRUE)</f>
        <v>Williamburg</v>
      </c>
      <c r="G1485">
        <v>28</v>
      </c>
      <c r="H1485">
        <v>24915</v>
      </c>
      <c r="I1485">
        <v>6</v>
      </c>
      <c r="J1485">
        <v>24</v>
      </c>
      <c r="K1485">
        <v>15</v>
      </c>
      <c r="L1485">
        <v>8</v>
      </c>
      <c r="M1485">
        <v>3</v>
      </c>
      <c r="N1485">
        <f>SUMIF(Call_Data!$D$2:$D$1526,Call_Data!$D1485,Call_Data!$G$2:$G$1526)</f>
        <v>1918</v>
      </c>
      <c r="O1485">
        <f>SUMIFS(Call_Data!$G$2:$G$1526,Call_Data!$D$2:$D$1526,Call_Data!$D1485,Call_Data!$A$2:$A$1526,Call_Data!$A1485)</f>
        <v>660</v>
      </c>
      <c r="P1485" s="3">
        <f>Call_Data!$H1485/Call_Data!$G1485</f>
        <v>889.82142857142856</v>
      </c>
      <c r="Q1485" cm="1">
        <f t="array" ref="Q1485">_xlfn.SWITCH(A1485,201706,780,201707,783,201708,775)</f>
        <v>775</v>
      </c>
      <c r="R1485" s="5" cm="1">
        <f t="array" ref="R1485">_xlfn.SWITCH(A1485,201706,0.08,201707,0.081,201708,0.075)</f>
        <v>7.4999999999999997E-2</v>
      </c>
      <c r="S1485" s="2">
        <f>Call_Data!$M1485/Call_Data!$G1485*100</f>
        <v>10.714285714285714</v>
      </c>
      <c r="T1485" s="2">
        <f>Call_Data!$S1485/Call_Data!$R1485</f>
        <v>142.85714285714286</v>
      </c>
      <c r="U1485" s="7">
        <f t="shared" si="46"/>
        <v>250</v>
      </c>
      <c r="V1485" s="6">
        <f t="shared" si="47"/>
        <v>0.8571428571428571</v>
      </c>
      <c r="W1485" s="6">
        <f>Call_Data!$K1485/Call_Data!$J1485</f>
        <v>0.625</v>
      </c>
      <c r="X1485" s="6">
        <f>Call_Data!$L1485/Call_Data!$K1485</f>
        <v>0.53333333333333333</v>
      </c>
      <c r="Y1485" s="6" cm="1">
        <f t="array" ref="Y1485">_xlfn.SWITCH(A1485,201706,0.51,201707,0.509,201708,0.511)</f>
        <v>0.51100000000000001</v>
      </c>
      <c r="Z1485" s="6">
        <f>Call_Data!$L1485/Call_Data!$G1485</f>
        <v>0.2857142857142857</v>
      </c>
      <c r="AA1485" s="6" cm="1">
        <f t="array" ref="AA1485">_xlfn.SWITCH(A1485,201706,0.2,201707,0.199,201708,0.198)</f>
        <v>0.19800000000000001</v>
      </c>
      <c r="AB1485" s="6">
        <f>Call_Data!$K1485-Call_Data!$L1485/Call_Data!$K1485</f>
        <v>14.466666666666667</v>
      </c>
      <c r="AC1485" s="6" cm="1">
        <f t="array" ref="AC1485">_xlfn.SWITCH(A1485,201706,0.17,201707,0.162,201708,0.159)</f>
        <v>0.159</v>
      </c>
      <c r="AD1485" s="6">
        <f>Call_Data!$I1485/Call_Data!$G1485</f>
        <v>0.21428571428571427</v>
      </c>
    </row>
    <row r="1486" spans="1:30" x14ac:dyDescent="0.2">
      <c r="A1486">
        <v>201708</v>
      </c>
      <c r="B1486" s="1">
        <v>42976</v>
      </c>
      <c r="C1486">
        <v>12484</v>
      </c>
      <c r="D1486" t="str">
        <f>VLOOKUP(Call_Data!$C1486,Hierarchy!$A$1:$H$27,5,TRUE)</f>
        <v>Uvaldon, Ursala</v>
      </c>
      <c r="E1486" t="str">
        <f>VLOOKUP(Call_Data!$C1486,Hierarchy!$A$2:$H$27,7,TRUE)</f>
        <v>Oferten, Quinton</v>
      </c>
      <c r="F1486" t="str">
        <f>VLOOKUP(C1486,Hierarchy!$A$2:$H$27,8,TRUE)</f>
        <v>Williamburg</v>
      </c>
      <c r="G1486">
        <v>30</v>
      </c>
      <c r="H1486">
        <v>24483</v>
      </c>
      <c r="I1486">
        <v>8</v>
      </c>
      <c r="J1486">
        <v>26</v>
      </c>
      <c r="K1486">
        <v>16</v>
      </c>
      <c r="L1486">
        <v>11</v>
      </c>
      <c r="M1486">
        <v>3</v>
      </c>
      <c r="N1486">
        <f>SUMIF(Call_Data!$D$2:$D$1526,Call_Data!$D1486,Call_Data!$G$2:$G$1526)</f>
        <v>1913</v>
      </c>
      <c r="O1486">
        <f>SUMIFS(Call_Data!$G$2:$G$1526,Call_Data!$D$2:$D$1526,Call_Data!$D1486,Call_Data!$A$2:$A$1526,Call_Data!$A1486)</f>
        <v>666</v>
      </c>
      <c r="P1486" s="3">
        <f>Call_Data!$H1486/Call_Data!$G1486</f>
        <v>816.1</v>
      </c>
      <c r="Q1486" cm="1">
        <f t="array" ref="Q1486">_xlfn.SWITCH(A1486,201706,780,201707,783,201708,775)</f>
        <v>775</v>
      </c>
      <c r="R1486" s="5" cm="1">
        <f t="array" ref="R1486">_xlfn.SWITCH(A1486,201706,0.08,201707,0.081,201708,0.075)</f>
        <v>7.4999999999999997E-2</v>
      </c>
      <c r="S1486" s="2">
        <f>Call_Data!$M1486/Call_Data!$G1486*100</f>
        <v>10</v>
      </c>
      <c r="T1486" s="2">
        <f>Call_Data!$S1486/Call_Data!$R1486</f>
        <v>133.33333333333334</v>
      </c>
      <c r="U1486" s="7">
        <f t="shared" si="46"/>
        <v>250</v>
      </c>
      <c r="V1486" s="6">
        <f t="shared" si="47"/>
        <v>0.8666666666666667</v>
      </c>
      <c r="W1486" s="6">
        <f>Call_Data!$K1486/Call_Data!$J1486</f>
        <v>0.61538461538461542</v>
      </c>
      <c r="X1486" s="6">
        <f>Call_Data!$L1486/Call_Data!$K1486</f>
        <v>0.6875</v>
      </c>
      <c r="Y1486" s="6" cm="1">
        <f t="array" ref="Y1486">_xlfn.SWITCH(A1486,201706,0.51,201707,0.509,201708,0.511)</f>
        <v>0.51100000000000001</v>
      </c>
      <c r="Z1486" s="6">
        <f>Call_Data!$L1486/Call_Data!$G1486</f>
        <v>0.36666666666666664</v>
      </c>
      <c r="AA1486" s="6" cm="1">
        <f t="array" ref="AA1486">_xlfn.SWITCH(A1486,201706,0.2,201707,0.199,201708,0.198)</f>
        <v>0.19800000000000001</v>
      </c>
      <c r="AB1486" s="6">
        <f>Call_Data!$K1486-Call_Data!$L1486/Call_Data!$K1486</f>
        <v>15.3125</v>
      </c>
      <c r="AC1486" s="6" cm="1">
        <f t="array" ref="AC1486">_xlfn.SWITCH(A1486,201706,0.17,201707,0.162,201708,0.159)</f>
        <v>0.159</v>
      </c>
      <c r="AD1486" s="6">
        <f>Call_Data!$I1486/Call_Data!$G1486</f>
        <v>0.26666666666666666</v>
      </c>
    </row>
    <row r="1487" spans="1:30" x14ac:dyDescent="0.2">
      <c r="A1487">
        <v>201708</v>
      </c>
      <c r="B1487" s="1">
        <v>42976</v>
      </c>
      <c r="C1487">
        <v>12485</v>
      </c>
      <c r="D1487" t="str">
        <f>VLOOKUP(Call_Data!$C1487,Hierarchy!$A$1:$H$27,5,TRUE)</f>
        <v>Vindictive, Vinny</v>
      </c>
      <c r="E1487" t="str">
        <f>VLOOKUP(Call_Data!$C1487,Hierarchy!$A$2:$H$27,7,TRUE)</f>
        <v>Oferten, Quinton</v>
      </c>
      <c r="F1487" t="str">
        <f>VLOOKUP(C1487,Hierarchy!$A$2:$H$27,8,TRUE)</f>
        <v>Williamburg</v>
      </c>
      <c r="G1487">
        <v>33</v>
      </c>
      <c r="H1487">
        <v>24827</v>
      </c>
      <c r="I1487">
        <v>7</v>
      </c>
      <c r="J1487">
        <v>29</v>
      </c>
      <c r="K1487">
        <v>22</v>
      </c>
      <c r="L1487">
        <v>13</v>
      </c>
      <c r="M1487">
        <v>3</v>
      </c>
      <c r="N1487">
        <f>SUMIF(Call_Data!$D$2:$D$1526,Call_Data!$D1487,Call_Data!$G$2:$G$1526)</f>
        <v>1894</v>
      </c>
      <c r="O1487">
        <f>SUMIFS(Call_Data!$G$2:$G$1526,Call_Data!$D$2:$D$1526,Call_Data!$D1487,Call_Data!$A$2:$A$1526,Call_Data!$A1487)</f>
        <v>640</v>
      </c>
      <c r="P1487" s="3">
        <f>Call_Data!$H1487/Call_Data!$G1487</f>
        <v>752.33333333333337</v>
      </c>
      <c r="Q1487" cm="1">
        <f t="array" ref="Q1487">_xlfn.SWITCH(A1487,201706,780,201707,783,201708,775)</f>
        <v>775</v>
      </c>
      <c r="R1487" s="5" cm="1">
        <f t="array" ref="R1487">_xlfn.SWITCH(A1487,201706,0.08,201707,0.081,201708,0.075)</f>
        <v>7.4999999999999997E-2</v>
      </c>
      <c r="S1487" s="2">
        <f>Call_Data!$M1487/Call_Data!$G1487*100</f>
        <v>9.0909090909090917</v>
      </c>
      <c r="T1487" s="2">
        <f>Call_Data!$S1487/Call_Data!$R1487</f>
        <v>121.21212121212123</v>
      </c>
      <c r="U1487" s="7">
        <f t="shared" si="46"/>
        <v>250</v>
      </c>
      <c r="V1487" s="6">
        <f t="shared" si="47"/>
        <v>0.87878787878787878</v>
      </c>
      <c r="W1487" s="6">
        <f>Call_Data!$K1487/Call_Data!$J1487</f>
        <v>0.75862068965517238</v>
      </c>
      <c r="X1487" s="6">
        <f>Call_Data!$L1487/Call_Data!$K1487</f>
        <v>0.59090909090909094</v>
      </c>
      <c r="Y1487" s="6" cm="1">
        <f t="array" ref="Y1487">_xlfn.SWITCH(A1487,201706,0.51,201707,0.509,201708,0.511)</f>
        <v>0.51100000000000001</v>
      </c>
      <c r="Z1487" s="6">
        <f>Call_Data!$L1487/Call_Data!$G1487</f>
        <v>0.39393939393939392</v>
      </c>
      <c r="AA1487" s="6" cm="1">
        <f t="array" ref="AA1487">_xlfn.SWITCH(A1487,201706,0.2,201707,0.199,201708,0.198)</f>
        <v>0.19800000000000001</v>
      </c>
      <c r="AB1487" s="6">
        <f>Call_Data!$K1487-Call_Data!$L1487/Call_Data!$K1487</f>
        <v>21.40909090909091</v>
      </c>
      <c r="AC1487" s="6" cm="1">
        <f t="array" ref="AC1487">_xlfn.SWITCH(A1487,201706,0.17,201707,0.162,201708,0.159)</f>
        <v>0.159</v>
      </c>
      <c r="AD1487" s="6">
        <f>Call_Data!$I1487/Call_Data!$G1487</f>
        <v>0.21212121212121213</v>
      </c>
    </row>
    <row r="1488" spans="1:30" x14ac:dyDescent="0.2">
      <c r="A1488">
        <v>201708</v>
      </c>
      <c r="B1488" s="1">
        <v>42976</v>
      </c>
      <c r="C1488">
        <v>12486</v>
      </c>
      <c r="D1488" t="str">
        <f>VLOOKUP(Call_Data!$C1488,Hierarchy!$A$1:$H$27,5,TRUE)</f>
        <v>Williamson, Wilma</v>
      </c>
      <c r="E1488" t="str">
        <f>VLOOKUP(Call_Data!$C1488,Hierarchy!$A$2:$H$27,7,TRUE)</f>
        <v>Oferten, Quinton</v>
      </c>
      <c r="F1488" t="str">
        <f>VLOOKUP(C1488,Hierarchy!$A$2:$H$27,8,TRUE)</f>
        <v>Williamburg</v>
      </c>
      <c r="G1488">
        <v>30</v>
      </c>
      <c r="H1488">
        <v>25775</v>
      </c>
      <c r="I1488">
        <v>8</v>
      </c>
      <c r="J1488">
        <v>27</v>
      </c>
      <c r="K1488">
        <v>22</v>
      </c>
      <c r="L1488">
        <v>13</v>
      </c>
      <c r="M1488">
        <v>3</v>
      </c>
      <c r="N1488">
        <f>SUMIF(Call_Data!$D$2:$D$1526,Call_Data!$D1488,Call_Data!$G$2:$G$1526)</f>
        <v>1992</v>
      </c>
      <c r="O1488">
        <f>SUMIFS(Call_Data!$G$2:$G$1526,Call_Data!$D$2:$D$1526,Call_Data!$D1488,Call_Data!$A$2:$A$1526,Call_Data!$A1488)</f>
        <v>665</v>
      </c>
      <c r="P1488" s="3">
        <f>Call_Data!$H1488/Call_Data!$G1488</f>
        <v>859.16666666666663</v>
      </c>
      <c r="Q1488" cm="1">
        <f t="array" ref="Q1488">_xlfn.SWITCH(A1488,201706,780,201707,783,201708,775)</f>
        <v>775</v>
      </c>
      <c r="R1488" s="5" cm="1">
        <f t="array" ref="R1488">_xlfn.SWITCH(A1488,201706,0.08,201707,0.081,201708,0.075)</f>
        <v>7.4999999999999997E-2</v>
      </c>
      <c r="S1488" s="2">
        <f>Call_Data!$M1488/Call_Data!$G1488*100</f>
        <v>10</v>
      </c>
      <c r="T1488" s="2">
        <f>Call_Data!$S1488/Call_Data!$R1488</f>
        <v>133.33333333333334</v>
      </c>
      <c r="U1488" s="7">
        <f t="shared" si="46"/>
        <v>250</v>
      </c>
      <c r="V1488" s="6">
        <f t="shared" si="47"/>
        <v>0.9</v>
      </c>
      <c r="W1488" s="6">
        <f>Call_Data!$K1488/Call_Data!$J1488</f>
        <v>0.81481481481481477</v>
      </c>
      <c r="X1488" s="6">
        <f>Call_Data!$L1488/Call_Data!$K1488</f>
        <v>0.59090909090909094</v>
      </c>
      <c r="Y1488" s="6" cm="1">
        <f t="array" ref="Y1488">_xlfn.SWITCH(A1488,201706,0.51,201707,0.509,201708,0.511)</f>
        <v>0.51100000000000001</v>
      </c>
      <c r="Z1488" s="6">
        <f>Call_Data!$L1488/Call_Data!$G1488</f>
        <v>0.43333333333333335</v>
      </c>
      <c r="AA1488" s="6" cm="1">
        <f t="array" ref="AA1488">_xlfn.SWITCH(A1488,201706,0.2,201707,0.199,201708,0.198)</f>
        <v>0.19800000000000001</v>
      </c>
      <c r="AB1488" s="6">
        <f>Call_Data!$K1488-Call_Data!$L1488/Call_Data!$K1488</f>
        <v>21.40909090909091</v>
      </c>
      <c r="AC1488" s="6" cm="1">
        <f t="array" ref="AC1488">_xlfn.SWITCH(A1488,201706,0.17,201707,0.162,201708,0.159)</f>
        <v>0.159</v>
      </c>
      <c r="AD1488" s="6">
        <f>Call_Data!$I1488/Call_Data!$G1488</f>
        <v>0.26666666666666666</v>
      </c>
    </row>
    <row r="1489" spans="1:30" x14ac:dyDescent="0.2">
      <c r="A1489">
        <v>201708</v>
      </c>
      <c r="B1489" s="1">
        <v>42976</v>
      </c>
      <c r="C1489">
        <v>12487</v>
      </c>
      <c r="D1489" t="str">
        <f>VLOOKUP(Call_Data!$C1489,Hierarchy!$A$1:$H$27,5,TRUE)</f>
        <v>Younger, Yeti</v>
      </c>
      <c r="E1489" t="str">
        <f>VLOOKUP(Call_Data!$C1489,Hierarchy!$A$2:$H$27,7,TRUE)</f>
        <v>Oferten, Quinton</v>
      </c>
      <c r="F1489" t="str">
        <f>VLOOKUP(C1489,Hierarchy!$A$2:$H$27,8,TRUE)</f>
        <v>Williamburg</v>
      </c>
      <c r="G1489">
        <v>30</v>
      </c>
      <c r="H1489">
        <v>24216</v>
      </c>
      <c r="I1489">
        <v>8</v>
      </c>
      <c r="J1489">
        <v>28</v>
      </c>
      <c r="K1489">
        <v>19</v>
      </c>
      <c r="L1489">
        <v>13</v>
      </c>
      <c r="M1489">
        <v>3</v>
      </c>
      <c r="N1489">
        <f>SUMIF(Call_Data!$D$2:$D$1526,Call_Data!$D1489,Call_Data!$G$2:$G$1526)</f>
        <v>1939</v>
      </c>
      <c r="O1489">
        <f>SUMIFS(Call_Data!$G$2:$G$1526,Call_Data!$D$2:$D$1526,Call_Data!$D1489,Call_Data!$A$2:$A$1526,Call_Data!$A1489)</f>
        <v>666</v>
      </c>
      <c r="P1489" s="3">
        <f>Call_Data!$H1489/Call_Data!$G1489</f>
        <v>807.2</v>
      </c>
      <c r="Q1489" cm="1">
        <f t="array" ref="Q1489">_xlfn.SWITCH(A1489,201706,780,201707,783,201708,775)</f>
        <v>775</v>
      </c>
      <c r="R1489" s="5" cm="1">
        <f t="array" ref="R1489">_xlfn.SWITCH(A1489,201706,0.08,201707,0.081,201708,0.075)</f>
        <v>7.4999999999999997E-2</v>
      </c>
      <c r="S1489" s="2">
        <f>Call_Data!$M1489/Call_Data!$G1489*100</f>
        <v>10</v>
      </c>
      <c r="T1489" s="2">
        <f>Call_Data!$S1489/Call_Data!$R1489</f>
        <v>133.33333333333334</v>
      </c>
      <c r="U1489" s="7">
        <f t="shared" si="46"/>
        <v>250</v>
      </c>
      <c r="V1489" s="6">
        <f t="shared" si="47"/>
        <v>0.93333333333333335</v>
      </c>
      <c r="W1489" s="6">
        <f>Call_Data!$K1489/Call_Data!$J1489</f>
        <v>0.6785714285714286</v>
      </c>
      <c r="X1489" s="6">
        <f>Call_Data!$L1489/Call_Data!$K1489</f>
        <v>0.68421052631578949</v>
      </c>
      <c r="Y1489" s="6" cm="1">
        <f t="array" ref="Y1489">_xlfn.SWITCH(A1489,201706,0.51,201707,0.509,201708,0.511)</f>
        <v>0.51100000000000001</v>
      </c>
      <c r="Z1489" s="6">
        <f>Call_Data!$L1489/Call_Data!$G1489</f>
        <v>0.43333333333333335</v>
      </c>
      <c r="AA1489" s="6" cm="1">
        <f t="array" ref="AA1489">_xlfn.SWITCH(A1489,201706,0.2,201707,0.199,201708,0.198)</f>
        <v>0.19800000000000001</v>
      </c>
      <c r="AB1489" s="6">
        <f>Call_Data!$K1489-Call_Data!$L1489/Call_Data!$K1489</f>
        <v>18.315789473684209</v>
      </c>
      <c r="AC1489" s="6" cm="1">
        <f t="array" ref="AC1489">_xlfn.SWITCH(A1489,201706,0.17,201707,0.162,201708,0.159)</f>
        <v>0.159</v>
      </c>
      <c r="AD1489" s="6">
        <f>Call_Data!$I1489/Call_Data!$G1489</f>
        <v>0.26666666666666666</v>
      </c>
    </row>
    <row r="1490" spans="1:30" x14ac:dyDescent="0.2">
      <c r="A1490">
        <v>201708</v>
      </c>
      <c r="B1490" s="1">
        <v>42976</v>
      </c>
      <c r="C1490">
        <v>12488</v>
      </c>
      <c r="D1490" t="str">
        <f>VLOOKUP(Call_Data!$C1490,Hierarchy!$A$1:$H$27,5,TRUE)</f>
        <v>Zwilowski, Zane</v>
      </c>
      <c r="E1490" t="str">
        <f>VLOOKUP(Call_Data!$C1490,Hierarchy!$A$2:$H$27,7,TRUE)</f>
        <v>Oferten, Quinton</v>
      </c>
      <c r="F1490" t="str">
        <f>VLOOKUP(C1490,Hierarchy!$A$2:$H$27,8,TRUE)</f>
        <v>Williamburg</v>
      </c>
      <c r="G1490">
        <v>28</v>
      </c>
      <c r="H1490">
        <v>24930</v>
      </c>
      <c r="I1490">
        <v>6</v>
      </c>
      <c r="J1490">
        <v>26</v>
      </c>
      <c r="K1490">
        <v>20</v>
      </c>
      <c r="L1490">
        <v>13</v>
      </c>
      <c r="M1490">
        <v>3</v>
      </c>
      <c r="N1490">
        <f>SUMIF(Call_Data!$D$2:$D$1526,Call_Data!$D1490,Call_Data!$G$2:$G$1526)</f>
        <v>2000</v>
      </c>
      <c r="O1490">
        <f>SUMIFS(Call_Data!$G$2:$G$1526,Call_Data!$D$2:$D$1526,Call_Data!$D1490,Call_Data!$A$2:$A$1526,Call_Data!$A1490)</f>
        <v>665</v>
      </c>
      <c r="P1490" s="3">
        <f>Call_Data!$H1490/Call_Data!$G1490</f>
        <v>890.35714285714289</v>
      </c>
      <c r="Q1490" cm="1">
        <f t="array" ref="Q1490">_xlfn.SWITCH(A1490,201706,780,201707,783,201708,775)</f>
        <v>775</v>
      </c>
      <c r="R1490" s="5" cm="1">
        <f t="array" ref="R1490">_xlfn.SWITCH(A1490,201706,0.08,201707,0.081,201708,0.075)</f>
        <v>7.4999999999999997E-2</v>
      </c>
      <c r="S1490" s="2">
        <f>Call_Data!$M1490/Call_Data!$G1490*100</f>
        <v>10.714285714285714</v>
      </c>
      <c r="T1490" s="2">
        <f>Call_Data!$S1490/Call_Data!$R1490</f>
        <v>142.85714285714286</v>
      </c>
      <c r="U1490" s="7">
        <f t="shared" si="46"/>
        <v>250</v>
      </c>
      <c r="V1490" s="6">
        <f t="shared" si="47"/>
        <v>0.9285714285714286</v>
      </c>
      <c r="W1490" s="6">
        <f>Call_Data!$K1490/Call_Data!$J1490</f>
        <v>0.76923076923076927</v>
      </c>
      <c r="X1490" s="6">
        <f>Call_Data!$L1490/Call_Data!$K1490</f>
        <v>0.65</v>
      </c>
      <c r="Y1490" s="6" cm="1">
        <f t="array" ref="Y1490">_xlfn.SWITCH(A1490,201706,0.51,201707,0.509,201708,0.511)</f>
        <v>0.51100000000000001</v>
      </c>
      <c r="Z1490" s="6">
        <f>Call_Data!$L1490/Call_Data!$G1490</f>
        <v>0.4642857142857143</v>
      </c>
      <c r="AA1490" s="6" cm="1">
        <f t="array" ref="AA1490">_xlfn.SWITCH(A1490,201706,0.2,201707,0.199,201708,0.198)</f>
        <v>0.19800000000000001</v>
      </c>
      <c r="AB1490" s="6">
        <f>Call_Data!$K1490-Call_Data!$L1490/Call_Data!$K1490</f>
        <v>19.350000000000001</v>
      </c>
      <c r="AC1490" s="6" cm="1">
        <f t="array" ref="AC1490">_xlfn.SWITCH(A1490,201706,0.17,201707,0.162,201708,0.159)</f>
        <v>0.159</v>
      </c>
      <c r="AD1490" s="6">
        <f>Call_Data!$I1490/Call_Data!$G1490</f>
        <v>0.21428571428571427</v>
      </c>
    </row>
    <row r="1491" spans="1:30" x14ac:dyDescent="0.2">
      <c r="A1491">
        <v>201708</v>
      </c>
      <c r="B1491" s="1">
        <v>42976</v>
      </c>
      <c r="C1491">
        <v>12489</v>
      </c>
      <c r="D1491" t="str">
        <f>VLOOKUP(Call_Data!$C1491,Hierarchy!$A$1:$H$27,5,TRUE)</f>
        <v>Abacus, Aaron</v>
      </c>
      <c r="E1491" t="str">
        <f>VLOOKUP(Call_Data!$C1491,Hierarchy!$A$2:$H$27,7,TRUE)</f>
        <v>Oferten, Quinton</v>
      </c>
      <c r="F1491" t="str">
        <f>VLOOKUP(C1491,Hierarchy!$A$2:$H$27,8,TRUE)</f>
        <v>Williamburg</v>
      </c>
      <c r="G1491">
        <v>29</v>
      </c>
      <c r="H1491">
        <v>25740</v>
      </c>
      <c r="I1491">
        <v>8</v>
      </c>
      <c r="J1491">
        <v>25</v>
      </c>
      <c r="K1491">
        <v>16</v>
      </c>
      <c r="L1491">
        <v>11</v>
      </c>
      <c r="M1491">
        <v>3</v>
      </c>
      <c r="N1491">
        <f>SUMIF(Call_Data!$D$2:$D$1526,Call_Data!$D1491,Call_Data!$G$2:$G$1526)</f>
        <v>1858</v>
      </c>
      <c r="O1491">
        <f>SUMIFS(Call_Data!$G$2:$G$1526,Call_Data!$D$2:$D$1526,Call_Data!$D1491,Call_Data!$A$2:$A$1526,Call_Data!$A1491)</f>
        <v>697</v>
      </c>
      <c r="P1491" s="3">
        <f>Call_Data!$H1491/Call_Data!$G1491</f>
        <v>887.58620689655174</v>
      </c>
      <c r="Q1491" cm="1">
        <f t="array" ref="Q1491">_xlfn.SWITCH(A1491,201706,780,201707,783,201708,775)</f>
        <v>775</v>
      </c>
      <c r="R1491" s="5" cm="1">
        <f t="array" ref="R1491">_xlfn.SWITCH(A1491,201706,0.08,201707,0.081,201708,0.075)</f>
        <v>7.4999999999999997E-2</v>
      </c>
      <c r="S1491" s="2">
        <f>Call_Data!$M1491/Call_Data!$G1491*100</f>
        <v>10.344827586206897</v>
      </c>
      <c r="T1491" s="2">
        <f>Call_Data!$S1491/Call_Data!$R1491</f>
        <v>137.93103448275863</v>
      </c>
      <c r="U1491" s="7">
        <f t="shared" si="46"/>
        <v>250</v>
      </c>
      <c r="V1491" s="6">
        <f t="shared" si="47"/>
        <v>0.86206896551724133</v>
      </c>
      <c r="W1491" s="6">
        <f>Call_Data!$K1491/Call_Data!$J1491</f>
        <v>0.64</v>
      </c>
      <c r="X1491" s="6">
        <f>Call_Data!$L1491/Call_Data!$K1491</f>
        <v>0.6875</v>
      </c>
      <c r="Y1491" s="6" cm="1">
        <f t="array" ref="Y1491">_xlfn.SWITCH(A1491,201706,0.51,201707,0.509,201708,0.511)</f>
        <v>0.51100000000000001</v>
      </c>
      <c r="Z1491" s="6">
        <f>Call_Data!$L1491/Call_Data!$G1491</f>
        <v>0.37931034482758619</v>
      </c>
      <c r="AA1491" s="6" cm="1">
        <f t="array" ref="AA1491">_xlfn.SWITCH(A1491,201706,0.2,201707,0.199,201708,0.198)</f>
        <v>0.19800000000000001</v>
      </c>
      <c r="AB1491" s="6">
        <f>Call_Data!$K1491-Call_Data!$L1491/Call_Data!$K1491</f>
        <v>15.3125</v>
      </c>
      <c r="AC1491" s="6" cm="1">
        <f t="array" ref="AC1491">_xlfn.SWITCH(A1491,201706,0.17,201707,0.162,201708,0.159)</f>
        <v>0.159</v>
      </c>
      <c r="AD1491" s="6">
        <f>Call_Data!$I1491/Call_Data!$G1491</f>
        <v>0.27586206896551724</v>
      </c>
    </row>
    <row r="1492" spans="1:30" x14ac:dyDescent="0.2">
      <c r="A1492">
        <v>201708</v>
      </c>
      <c r="B1492" s="1">
        <v>42976</v>
      </c>
      <c r="C1492">
        <v>12490</v>
      </c>
      <c r="D1492" t="str">
        <f>VLOOKUP(Call_Data!$C1492,Hierarchy!$A$1:$H$27,5,TRUE)</f>
        <v>Pulaski, Peter</v>
      </c>
      <c r="E1492" t="str">
        <f>VLOOKUP(Call_Data!$C1492,Hierarchy!$A$2:$H$27,7,TRUE)</f>
        <v>Oferten, Quinton</v>
      </c>
      <c r="F1492" t="str">
        <f>VLOOKUP(C1492,Hierarchy!$A$2:$H$27,8,TRUE)</f>
        <v>Williamburg</v>
      </c>
      <c r="G1492">
        <v>31</v>
      </c>
      <c r="H1492">
        <v>25197</v>
      </c>
      <c r="I1492">
        <v>8</v>
      </c>
      <c r="J1492">
        <v>27</v>
      </c>
      <c r="K1492">
        <v>18</v>
      </c>
      <c r="L1492">
        <v>10</v>
      </c>
      <c r="M1492">
        <v>3</v>
      </c>
      <c r="N1492">
        <f>SUMIF(Call_Data!$D$2:$D$1526,Call_Data!$D1492,Call_Data!$G$2:$G$1526)</f>
        <v>1507</v>
      </c>
      <c r="O1492">
        <f>SUMIFS(Call_Data!$G$2:$G$1526,Call_Data!$D$2:$D$1526,Call_Data!$D1492,Call_Data!$A$2:$A$1526,Call_Data!$A1492)</f>
        <v>455</v>
      </c>
      <c r="P1492" s="3">
        <f>Call_Data!$H1492/Call_Data!$G1492</f>
        <v>812.80645161290317</v>
      </c>
      <c r="Q1492" cm="1">
        <f t="array" ref="Q1492">_xlfn.SWITCH(A1492,201706,780,201707,783,201708,775)</f>
        <v>775</v>
      </c>
      <c r="R1492" s="5" cm="1">
        <f t="array" ref="R1492">_xlfn.SWITCH(A1492,201706,0.08,201707,0.081,201708,0.075)</f>
        <v>7.4999999999999997E-2</v>
      </c>
      <c r="S1492" s="2">
        <f>Call_Data!$M1492/Call_Data!$G1492*100</f>
        <v>9.67741935483871</v>
      </c>
      <c r="T1492" s="2">
        <f>Call_Data!$S1492/Call_Data!$R1492</f>
        <v>129.03225806451613</v>
      </c>
      <c r="U1492" s="7">
        <f t="shared" si="46"/>
        <v>250</v>
      </c>
      <c r="V1492" s="6">
        <f t="shared" si="47"/>
        <v>0.87096774193548387</v>
      </c>
      <c r="W1492" s="6">
        <f>Call_Data!$K1492/Call_Data!$J1492</f>
        <v>0.66666666666666663</v>
      </c>
      <c r="X1492" s="6">
        <f>Call_Data!$L1492/Call_Data!$K1492</f>
        <v>0.55555555555555558</v>
      </c>
      <c r="Y1492" s="6" cm="1">
        <f t="array" ref="Y1492">_xlfn.SWITCH(A1492,201706,0.51,201707,0.509,201708,0.511)</f>
        <v>0.51100000000000001</v>
      </c>
      <c r="Z1492" s="6">
        <f>Call_Data!$L1492/Call_Data!$G1492</f>
        <v>0.32258064516129031</v>
      </c>
      <c r="AA1492" s="6" cm="1">
        <f t="array" ref="AA1492">_xlfn.SWITCH(A1492,201706,0.2,201707,0.199,201708,0.198)</f>
        <v>0.19800000000000001</v>
      </c>
      <c r="AB1492" s="6">
        <f>Call_Data!$K1492-Call_Data!$L1492/Call_Data!$K1492</f>
        <v>17.444444444444443</v>
      </c>
      <c r="AC1492" s="6" cm="1">
        <f t="array" ref="AC1492">_xlfn.SWITCH(A1492,201706,0.17,201707,0.162,201708,0.159)</f>
        <v>0.159</v>
      </c>
      <c r="AD1492" s="6">
        <f>Call_Data!$I1492/Call_Data!$G1492</f>
        <v>0.25806451612903225</v>
      </c>
    </row>
    <row r="1493" spans="1:30" x14ac:dyDescent="0.2">
      <c r="A1493">
        <v>201708</v>
      </c>
      <c r="B1493" s="1">
        <v>42977</v>
      </c>
      <c r="C1493">
        <v>12473</v>
      </c>
      <c r="D1493" t="str">
        <f>VLOOKUP(Call_Data!$C1493,Hierarchy!$A$1:$H$27,5,TRUE)</f>
        <v>Ivanski, Igor</v>
      </c>
      <c r="E1493" t="str">
        <f>VLOOKUP(Call_Data!$C1493,Hierarchy!$A$2:$H$27,7,TRUE)</f>
        <v>Jimson, Bill</v>
      </c>
      <c r="F1493" t="str">
        <f>VLOOKUP(C1493,Hierarchy!$A$2:$H$27,8,TRUE)</f>
        <v>Williamburg</v>
      </c>
      <c r="G1493">
        <v>30</v>
      </c>
      <c r="H1493">
        <v>24350</v>
      </c>
      <c r="I1493">
        <v>6</v>
      </c>
      <c r="J1493">
        <v>29</v>
      </c>
      <c r="K1493">
        <v>19</v>
      </c>
      <c r="L1493">
        <v>13</v>
      </c>
      <c r="M1493">
        <v>2</v>
      </c>
      <c r="N1493">
        <f>SUMIF(Call_Data!$D$2:$D$1526,Call_Data!$D1493,Call_Data!$G$2:$G$1526)</f>
        <v>2093</v>
      </c>
      <c r="O1493">
        <f>SUMIFS(Call_Data!$G$2:$G$1526,Call_Data!$D$2:$D$1526,Call_Data!$D1493,Call_Data!$A$2:$A$1526,Call_Data!$A1493)</f>
        <v>730</v>
      </c>
      <c r="P1493" s="3">
        <f>Call_Data!$H1493/Call_Data!$G1493</f>
        <v>811.66666666666663</v>
      </c>
      <c r="Q1493" cm="1">
        <f t="array" ref="Q1493">_xlfn.SWITCH(A1493,201706,780,201707,783,201708,775)</f>
        <v>775</v>
      </c>
      <c r="R1493" s="5" cm="1">
        <f t="array" ref="R1493">_xlfn.SWITCH(A1493,201706,0.08,201707,0.081,201708,0.075)</f>
        <v>7.4999999999999997E-2</v>
      </c>
      <c r="S1493" s="2">
        <f>Call_Data!$M1493/Call_Data!$G1493*100</f>
        <v>6.666666666666667</v>
      </c>
      <c r="T1493" s="2">
        <f>Call_Data!$S1493/Call_Data!$R1493</f>
        <v>88.8888888888889</v>
      </c>
      <c r="U1493" s="7">
        <f t="shared" si="46"/>
        <v>0</v>
      </c>
      <c r="V1493" s="6">
        <f t="shared" si="47"/>
        <v>0.96666666666666667</v>
      </c>
      <c r="W1493" s="6">
        <f>Call_Data!$K1493/Call_Data!$J1493</f>
        <v>0.65517241379310343</v>
      </c>
      <c r="X1493" s="6">
        <f>Call_Data!$L1493/Call_Data!$K1493</f>
        <v>0.68421052631578949</v>
      </c>
      <c r="Y1493" s="6" cm="1">
        <f t="array" ref="Y1493">_xlfn.SWITCH(A1493,201706,0.51,201707,0.509,201708,0.511)</f>
        <v>0.51100000000000001</v>
      </c>
      <c r="Z1493" s="6">
        <f>Call_Data!$L1493/Call_Data!$G1493</f>
        <v>0.43333333333333335</v>
      </c>
      <c r="AA1493" s="6" cm="1">
        <f t="array" ref="AA1493">_xlfn.SWITCH(A1493,201706,0.2,201707,0.199,201708,0.198)</f>
        <v>0.19800000000000001</v>
      </c>
      <c r="AB1493" s="6">
        <f>Call_Data!$K1493-Call_Data!$L1493/Call_Data!$K1493</f>
        <v>18.315789473684209</v>
      </c>
      <c r="AC1493" s="6" cm="1">
        <f t="array" ref="AC1493">_xlfn.SWITCH(A1493,201706,0.17,201707,0.162,201708,0.159)</f>
        <v>0.159</v>
      </c>
      <c r="AD1493" s="6">
        <f>Call_Data!$I1493/Call_Data!$G1493</f>
        <v>0.2</v>
      </c>
    </row>
    <row r="1494" spans="1:30" x14ac:dyDescent="0.2">
      <c r="A1494">
        <v>201708</v>
      </c>
      <c r="B1494" s="1">
        <v>42977</v>
      </c>
      <c r="C1494">
        <v>12474</v>
      </c>
      <c r="D1494" t="str">
        <f>VLOOKUP(Call_Data!$C1494,Hierarchy!$A$1:$H$27,5,TRUE)</f>
        <v>Jeffries, Johnna</v>
      </c>
      <c r="E1494" t="str">
        <f>VLOOKUP(Call_Data!$C1494,Hierarchy!$A$2:$H$27,7,TRUE)</f>
        <v>Jimson, Bill</v>
      </c>
      <c r="F1494" t="str">
        <f>VLOOKUP(C1494,Hierarchy!$A$2:$H$27,8,TRUE)</f>
        <v>Williamburg</v>
      </c>
      <c r="G1494">
        <v>31</v>
      </c>
      <c r="H1494">
        <v>25761</v>
      </c>
      <c r="I1494">
        <v>7</v>
      </c>
      <c r="J1494">
        <v>31</v>
      </c>
      <c r="K1494">
        <v>26</v>
      </c>
      <c r="L1494">
        <v>18</v>
      </c>
      <c r="M1494">
        <v>2</v>
      </c>
      <c r="N1494">
        <f>SUMIF(Call_Data!$D$2:$D$1526,Call_Data!$D1494,Call_Data!$G$2:$G$1526)</f>
        <v>2135</v>
      </c>
      <c r="O1494">
        <f>SUMIFS(Call_Data!$G$2:$G$1526,Call_Data!$D$2:$D$1526,Call_Data!$D1494,Call_Data!$A$2:$A$1526,Call_Data!$A1494)</f>
        <v>730</v>
      </c>
      <c r="P1494" s="3">
        <f>Call_Data!$H1494/Call_Data!$G1494</f>
        <v>831</v>
      </c>
      <c r="Q1494" cm="1">
        <f t="array" ref="Q1494">_xlfn.SWITCH(A1494,201706,780,201707,783,201708,775)</f>
        <v>775</v>
      </c>
      <c r="R1494" s="5" cm="1">
        <f t="array" ref="R1494">_xlfn.SWITCH(A1494,201706,0.08,201707,0.081,201708,0.075)</f>
        <v>7.4999999999999997E-2</v>
      </c>
      <c r="S1494" s="2">
        <f>Call_Data!$M1494/Call_Data!$G1494*100</f>
        <v>6.4516129032258061</v>
      </c>
      <c r="T1494" s="2">
        <f>Call_Data!$S1494/Call_Data!$R1494</f>
        <v>86.021505376344081</v>
      </c>
      <c r="U1494" s="7">
        <f t="shared" si="46"/>
        <v>0</v>
      </c>
      <c r="V1494" s="6">
        <f t="shared" si="47"/>
        <v>1</v>
      </c>
      <c r="W1494" s="6">
        <f>Call_Data!$K1494/Call_Data!$J1494</f>
        <v>0.83870967741935487</v>
      </c>
      <c r="X1494" s="6">
        <f>Call_Data!$L1494/Call_Data!$K1494</f>
        <v>0.69230769230769229</v>
      </c>
      <c r="Y1494" s="6" cm="1">
        <f t="array" ref="Y1494">_xlfn.SWITCH(A1494,201706,0.51,201707,0.509,201708,0.511)</f>
        <v>0.51100000000000001</v>
      </c>
      <c r="Z1494" s="6">
        <f>Call_Data!$L1494/Call_Data!$G1494</f>
        <v>0.58064516129032262</v>
      </c>
      <c r="AA1494" s="6" cm="1">
        <f t="array" ref="AA1494">_xlfn.SWITCH(A1494,201706,0.2,201707,0.199,201708,0.198)</f>
        <v>0.19800000000000001</v>
      </c>
      <c r="AB1494" s="6">
        <f>Call_Data!$K1494-Call_Data!$L1494/Call_Data!$K1494</f>
        <v>25.307692307692307</v>
      </c>
      <c r="AC1494" s="6" cm="1">
        <f t="array" ref="AC1494">_xlfn.SWITCH(A1494,201706,0.17,201707,0.162,201708,0.159)</f>
        <v>0.159</v>
      </c>
      <c r="AD1494" s="6">
        <f>Call_Data!$I1494/Call_Data!$G1494</f>
        <v>0.22580645161290322</v>
      </c>
    </row>
    <row r="1495" spans="1:30" x14ac:dyDescent="0.2">
      <c r="A1495">
        <v>201708</v>
      </c>
      <c r="B1495" s="1">
        <v>42977</v>
      </c>
      <c r="C1495">
        <v>12475</v>
      </c>
      <c r="D1495" t="str">
        <f>VLOOKUP(Call_Data!$C1495,Hierarchy!$A$1:$H$27,5,TRUE)</f>
        <v>Kippers, Kat</v>
      </c>
      <c r="E1495" t="str">
        <f>VLOOKUP(Call_Data!$C1495,Hierarchy!$A$2:$H$27,7,TRUE)</f>
        <v>Jimson, Bill</v>
      </c>
      <c r="F1495" t="str">
        <f>VLOOKUP(C1495,Hierarchy!$A$2:$H$27,8,TRUE)</f>
        <v>Williamburg</v>
      </c>
      <c r="G1495">
        <v>34</v>
      </c>
      <c r="H1495">
        <v>25923</v>
      </c>
      <c r="I1495">
        <v>9</v>
      </c>
      <c r="J1495">
        <v>33</v>
      </c>
      <c r="K1495">
        <v>21</v>
      </c>
      <c r="L1495">
        <v>16</v>
      </c>
      <c r="M1495">
        <v>2</v>
      </c>
      <c r="N1495">
        <f>SUMIF(Call_Data!$D$2:$D$1526,Call_Data!$D1495,Call_Data!$G$2:$G$1526)</f>
        <v>2135</v>
      </c>
      <c r="O1495">
        <f>SUMIFS(Call_Data!$G$2:$G$1526,Call_Data!$D$2:$D$1526,Call_Data!$D1495,Call_Data!$A$2:$A$1526,Call_Data!$A1495)</f>
        <v>723</v>
      </c>
      <c r="P1495" s="3">
        <f>Call_Data!$H1495/Call_Data!$G1495</f>
        <v>762.44117647058829</v>
      </c>
      <c r="Q1495" cm="1">
        <f t="array" ref="Q1495">_xlfn.SWITCH(A1495,201706,780,201707,783,201708,775)</f>
        <v>775</v>
      </c>
      <c r="R1495" s="5" cm="1">
        <f t="array" ref="R1495">_xlfn.SWITCH(A1495,201706,0.08,201707,0.081,201708,0.075)</f>
        <v>7.4999999999999997E-2</v>
      </c>
      <c r="S1495" s="2">
        <f>Call_Data!$M1495/Call_Data!$G1495*100</f>
        <v>5.8823529411764701</v>
      </c>
      <c r="T1495" s="2">
        <f>Call_Data!$S1495/Call_Data!$R1495</f>
        <v>78.431372549019599</v>
      </c>
      <c r="U1495" s="7">
        <f t="shared" si="46"/>
        <v>0</v>
      </c>
      <c r="V1495" s="6">
        <f t="shared" si="47"/>
        <v>0.97058823529411764</v>
      </c>
      <c r="W1495" s="6">
        <f>Call_Data!$K1495/Call_Data!$J1495</f>
        <v>0.63636363636363635</v>
      </c>
      <c r="X1495" s="6">
        <f>Call_Data!$L1495/Call_Data!$K1495</f>
        <v>0.76190476190476186</v>
      </c>
      <c r="Y1495" s="6" cm="1">
        <f t="array" ref="Y1495">_xlfn.SWITCH(A1495,201706,0.51,201707,0.509,201708,0.511)</f>
        <v>0.51100000000000001</v>
      </c>
      <c r="Z1495" s="6">
        <f>Call_Data!$L1495/Call_Data!$G1495</f>
        <v>0.47058823529411764</v>
      </c>
      <c r="AA1495" s="6" cm="1">
        <f t="array" ref="AA1495">_xlfn.SWITCH(A1495,201706,0.2,201707,0.199,201708,0.198)</f>
        <v>0.19800000000000001</v>
      </c>
      <c r="AB1495" s="6">
        <f>Call_Data!$K1495-Call_Data!$L1495/Call_Data!$K1495</f>
        <v>20.238095238095237</v>
      </c>
      <c r="AC1495" s="6" cm="1">
        <f t="array" ref="AC1495">_xlfn.SWITCH(A1495,201706,0.17,201707,0.162,201708,0.159)</f>
        <v>0.159</v>
      </c>
      <c r="AD1495" s="6">
        <f>Call_Data!$I1495/Call_Data!$G1495</f>
        <v>0.26470588235294118</v>
      </c>
    </row>
    <row r="1496" spans="1:30" x14ac:dyDescent="0.2">
      <c r="A1496">
        <v>201708</v>
      </c>
      <c r="B1496" s="1">
        <v>42977</v>
      </c>
      <c r="C1496">
        <v>12476</v>
      </c>
      <c r="D1496" t="str">
        <f>VLOOKUP(Call_Data!$C1496,Hierarchy!$A$1:$H$27,5,TRUE)</f>
        <v>Lipp, Larry</v>
      </c>
      <c r="E1496" t="str">
        <f>VLOOKUP(Call_Data!$C1496,Hierarchy!$A$2:$H$27,7,TRUE)</f>
        <v>Jimson, Bill</v>
      </c>
      <c r="F1496" t="str">
        <f>VLOOKUP(C1496,Hierarchy!$A$2:$H$27,8,TRUE)</f>
        <v>Williamburg</v>
      </c>
      <c r="G1496">
        <v>34</v>
      </c>
      <c r="H1496">
        <v>24918</v>
      </c>
      <c r="I1496">
        <v>8</v>
      </c>
      <c r="J1496">
        <v>32</v>
      </c>
      <c r="K1496">
        <v>25</v>
      </c>
      <c r="L1496">
        <v>20</v>
      </c>
      <c r="M1496">
        <v>2</v>
      </c>
      <c r="N1496">
        <f>SUMIF(Call_Data!$D$2:$D$1526,Call_Data!$D1496,Call_Data!$G$2:$G$1526)</f>
        <v>2065</v>
      </c>
      <c r="O1496">
        <f>SUMIFS(Call_Data!$G$2:$G$1526,Call_Data!$D$2:$D$1526,Call_Data!$D1496,Call_Data!$A$2:$A$1526,Call_Data!$A1496)</f>
        <v>717</v>
      </c>
      <c r="P1496" s="3">
        <f>Call_Data!$H1496/Call_Data!$G1496</f>
        <v>732.88235294117646</v>
      </c>
      <c r="Q1496" cm="1">
        <f t="array" ref="Q1496">_xlfn.SWITCH(A1496,201706,780,201707,783,201708,775)</f>
        <v>775</v>
      </c>
      <c r="R1496" s="5" cm="1">
        <f t="array" ref="R1496">_xlfn.SWITCH(A1496,201706,0.08,201707,0.081,201708,0.075)</f>
        <v>7.4999999999999997E-2</v>
      </c>
      <c r="S1496" s="2">
        <f>Call_Data!$M1496/Call_Data!$G1496*100</f>
        <v>5.8823529411764701</v>
      </c>
      <c r="T1496" s="2">
        <f>Call_Data!$S1496/Call_Data!$R1496</f>
        <v>78.431372549019599</v>
      </c>
      <c r="U1496" s="7">
        <f t="shared" si="46"/>
        <v>0</v>
      </c>
      <c r="V1496" s="6">
        <f t="shared" si="47"/>
        <v>0.94117647058823528</v>
      </c>
      <c r="W1496" s="6">
        <f>Call_Data!$K1496/Call_Data!$J1496</f>
        <v>0.78125</v>
      </c>
      <c r="X1496" s="6">
        <f>Call_Data!$L1496/Call_Data!$K1496</f>
        <v>0.8</v>
      </c>
      <c r="Y1496" s="6" cm="1">
        <f t="array" ref="Y1496">_xlfn.SWITCH(A1496,201706,0.51,201707,0.509,201708,0.511)</f>
        <v>0.51100000000000001</v>
      </c>
      <c r="Z1496" s="6">
        <f>Call_Data!$L1496/Call_Data!$G1496</f>
        <v>0.58823529411764708</v>
      </c>
      <c r="AA1496" s="6" cm="1">
        <f t="array" ref="AA1496">_xlfn.SWITCH(A1496,201706,0.2,201707,0.199,201708,0.198)</f>
        <v>0.19800000000000001</v>
      </c>
      <c r="AB1496" s="6">
        <f>Call_Data!$K1496-Call_Data!$L1496/Call_Data!$K1496</f>
        <v>24.2</v>
      </c>
      <c r="AC1496" s="6" cm="1">
        <f t="array" ref="AC1496">_xlfn.SWITCH(A1496,201706,0.17,201707,0.162,201708,0.159)</f>
        <v>0.159</v>
      </c>
      <c r="AD1496" s="6">
        <f>Call_Data!$I1496/Call_Data!$G1496</f>
        <v>0.23529411764705882</v>
      </c>
    </row>
    <row r="1497" spans="1:30" x14ac:dyDescent="0.2">
      <c r="A1497">
        <v>201708</v>
      </c>
      <c r="B1497" s="1">
        <v>42977</v>
      </c>
      <c r="C1497">
        <v>12477</v>
      </c>
      <c r="D1497" t="str">
        <f>VLOOKUP(Call_Data!$C1497,Hierarchy!$A$1:$H$27,5,TRUE)</f>
        <v>Myers, Matt</v>
      </c>
      <c r="E1497" t="str">
        <f>VLOOKUP(Call_Data!$C1497,Hierarchy!$A$2:$H$27,7,TRUE)</f>
        <v>Jimson, Bill</v>
      </c>
      <c r="F1497" t="str">
        <f>VLOOKUP(C1497,Hierarchy!$A$2:$H$27,8,TRUE)</f>
        <v>Williamburg</v>
      </c>
      <c r="G1497">
        <v>32</v>
      </c>
      <c r="H1497">
        <v>25534</v>
      </c>
      <c r="I1497">
        <v>7</v>
      </c>
      <c r="J1497">
        <v>31</v>
      </c>
      <c r="K1497">
        <v>22</v>
      </c>
      <c r="L1497">
        <v>17</v>
      </c>
      <c r="M1497">
        <v>2</v>
      </c>
      <c r="N1497">
        <f>SUMIF(Call_Data!$D$2:$D$1526,Call_Data!$D1497,Call_Data!$G$2:$G$1526)</f>
        <v>1978</v>
      </c>
      <c r="O1497">
        <f>SUMIFS(Call_Data!$G$2:$G$1526,Call_Data!$D$2:$D$1526,Call_Data!$D1497,Call_Data!$A$2:$A$1526,Call_Data!$A1497)</f>
        <v>621</v>
      </c>
      <c r="P1497" s="3">
        <f>Call_Data!$H1497/Call_Data!$G1497</f>
        <v>797.9375</v>
      </c>
      <c r="Q1497" cm="1">
        <f t="array" ref="Q1497">_xlfn.SWITCH(A1497,201706,780,201707,783,201708,775)</f>
        <v>775</v>
      </c>
      <c r="R1497" s="5" cm="1">
        <f t="array" ref="R1497">_xlfn.SWITCH(A1497,201706,0.08,201707,0.081,201708,0.075)</f>
        <v>7.4999999999999997E-2</v>
      </c>
      <c r="S1497" s="2">
        <f>Call_Data!$M1497/Call_Data!$G1497*100</f>
        <v>6.25</v>
      </c>
      <c r="T1497" s="2">
        <f>Call_Data!$S1497/Call_Data!$R1497</f>
        <v>83.333333333333343</v>
      </c>
      <c r="U1497" s="7">
        <f t="shared" si="46"/>
        <v>0</v>
      </c>
      <c r="V1497" s="6">
        <f t="shared" si="47"/>
        <v>0.96875</v>
      </c>
      <c r="W1497" s="6">
        <f>Call_Data!$K1497/Call_Data!$J1497</f>
        <v>0.70967741935483875</v>
      </c>
      <c r="X1497" s="6">
        <f>Call_Data!$L1497/Call_Data!$K1497</f>
        <v>0.77272727272727271</v>
      </c>
      <c r="Y1497" s="6" cm="1">
        <f t="array" ref="Y1497">_xlfn.SWITCH(A1497,201706,0.51,201707,0.509,201708,0.511)</f>
        <v>0.51100000000000001</v>
      </c>
      <c r="Z1497" s="6">
        <f>Call_Data!$L1497/Call_Data!$G1497</f>
        <v>0.53125</v>
      </c>
      <c r="AA1497" s="6" cm="1">
        <f t="array" ref="AA1497">_xlfn.SWITCH(A1497,201706,0.2,201707,0.199,201708,0.198)</f>
        <v>0.19800000000000001</v>
      </c>
      <c r="AB1497" s="6">
        <f>Call_Data!$K1497-Call_Data!$L1497/Call_Data!$K1497</f>
        <v>21.227272727272727</v>
      </c>
      <c r="AC1497" s="6" cm="1">
        <f t="array" ref="AC1497">_xlfn.SWITCH(A1497,201706,0.17,201707,0.162,201708,0.159)</f>
        <v>0.159</v>
      </c>
      <c r="AD1497" s="6">
        <f>Call_Data!$I1497/Call_Data!$G1497</f>
        <v>0.21875</v>
      </c>
    </row>
    <row r="1498" spans="1:30" x14ac:dyDescent="0.2">
      <c r="A1498">
        <v>201708</v>
      </c>
      <c r="B1498" s="1">
        <v>42977</v>
      </c>
      <c r="C1498">
        <v>12478</v>
      </c>
      <c r="D1498" t="str">
        <f>VLOOKUP(Call_Data!$C1498,Hierarchy!$A$1:$H$27,5,TRUE)</f>
        <v>Nichols, Nana</v>
      </c>
      <c r="E1498" t="str">
        <f>VLOOKUP(Call_Data!$C1498,Hierarchy!$A$2:$H$27,7,TRUE)</f>
        <v>Jimson, Bill</v>
      </c>
      <c r="F1498" t="str">
        <f>VLOOKUP(C1498,Hierarchy!$A$2:$H$27,8,TRUE)</f>
        <v>Williamburg</v>
      </c>
      <c r="G1498">
        <v>34</v>
      </c>
      <c r="H1498">
        <v>25356</v>
      </c>
      <c r="I1498">
        <v>6</v>
      </c>
      <c r="J1498">
        <v>32</v>
      </c>
      <c r="K1498">
        <v>25</v>
      </c>
      <c r="L1498">
        <v>16</v>
      </c>
      <c r="M1498">
        <v>2</v>
      </c>
      <c r="N1498">
        <f>SUMIF(Call_Data!$D$2:$D$1526,Call_Data!$D1498,Call_Data!$G$2:$G$1526)</f>
        <v>1999</v>
      </c>
      <c r="O1498">
        <f>SUMIFS(Call_Data!$G$2:$G$1526,Call_Data!$D$2:$D$1526,Call_Data!$D1498,Call_Data!$A$2:$A$1526,Call_Data!$A1498)</f>
        <v>626</v>
      </c>
      <c r="P1498" s="3">
        <f>Call_Data!$H1498/Call_Data!$G1498</f>
        <v>745.76470588235293</v>
      </c>
      <c r="Q1498" cm="1">
        <f t="array" ref="Q1498">_xlfn.SWITCH(A1498,201706,780,201707,783,201708,775)</f>
        <v>775</v>
      </c>
      <c r="R1498" s="5" cm="1">
        <f t="array" ref="R1498">_xlfn.SWITCH(A1498,201706,0.08,201707,0.081,201708,0.075)</f>
        <v>7.4999999999999997E-2</v>
      </c>
      <c r="S1498" s="2">
        <f>Call_Data!$M1498/Call_Data!$G1498*100</f>
        <v>5.8823529411764701</v>
      </c>
      <c r="T1498" s="2">
        <f>Call_Data!$S1498/Call_Data!$R1498</f>
        <v>78.431372549019599</v>
      </c>
      <c r="U1498" s="7">
        <f t="shared" si="46"/>
        <v>0</v>
      </c>
      <c r="V1498" s="6">
        <f t="shared" si="47"/>
        <v>0.94117647058823528</v>
      </c>
      <c r="W1498" s="6">
        <f>Call_Data!$K1498/Call_Data!$J1498</f>
        <v>0.78125</v>
      </c>
      <c r="X1498" s="6">
        <f>Call_Data!$L1498/Call_Data!$K1498</f>
        <v>0.64</v>
      </c>
      <c r="Y1498" s="6" cm="1">
        <f t="array" ref="Y1498">_xlfn.SWITCH(A1498,201706,0.51,201707,0.509,201708,0.511)</f>
        <v>0.51100000000000001</v>
      </c>
      <c r="Z1498" s="6">
        <f>Call_Data!$L1498/Call_Data!$G1498</f>
        <v>0.47058823529411764</v>
      </c>
      <c r="AA1498" s="6" cm="1">
        <f t="array" ref="AA1498">_xlfn.SWITCH(A1498,201706,0.2,201707,0.199,201708,0.198)</f>
        <v>0.19800000000000001</v>
      </c>
      <c r="AB1498" s="6">
        <f>Call_Data!$K1498-Call_Data!$L1498/Call_Data!$K1498</f>
        <v>24.36</v>
      </c>
      <c r="AC1498" s="6" cm="1">
        <f t="array" ref="AC1498">_xlfn.SWITCH(A1498,201706,0.17,201707,0.162,201708,0.159)</f>
        <v>0.159</v>
      </c>
      <c r="AD1498" s="6">
        <f>Call_Data!$I1498/Call_Data!$G1498</f>
        <v>0.17647058823529413</v>
      </c>
    </row>
    <row r="1499" spans="1:30" x14ac:dyDescent="0.2">
      <c r="A1499">
        <v>201708</v>
      </c>
      <c r="B1499" s="1">
        <v>42977</v>
      </c>
      <c r="C1499">
        <v>12479</v>
      </c>
      <c r="D1499" t="str">
        <f>VLOOKUP(Call_Data!$C1499,Hierarchy!$A$1:$H$27,5,TRUE)</f>
        <v>Ohlson, Octavius</v>
      </c>
      <c r="E1499" t="str">
        <f>VLOOKUP(Call_Data!$C1499,Hierarchy!$A$2:$H$27,7,TRUE)</f>
        <v>Jimson, Bill</v>
      </c>
      <c r="F1499" t="str">
        <f>VLOOKUP(C1499,Hierarchy!$A$2:$H$27,8,TRUE)</f>
        <v>Williamburg</v>
      </c>
      <c r="G1499">
        <v>35</v>
      </c>
      <c r="H1499">
        <v>25806</v>
      </c>
      <c r="I1499">
        <v>7</v>
      </c>
      <c r="J1499">
        <v>33</v>
      </c>
      <c r="K1499">
        <v>26</v>
      </c>
      <c r="L1499">
        <v>16</v>
      </c>
      <c r="M1499">
        <v>2</v>
      </c>
      <c r="N1499">
        <f>SUMIF(Call_Data!$D$2:$D$1526,Call_Data!$D1499,Call_Data!$G$2:$G$1526)</f>
        <v>1969</v>
      </c>
      <c r="O1499">
        <f>SUMIFS(Call_Data!$G$2:$G$1526,Call_Data!$D$2:$D$1526,Call_Data!$D1499,Call_Data!$A$2:$A$1526,Call_Data!$A1499)</f>
        <v>727</v>
      </c>
      <c r="P1499" s="3">
        <f>Call_Data!$H1499/Call_Data!$G1499</f>
        <v>737.31428571428569</v>
      </c>
      <c r="Q1499" cm="1">
        <f t="array" ref="Q1499">_xlfn.SWITCH(A1499,201706,780,201707,783,201708,775)</f>
        <v>775</v>
      </c>
      <c r="R1499" s="5" cm="1">
        <f t="array" ref="R1499">_xlfn.SWITCH(A1499,201706,0.08,201707,0.081,201708,0.075)</f>
        <v>7.4999999999999997E-2</v>
      </c>
      <c r="S1499" s="2">
        <f>Call_Data!$M1499/Call_Data!$G1499*100</f>
        <v>5.7142857142857144</v>
      </c>
      <c r="T1499" s="2">
        <f>Call_Data!$S1499/Call_Data!$R1499</f>
        <v>76.19047619047619</v>
      </c>
      <c r="U1499" s="7">
        <f t="shared" si="46"/>
        <v>0</v>
      </c>
      <c r="V1499" s="6">
        <f t="shared" si="47"/>
        <v>0.94285714285714284</v>
      </c>
      <c r="W1499" s="6">
        <f>Call_Data!$K1499/Call_Data!$J1499</f>
        <v>0.78787878787878785</v>
      </c>
      <c r="X1499" s="6">
        <f>Call_Data!$L1499/Call_Data!$K1499</f>
        <v>0.61538461538461542</v>
      </c>
      <c r="Y1499" s="6" cm="1">
        <f t="array" ref="Y1499">_xlfn.SWITCH(A1499,201706,0.51,201707,0.509,201708,0.511)</f>
        <v>0.51100000000000001</v>
      </c>
      <c r="Z1499" s="6">
        <f>Call_Data!$L1499/Call_Data!$G1499</f>
        <v>0.45714285714285713</v>
      </c>
      <c r="AA1499" s="6" cm="1">
        <f t="array" ref="AA1499">_xlfn.SWITCH(A1499,201706,0.2,201707,0.199,201708,0.198)</f>
        <v>0.19800000000000001</v>
      </c>
      <c r="AB1499" s="6">
        <f>Call_Data!$K1499-Call_Data!$L1499/Call_Data!$K1499</f>
        <v>25.384615384615383</v>
      </c>
      <c r="AC1499" s="6" cm="1">
        <f t="array" ref="AC1499">_xlfn.SWITCH(A1499,201706,0.17,201707,0.162,201708,0.159)</f>
        <v>0.159</v>
      </c>
      <c r="AD1499" s="6">
        <f>Call_Data!$I1499/Call_Data!$G1499</f>
        <v>0.2</v>
      </c>
    </row>
    <row r="1500" spans="1:30" x14ac:dyDescent="0.2">
      <c r="A1500">
        <v>201708</v>
      </c>
      <c r="B1500" s="1">
        <v>42977</v>
      </c>
      <c r="C1500">
        <v>12481</v>
      </c>
      <c r="D1500" t="str">
        <f>VLOOKUP(Call_Data!$C1500,Hierarchy!$A$1:$H$27,5,TRUE)</f>
        <v>Rank, Richelle</v>
      </c>
      <c r="E1500" t="str">
        <f>VLOOKUP(Call_Data!$C1500,Hierarchy!$A$2:$H$27,7,TRUE)</f>
        <v>Jimson, Bill</v>
      </c>
      <c r="F1500" t="str">
        <f>VLOOKUP(C1500,Hierarchy!$A$2:$H$27,8,TRUE)</f>
        <v>Williamburg</v>
      </c>
      <c r="G1500">
        <v>36</v>
      </c>
      <c r="H1500">
        <v>24642</v>
      </c>
      <c r="I1500">
        <v>6</v>
      </c>
      <c r="J1500">
        <v>36</v>
      </c>
      <c r="K1500">
        <v>24</v>
      </c>
      <c r="L1500">
        <v>14</v>
      </c>
      <c r="M1500">
        <v>2</v>
      </c>
      <c r="N1500">
        <f>SUMIF(Call_Data!$D$2:$D$1526,Call_Data!$D1500,Call_Data!$G$2:$G$1526)</f>
        <v>1090</v>
      </c>
      <c r="O1500">
        <f>SUMIFS(Call_Data!$G$2:$G$1526,Call_Data!$D$2:$D$1526,Call_Data!$D1500,Call_Data!$A$2:$A$1526,Call_Data!$A1500)</f>
        <v>697</v>
      </c>
      <c r="P1500" s="3">
        <f>Call_Data!$H1500/Call_Data!$G1500</f>
        <v>684.5</v>
      </c>
      <c r="Q1500" cm="1">
        <f t="array" ref="Q1500">_xlfn.SWITCH(A1500,201706,780,201707,783,201708,775)</f>
        <v>775</v>
      </c>
      <c r="R1500" s="5" cm="1">
        <f t="array" ref="R1500">_xlfn.SWITCH(A1500,201706,0.08,201707,0.081,201708,0.075)</f>
        <v>7.4999999999999997E-2</v>
      </c>
      <c r="S1500" s="2">
        <f>Call_Data!$M1500/Call_Data!$G1500*100</f>
        <v>5.5555555555555554</v>
      </c>
      <c r="T1500" s="2">
        <f>Call_Data!$S1500/Call_Data!$R1500</f>
        <v>74.074074074074076</v>
      </c>
      <c r="U1500" s="7">
        <f t="shared" si="46"/>
        <v>0</v>
      </c>
      <c r="V1500" s="6">
        <f t="shared" si="47"/>
        <v>1</v>
      </c>
      <c r="W1500" s="6">
        <f>Call_Data!$K1500/Call_Data!$J1500</f>
        <v>0.66666666666666663</v>
      </c>
      <c r="X1500" s="6">
        <f>Call_Data!$L1500/Call_Data!$K1500</f>
        <v>0.58333333333333337</v>
      </c>
      <c r="Y1500" s="6" cm="1">
        <f t="array" ref="Y1500">_xlfn.SWITCH(A1500,201706,0.51,201707,0.509,201708,0.511)</f>
        <v>0.51100000000000001</v>
      </c>
      <c r="Z1500" s="6">
        <f>Call_Data!$L1500/Call_Data!$G1500</f>
        <v>0.3888888888888889</v>
      </c>
      <c r="AA1500" s="6" cm="1">
        <f t="array" ref="AA1500">_xlfn.SWITCH(A1500,201706,0.2,201707,0.199,201708,0.198)</f>
        <v>0.19800000000000001</v>
      </c>
      <c r="AB1500" s="6">
        <f>Call_Data!$K1500-Call_Data!$L1500/Call_Data!$K1500</f>
        <v>23.416666666666668</v>
      </c>
      <c r="AC1500" s="6" cm="1">
        <f t="array" ref="AC1500">_xlfn.SWITCH(A1500,201706,0.17,201707,0.162,201708,0.159)</f>
        <v>0.159</v>
      </c>
      <c r="AD1500" s="6">
        <f>Call_Data!$I1500/Call_Data!$G1500</f>
        <v>0.16666666666666666</v>
      </c>
    </row>
    <row r="1501" spans="1:30" x14ac:dyDescent="0.2">
      <c r="A1501">
        <v>201708</v>
      </c>
      <c r="B1501" s="1">
        <v>42977</v>
      </c>
      <c r="C1501">
        <v>12482</v>
      </c>
      <c r="D1501" t="str">
        <f>VLOOKUP(Call_Data!$C1501,Hierarchy!$A$1:$H$27,5,TRUE)</f>
        <v>Sanders, Sammi</v>
      </c>
      <c r="E1501" t="str">
        <f>VLOOKUP(Call_Data!$C1501,Hierarchy!$A$2:$H$27,7,TRUE)</f>
        <v>Oferten, Quinton</v>
      </c>
      <c r="F1501" t="str">
        <f>VLOOKUP(C1501,Hierarchy!$A$2:$H$27,8,TRUE)</f>
        <v>Williamburg</v>
      </c>
      <c r="G1501">
        <v>30</v>
      </c>
      <c r="H1501">
        <v>25142</v>
      </c>
      <c r="I1501">
        <v>9</v>
      </c>
      <c r="J1501">
        <v>27</v>
      </c>
      <c r="K1501">
        <v>22</v>
      </c>
      <c r="L1501">
        <v>11</v>
      </c>
      <c r="M1501">
        <v>3</v>
      </c>
      <c r="N1501">
        <f>SUMIF(Call_Data!$D$2:$D$1526,Call_Data!$D1501,Call_Data!$G$2:$G$1526)</f>
        <v>1764</v>
      </c>
      <c r="O1501">
        <f>SUMIFS(Call_Data!$G$2:$G$1526,Call_Data!$D$2:$D$1526,Call_Data!$D1501,Call_Data!$A$2:$A$1526,Call_Data!$A1501)</f>
        <v>663</v>
      </c>
      <c r="P1501" s="3">
        <f>Call_Data!$H1501/Call_Data!$G1501</f>
        <v>838.06666666666672</v>
      </c>
      <c r="Q1501" cm="1">
        <f t="array" ref="Q1501">_xlfn.SWITCH(A1501,201706,780,201707,783,201708,775)</f>
        <v>775</v>
      </c>
      <c r="R1501" s="5" cm="1">
        <f t="array" ref="R1501">_xlfn.SWITCH(A1501,201706,0.08,201707,0.081,201708,0.075)</f>
        <v>7.4999999999999997E-2</v>
      </c>
      <c r="S1501" s="2">
        <f>Call_Data!$M1501/Call_Data!$G1501*100</f>
        <v>10</v>
      </c>
      <c r="T1501" s="2">
        <f>Call_Data!$S1501/Call_Data!$R1501</f>
        <v>133.33333333333334</v>
      </c>
      <c r="U1501" s="7">
        <f t="shared" si="46"/>
        <v>250</v>
      </c>
      <c r="V1501" s="6">
        <f t="shared" si="47"/>
        <v>0.9</v>
      </c>
      <c r="W1501" s="6">
        <f>Call_Data!$K1501/Call_Data!$J1501</f>
        <v>0.81481481481481477</v>
      </c>
      <c r="X1501" s="6">
        <f>Call_Data!$L1501/Call_Data!$K1501</f>
        <v>0.5</v>
      </c>
      <c r="Y1501" s="6" cm="1">
        <f t="array" ref="Y1501">_xlfn.SWITCH(A1501,201706,0.51,201707,0.509,201708,0.511)</f>
        <v>0.51100000000000001</v>
      </c>
      <c r="Z1501" s="6">
        <f>Call_Data!$L1501/Call_Data!$G1501</f>
        <v>0.36666666666666664</v>
      </c>
      <c r="AA1501" s="6" cm="1">
        <f t="array" ref="AA1501">_xlfn.SWITCH(A1501,201706,0.2,201707,0.199,201708,0.198)</f>
        <v>0.19800000000000001</v>
      </c>
      <c r="AB1501" s="6">
        <f>Call_Data!$K1501-Call_Data!$L1501/Call_Data!$K1501</f>
        <v>21.5</v>
      </c>
      <c r="AC1501" s="6" cm="1">
        <f t="array" ref="AC1501">_xlfn.SWITCH(A1501,201706,0.17,201707,0.162,201708,0.159)</f>
        <v>0.159</v>
      </c>
      <c r="AD1501" s="6">
        <f>Call_Data!$I1501/Call_Data!$G1501</f>
        <v>0.3</v>
      </c>
    </row>
    <row r="1502" spans="1:30" x14ac:dyDescent="0.2">
      <c r="A1502">
        <v>201708</v>
      </c>
      <c r="B1502" s="1">
        <v>42977</v>
      </c>
      <c r="C1502">
        <v>12483</v>
      </c>
      <c r="D1502" t="str">
        <f>VLOOKUP(Call_Data!$C1502,Hierarchy!$A$1:$H$27,5,TRUE)</f>
        <v>Thomas, Ted</v>
      </c>
      <c r="E1502" t="str">
        <f>VLOOKUP(Call_Data!$C1502,Hierarchy!$A$2:$H$27,7,TRUE)</f>
        <v>Oferten, Quinton</v>
      </c>
      <c r="F1502" t="str">
        <f>VLOOKUP(C1502,Hierarchy!$A$2:$H$27,8,TRUE)</f>
        <v>Williamburg</v>
      </c>
      <c r="G1502">
        <v>31</v>
      </c>
      <c r="H1502">
        <v>25317</v>
      </c>
      <c r="I1502">
        <v>6</v>
      </c>
      <c r="J1502">
        <v>29</v>
      </c>
      <c r="K1502">
        <v>20</v>
      </c>
      <c r="L1502">
        <v>12</v>
      </c>
      <c r="M1502">
        <v>4</v>
      </c>
      <c r="N1502">
        <f>SUMIF(Call_Data!$D$2:$D$1526,Call_Data!$D1502,Call_Data!$G$2:$G$1526)</f>
        <v>1918</v>
      </c>
      <c r="O1502">
        <f>SUMIFS(Call_Data!$G$2:$G$1526,Call_Data!$D$2:$D$1526,Call_Data!$D1502,Call_Data!$A$2:$A$1526,Call_Data!$A1502)</f>
        <v>660</v>
      </c>
      <c r="P1502" s="3">
        <f>Call_Data!$H1502/Call_Data!$G1502</f>
        <v>816.67741935483866</v>
      </c>
      <c r="Q1502" cm="1">
        <f t="array" ref="Q1502">_xlfn.SWITCH(A1502,201706,780,201707,783,201708,775)</f>
        <v>775</v>
      </c>
      <c r="R1502" s="5" cm="1">
        <f t="array" ref="R1502">_xlfn.SWITCH(A1502,201706,0.08,201707,0.081,201708,0.075)</f>
        <v>7.4999999999999997E-2</v>
      </c>
      <c r="S1502" s="2">
        <f>Call_Data!$M1502/Call_Data!$G1502*100</f>
        <v>12.903225806451612</v>
      </c>
      <c r="T1502" s="2">
        <f>Call_Data!$S1502/Call_Data!$R1502</f>
        <v>172.04301075268816</v>
      </c>
      <c r="U1502" s="7">
        <f t="shared" si="46"/>
        <v>250</v>
      </c>
      <c r="V1502" s="6">
        <f t="shared" si="47"/>
        <v>0.93548387096774188</v>
      </c>
      <c r="W1502" s="6">
        <f>Call_Data!$K1502/Call_Data!$J1502</f>
        <v>0.68965517241379315</v>
      </c>
      <c r="X1502" s="6">
        <f>Call_Data!$L1502/Call_Data!$K1502</f>
        <v>0.6</v>
      </c>
      <c r="Y1502" s="6" cm="1">
        <f t="array" ref="Y1502">_xlfn.SWITCH(A1502,201706,0.51,201707,0.509,201708,0.511)</f>
        <v>0.51100000000000001</v>
      </c>
      <c r="Z1502" s="6">
        <f>Call_Data!$L1502/Call_Data!$G1502</f>
        <v>0.38709677419354838</v>
      </c>
      <c r="AA1502" s="6" cm="1">
        <f t="array" ref="AA1502">_xlfn.SWITCH(A1502,201706,0.2,201707,0.199,201708,0.198)</f>
        <v>0.19800000000000001</v>
      </c>
      <c r="AB1502" s="6">
        <f>Call_Data!$K1502-Call_Data!$L1502/Call_Data!$K1502</f>
        <v>19.399999999999999</v>
      </c>
      <c r="AC1502" s="6" cm="1">
        <f t="array" ref="AC1502">_xlfn.SWITCH(A1502,201706,0.17,201707,0.162,201708,0.159)</f>
        <v>0.159</v>
      </c>
      <c r="AD1502" s="6">
        <f>Call_Data!$I1502/Call_Data!$G1502</f>
        <v>0.19354838709677419</v>
      </c>
    </row>
    <row r="1503" spans="1:30" x14ac:dyDescent="0.2">
      <c r="A1503">
        <v>201708</v>
      </c>
      <c r="B1503" s="1">
        <v>42977</v>
      </c>
      <c r="C1503">
        <v>12484</v>
      </c>
      <c r="D1503" t="str">
        <f>VLOOKUP(Call_Data!$C1503,Hierarchy!$A$1:$H$27,5,TRUE)</f>
        <v>Uvaldon, Ursala</v>
      </c>
      <c r="E1503" t="str">
        <f>VLOOKUP(Call_Data!$C1503,Hierarchy!$A$2:$H$27,7,TRUE)</f>
        <v>Oferten, Quinton</v>
      </c>
      <c r="F1503" t="str">
        <f>VLOOKUP(C1503,Hierarchy!$A$2:$H$27,8,TRUE)</f>
        <v>Williamburg</v>
      </c>
      <c r="G1503">
        <v>31</v>
      </c>
      <c r="H1503">
        <v>25907</v>
      </c>
      <c r="I1503">
        <v>9</v>
      </c>
      <c r="J1503">
        <v>27</v>
      </c>
      <c r="K1503">
        <v>20</v>
      </c>
      <c r="L1503">
        <v>10</v>
      </c>
      <c r="M1503">
        <v>3</v>
      </c>
      <c r="N1503">
        <f>SUMIF(Call_Data!$D$2:$D$1526,Call_Data!$D1503,Call_Data!$G$2:$G$1526)</f>
        <v>1913</v>
      </c>
      <c r="O1503">
        <f>SUMIFS(Call_Data!$G$2:$G$1526,Call_Data!$D$2:$D$1526,Call_Data!$D1503,Call_Data!$A$2:$A$1526,Call_Data!$A1503)</f>
        <v>666</v>
      </c>
      <c r="P1503" s="3">
        <f>Call_Data!$H1503/Call_Data!$G1503</f>
        <v>835.70967741935488</v>
      </c>
      <c r="Q1503" cm="1">
        <f t="array" ref="Q1503">_xlfn.SWITCH(A1503,201706,780,201707,783,201708,775)</f>
        <v>775</v>
      </c>
      <c r="R1503" s="5" cm="1">
        <f t="array" ref="R1503">_xlfn.SWITCH(A1503,201706,0.08,201707,0.081,201708,0.075)</f>
        <v>7.4999999999999997E-2</v>
      </c>
      <c r="S1503" s="2">
        <f>Call_Data!$M1503/Call_Data!$G1503*100</f>
        <v>9.67741935483871</v>
      </c>
      <c r="T1503" s="2">
        <f>Call_Data!$S1503/Call_Data!$R1503</f>
        <v>129.03225806451613</v>
      </c>
      <c r="U1503" s="7">
        <f t="shared" si="46"/>
        <v>250</v>
      </c>
      <c r="V1503" s="6">
        <f t="shared" si="47"/>
        <v>0.87096774193548387</v>
      </c>
      <c r="W1503" s="6">
        <f>Call_Data!$K1503/Call_Data!$J1503</f>
        <v>0.7407407407407407</v>
      </c>
      <c r="X1503" s="6">
        <f>Call_Data!$L1503/Call_Data!$K1503</f>
        <v>0.5</v>
      </c>
      <c r="Y1503" s="6" cm="1">
        <f t="array" ref="Y1503">_xlfn.SWITCH(A1503,201706,0.51,201707,0.509,201708,0.511)</f>
        <v>0.51100000000000001</v>
      </c>
      <c r="Z1503" s="6">
        <f>Call_Data!$L1503/Call_Data!$G1503</f>
        <v>0.32258064516129031</v>
      </c>
      <c r="AA1503" s="6" cm="1">
        <f t="array" ref="AA1503">_xlfn.SWITCH(A1503,201706,0.2,201707,0.199,201708,0.198)</f>
        <v>0.19800000000000001</v>
      </c>
      <c r="AB1503" s="6">
        <f>Call_Data!$K1503-Call_Data!$L1503/Call_Data!$K1503</f>
        <v>19.5</v>
      </c>
      <c r="AC1503" s="6" cm="1">
        <f t="array" ref="AC1503">_xlfn.SWITCH(A1503,201706,0.17,201707,0.162,201708,0.159)</f>
        <v>0.159</v>
      </c>
      <c r="AD1503" s="6">
        <f>Call_Data!$I1503/Call_Data!$G1503</f>
        <v>0.29032258064516131</v>
      </c>
    </row>
    <row r="1504" spans="1:30" x14ac:dyDescent="0.2">
      <c r="A1504">
        <v>201708</v>
      </c>
      <c r="B1504" s="1">
        <v>42977</v>
      </c>
      <c r="C1504">
        <v>12485</v>
      </c>
      <c r="D1504" t="str">
        <f>VLOOKUP(Call_Data!$C1504,Hierarchy!$A$1:$H$27,5,TRUE)</f>
        <v>Vindictive, Vinny</v>
      </c>
      <c r="E1504" t="str">
        <f>VLOOKUP(Call_Data!$C1504,Hierarchy!$A$2:$H$27,7,TRUE)</f>
        <v>Oferten, Quinton</v>
      </c>
      <c r="F1504" t="str">
        <f>VLOOKUP(C1504,Hierarchy!$A$2:$H$27,8,TRUE)</f>
        <v>Williamburg</v>
      </c>
      <c r="G1504">
        <v>28</v>
      </c>
      <c r="H1504">
        <v>24368</v>
      </c>
      <c r="I1504">
        <v>6</v>
      </c>
      <c r="J1504">
        <v>25</v>
      </c>
      <c r="K1504">
        <v>20</v>
      </c>
      <c r="L1504">
        <v>11</v>
      </c>
      <c r="M1504">
        <v>4</v>
      </c>
      <c r="N1504">
        <f>SUMIF(Call_Data!$D$2:$D$1526,Call_Data!$D1504,Call_Data!$G$2:$G$1526)</f>
        <v>1894</v>
      </c>
      <c r="O1504">
        <f>SUMIFS(Call_Data!$G$2:$G$1526,Call_Data!$D$2:$D$1526,Call_Data!$D1504,Call_Data!$A$2:$A$1526,Call_Data!$A1504)</f>
        <v>640</v>
      </c>
      <c r="P1504" s="3">
        <f>Call_Data!$H1504/Call_Data!$G1504</f>
        <v>870.28571428571433</v>
      </c>
      <c r="Q1504" cm="1">
        <f t="array" ref="Q1504">_xlfn.SWITCH(A1504,201706,780,201707,783,201708,775)</f>
        <v>775</v>
      </c>
      <c r="R1504" s="5" cm="1">
        <f t="array" ref="R1504">_xlfn.SWITCH(A1504,201706,0.08,201707,0.081,201708,0.075)</f>
        <v>7.4999999999999997E-2</v>
      </c>
      <c r="S1504" s="2">
        <f>Call_Data!$M1504/Call_Data!$G1504*100</f>
        <v>14.285714285714285</v>
      </c>
      <c r="T1504" s="2">
        <f>Call_Data!$S1504/Call_Data!$R1504</f>
        <v>190.47619047619048</v>
      </c>
      <c r="U1504" s="7">
        <f t="shared" si="46"/>
        <v>250</v>
      </c>
      <c r="V1504" s="6">
        <f t="shared" si="47"/>
        <v>0.8928571428571429</v>
      </c>
      <c r="W1504" s="6">
        <f>Call_Data!$K1504/Call_Data!$J1504</f>
        <v>0.8</v>
      </c>
      <c r="X1504" s="6">
        <f>Call_Data!$L1504/Call_Data!$K1504</f>
        <v>0.55000000000000004</v>
      </c>
      <c r="Y1504" s="6" cm="1">
        <f t="array" ref="Y1504">_xlfn.SWITCH(A1504,201706,0.51,201707,0.509,201708,0.511)</f>
        <v>0.51100000000000001</v>
      </c>
      <c r="Z1504" s="6">
        <f>Call_Data!$L1504/Call_Data!$G1504</f>
        <v>0.39285714285714285</v>
      </c>
      <c r="AA1504" s="6" cm="1">
        <f t="array" ref="AA1504">_xlfn.SWITCH(A1504,201706,0.2,201707,0.199,201708,0.198)</f>
        <v>0.19800000000000001</v>
      </c>
      <c r="AB1504" s="6">
        <f>Call_Data!$K1504-Call_Data!$L1504/Call_Data!$K1504</f>
        <v>19.45</v>
      </c>
      <c r="AC1504" s="6" cm="1">
        <f t="array" ref="AC1504">_xlfn.SWITCH(A1504,201706,0.17,201707,0.162,201708,0.159)</f>
        <v>0.159</v>
      </c>
      <c r="AD1504" s="6">
        <f>Call_Data!$I1504/Call_Data!$G1504</f>
        <v>0.21428571428571427</v>
      </c>
    </row>
    <row r="1505" spans="1:30" x14ac:dyDescent="0.2">
      <c r="A1505">
        <v>201708</v>
      </c>
      <c r="B1505" s="1">
        <v>42977</v>
      </c>
      <c r="C1505">
        <v>12486</v>
      </c>
      <c r="D1505" t="str">
        <f>VLOOKUP(Call_Data!$C1505,Hierarchy!$A$1:$H$27,5,TRUE)</f>
        <v>Williamson, Wilma</v>
      </c>
      <c r="E1505" t="str">
        <f>VLOOKUP(Call_Data!$C1505,Hierarchy!$A$2:$H$27,7,TRUE)</f>
        <v>Oferten, Quinton</v>
      </c>
      <c r="F1505" t="str">
        <f>VLOOKUP(C1505,Hierarchy!$A$2:$H$27,8,TRUE)</f>
        <v>Williamburg</v>
      </c>
      <c r="G1505">
        <v>29</v>
      </c>
      <c r="H1505">
        <v>25247</v>
      </c>
      <c r="I1505">
        <v>7</v>
      </c>
      <c r="J1505">
        <v>27</v>
      </c>
      <c r="K1505">
        <v>17</v>
      </c>
      <c r="L1505">
        <v>10</v>
      </c>
      <c r="M1505">
        <v>3</v>
      </c>
      <c r="N1505">
        <f>SUMIF(Call_Data!$D$2:$D$1526,Call_Data!$D1505,Call_Data!$G$2:$G$1526)</f>
        <v>1992</v>
      </c>
      <c r="O1505">
        <f>SUMIFS(Call_Data!$G$2:$G$1526,Call_Data!$D$2:$D$1526,Call_Data!$D1505,Call_Data!$A$2:$A$1526,Call_Data!$A1505)</f>
        <v>665</v>
      </c>
      <c r="P1505" s="3">
        <f>Call_Data!$H1505/Call_Data!$G1505</f>
        <v>870.58620689655174</v>
      </c>
      <c r="Q1505" cm="1">
        <f t="array" ref="Q1505">_xlfn.SWITCH(A1505,201706,780,201707,783,201708,775)</f>
        <v>775</v>
      </c>
      <c r="R1505" s="5" cm="1">
        <f t="array" ref="R1505">_xlfn.SWITCH(A1505,201706,0.08,201707,0.081,201708,0.075)</f>
        <v>7.4999999999999997E-2</v>
      </c>
      <c r="S1505" s="2">
        <f>Call_Data!$M1505/Call_Data!$G1505*100</f>
        <v>10.344827586206897</v>
      </c>
      <c r="T1505" s="2">
        <f>Call_Data!$S1505/Call_Data!$R1505</f>
        <v>137.93103448275863</v>
      </c>
      <c r="U1505" s="7">
        <f t="shared" si="46"/>
        <v>250</v>
      </c>
      <c r="V1505" s="6">
        <f t="shared" si="47"/>
        <v>0.93103448275862066</v>
      </c>
      <c r="W1505" s="6">
        <f>Call_Data!$K1505/Call_Data!$J1505</f>
        <v>0.62962962962962965</v>
      </c>
      <c r="X1505" s="6">
        <f>Call_Data!$L1505/Call_Data!$K1505</f>
        <v>0.58823529411764708</v>
      </c>
      <c r="Y1505" s="6" cm="1">
        <f t="array" ref="Y1505">_xlfn.SWITCH(A1505,201706,0.51,201707,0.509,201708,0.511)</f>
        <v>0.51100000000000001</v>
      </c>
      <c r="Z1505" s="6">
        <f>Call_Data!$L1505/Call_Data!$G1505</f>
        <v>0.34482758620689657</v>
      </c>
      <c r="AA1505" s="6" cm="1">
        <f t="array" ref="AA1505">_xlfn.SWITCH(A1505,201706,0.2,201707,0.199,201708,0.198)</f>
        <v>0.19800000000000001</v>
      </c>
      <c r="AB1505" s="6">
        <f>Call_Data!$K1505-Call_Data!$L1505/Call_Data!$K1505</f>
        <v>16.411764705882351</v>
      </c>
      <c r="AC1505" s="6" cm="1">
        <f t="array" ref="AC1505">_xlfn.SWITCH(A1505,201706,0.17,201707,0.162,201708,0.159)</f>
        <v>0.159</v>
      </c>
      <c r="AD1505" s="6">
        <f>Call_Data!$I1505/Call_Data!$G1505</f>
        <v>0.2413793103448276</v>
      </c>
    </row>
    <row r="1506" spans="1:30" x14ac:dyDescent="0.2">
      <c r="A1506">
        <v>201708</v>
      </c>
      <c r="B1506" s="1">
        <v>42977</v>
      </c>
      <c r="C1506">
        <v>12487</v>
      </c>
      <c r="D1506" t="str">
        <f>VLOOKUP(Call_Data!$C1506,Hierarchy!$A$1:$H$27,5,TRUE)</f>
        <v>Younger, Yeti</v>
      </c>
      <c r="E1506" t="str">
        <f>VLOOKUP(Call_Data!$C1506,Hierarchy!$A$2:$H$27,7,TRUE)</f>
        <v>Oferten, Quinton</v>
      </c>
      <c r="F1506" t="str">
        <f>VLOOKUP(C1506,Hierarchy!$A$2:$H$27,8,TRUE)</f>
        <v>Williamburg</v>
      </c>
      <c r="G1506">
        <v>33</v>
      </c>
      <c r="H1506">
        <v>25892</v>
      </c>
      <c r="I1506">
        <v>8</v>
      </c>
      <c r="J1506">
        <v>28</v>
      </c>
      <c r="K1506">
        <v>19</v>
      </c>
      <c r="L1506">
        <v>11</v>
      </c>
      <c r="M1506">
        <v>4</v>
      </c>
      <c r="N1506">
        <f>SUMIF(Call_Data!$D$2:$D$1526,Call_Data!$D1506,Call_Data!$G$2:$G$1526)</f>
        <v>1939</v>
      </c>
      <c r="O1506">
        <f>SUMIFS(Call_Data!$G$2:$G$1526,Call_Data!$D$2:$D$1526,Call_Data!$D1506,Call_Data!$A$2:$A$1526,Call_Data!$A1506)</f>
        <v>666</v>
      </c>
      <c r="P1506" s="3">
        <f>Call_Data!$H1506/Call_Data!$G1506</f>
        <v>784.60606060606062</v>
      </c>
      <c r="Q1506" cm="1">
        <f t="array" ref="Q1506">_xlfn.SWITCH(A1506,201706,780,201707,783,201708,775)</f>
        <v>775</v>
      </c>
      <c r="R1506" s="5" cm="1">
        <f t="array" ref="R1506">_xlfn.SWITCH(A1506,201706,0.08,201707,0.081,201708,0.075)</f>
        <v>7.4999999999999997E-2</v>
      </c>
      <c r="S1506" s="2">
        <f>Call_Data!$M1506/Call_Data!$G1506*100</f>
        <v>12.121212121212121</v>
      </c>
      <c r="T1506" s="2">
        <f>Call_Data!$S1506/Call_Data!$R1506</f>
        <v>161.61616161616163</v>
      </c>
      <c r="U1506" s="7">
        <f t="shared" si="46"/>
        <v>250</v>
      </c>
      <c r="V1506" s="6">
        <f t="shared" si="47"/>
        <v>0.84848484848484851</v>
      </c>
      <c r="W1506" s="6">
        <f>Call_Data!$K1506/Call_Data!$J1506</f>
        <v>0.6785714285714286</v>
      </c>
      <c r="X1506" s="6">
        <f>Call_Data!$L1506/Call_Data!$K1506</f>
        <v>0.57894736842105265</v>
      </c>
      <c r="Y1506" s="6" cm="1">
        <f t="array" ref="Y1506">_xlfn.SWITCH(A1506,201706,0.51,201707,0.509,201708,0.511)</f>
        <v>0.51100000000000001</v>
      </c>
      <c r="Z1506" s="6">
        <f>Call_Data!$L1506/Call_Data!$G1506</f>
        <v>0.33333333333333331</v>
      </c>
      <c r="AA1506" s="6" cm="1">
        <f t="array" ref="AA1506">_xlfn.SWITCH(A1506,201706,0.2,201707,0.199,201708,0.198)</f>
        <v>0.19800000000000001</v>
      </c>
      <c r="AB1506" s="6">
        <f>Call_Data!$K1506-Call_Data!$L1506/Call_Data!$K1506</f>
        <v>18.421052631578949</v>
      </c>
      <c r="AC1506" s="6" cm="1">
        <f t="array" ref="AC1506">_xlfn.SWITCH(A1506,201706,0.17,201707,0.162,201708,0.159)</f>
        <v>0.159</v>
      </c>
      <c r="AD1506" s="6">
        <f>Call_Data!$I1506/Call_Data!$G1506</f>
        <v>0.24242424242424243</v>
      </c>
    </row>
    <row r="1507" spans="1:30" x14ac:dyDescent="0.2">
      <c r="A1507">
        <v>201708</v>
      </c>
      <c r="B1507" s="1">
        <v>42977</v>
      </c>
      <c r="C1507">
        <v>12488</v>
      </c>
      <c r="D1507" t="str">
        <f>VLOOKUP(Call_Data!$C1507,Hierarchy!$A$1:$H$27,5,TRUE)</f>
        <v>Zwilowski, Zane</v>
      </c>
      <c r="E1507" t="str">
        <f>VLOOKUP(Call_Data!$C1507,Hierarchy!$A$2:$H$27,7,TRUE)</f>
        <v>Oferten, Quinton</v>
      </c>
      <c r="F1507" t="str">
        <f>VLOOKUP(C1507,Hierarchy!$A$2:$H$27,8,TRUE)</f>
        <v>Williamburg</v>
      </c>
      <c r="G1507">
        <v>30</v>
      </c>
      <c r="H1507">
        <v>25060</v>
      </c>
      <c r="I1507">
        <v>8</v>
      </c>
      <c r="J1507">
        <v>28</v>
      </c>
      <c r="K1507">
        <v>21</v>
      </c>
      <c r="L1507">
        <v>11</v>
      </c>
      <c r="M1507">
        <v>3</v>
      </c>
      <c r="N1507">
        <f>SUMIF(Call_Data!$D$2:$D$1526,Call_Data!$D1507,Call_Data!$G$2:$G$1526)</f>
        <v>2000</v>
      </c>
      <c r="O1507">
        <f>SUMIFS(Call_Data!$G$2:$G$1526,Call_Data!$D$2:$D$1526,Call_Data!$D1507,Call_Data!$A$2:$A$1526,Call_Data!$A1507)</f>
        <v>665</v>
      </c>
      <c r="P1507" s="3">
        <f>Call_Data!$H1507/Call_Data!$G1507</f>
        <v>835.33333333333337</v>
      </c>
      <c r="Q1507" cm="1">
        <f t="array" ref="Q1507">_xlfn.SWITCH(A1507,201706,780,201707,783,201708,775)</f>
        <v>775</v>
      </c>
      <c r="R1507" s="5" cm="1">
        <f t="array" ref="R1507">_xlfn.SWITCH(A1507,201706,0.08,201707,0.081,201708,0.075)</f>
        <v>7.4999999999999997E-2</v>
      </c>
      <c r="S1507" s="2">
        <f>Call_Data!$M1507/Call_Data!$G1507*100</f>
        <v>10</v>
      </c>
      <c r="T1507" s="2">
        <f>Call_Data!$S1507/Call_Data!$R1507</f>
        <v>133.33333333333334</v>
      </c>
      <c r="U1507" s="7">
        <f t="shared" si="46"/>
        <v>250</v>
      </c>
      <c r="V1507" s="6">
        <f t="shared" si="47"/>
        <v>0.93333333333333335</v>
      </c>
      <c r="W1507" s="6">
        <f>Call_Data!$K1507/Call_Data!$J1507</f>
        <v>0.75</v>
      </c>
      <c r="X1507" s="6">
        <f>Call_Data!$L1507/Call_Data!$K1507</f>
        <v>0.52380952380952384</v>
      </c>
      <c r="Y1507" s="6" cm="1">
        <f t="array" ref="Y1507">_xlfn.SWITCH(A1507,201706,0.51,201707,0.509,201708,0.511)</f>
        <v>0.51100000000000001</v>
      </c>
      <c r="Z1507" s="6">
        <f>Call_Data!$L1507/Call_Data!$G1507</f>
        <v>0.36666666666666664</v>
      </c>
      <c r="AA1507" s="6" cm="1">
        <f t="array" ref="AA1507">_xlfn.SWITCH(A1507,201706,0.2,201707,0.199,201708,0.198)</f>
        <v>0.19800000000000001</v>
      </c>
      <c r="AB1507" s="6">
        <f>Call_Data!$K1507-Call_Data!$L1507/Call_Data!$K1507</f>
        <v>20.476190476190474</v>
      </c>
      <c r="AC1507" s="6" cm="1">
        <f t="array" ref="AC1507">_xlfn.SWITCH(A1507,201706,0.17,201707,0.162,201708,0.159)</f>
        <v>0.159</v>
      </c>
      <c r="AD1507" s="6">
        <f>Call_Data!$I1507/Call_Data!$G1507</f>
        <v>0.26666666666666666</v>
      </c>
    </row>
    <row r="1508" spans="1:30" x14ac:dyDescent="0.2">
      <c r="A1508">
        <v>201708</v>
      </c>
      <c r="B1508" s="1">
        <v>42977</v>
      </c>
      <c r="C1508">
        <v>12489</v>
      </c>
      <c r="D1508" t="str">
        <f>VLOOKUP(Call_Data!$C1508,Hierarchy!$A$1:$H$27,5,TRUE)</f>
        <v>Abacus, Aaron</v>
      </c>
      <c r="E1508" t="str">
        <f>VLOOKUP(Call_Data!$C1508,Hierarchy!$A$2:$H$27,7,TRUE)</f>
        <v>Oferten, Quinton</v>
      </c>
      <c r="F1508" t="str">
        <f>VLOOKUP(C1508,Hierarchy!$A$2:$H$27,8,TRUE)</f>
        <v>Williamburg</v>
      </c>
      <c r="G1508">
        <v>28</v>
      </c>
      <c r="H1508">
        <v>24135</v>
      </c>
      <c r="I1508">
        <v>6</v>
      </c>
      <c r="J1508">
        <v>24</v>
      </c>
      <c r="K1508">
        <v>16</v>
      </c>
      <c r="L1508">
        <v>8</v>
      </c>
      <c r="M1508">
        <v>4</v>
      </c>
      <c r="N1508">
        <f>SUMIF(Call_Data!$D$2:$D$1526,Call_Data!$D1508,Call_Data!$G$2:$G$1526)</f>
        <v>1858</v>
      </c>
      <c r="O1508">
        <f>SUMIFS(Call_Data!$G$2:$G$1526,Call_Data!$D$2:$D$1526,Call_Data!$D1508,Call_Data!$A$2:$A$1526,Call_Data!$A1508)</f>
        <v>697</v>
      </c>
      <c r="P1508" s="3">
        <f>Call_Data!$H1508/Call_Data!$G1508</f>
        <v>861.96428571428567</v>
      </c>
      <c r="Q1508" cm="1">
        <f t="array" ref="Q1508">_xlfn.SWITCH(A1508,201706,780,201707,783,201708,775)</f>
        <v>775</v>
      </c>
      <c r="R1508" s="5" cm="1">
        <f t="array" ref="R1508">_xlfn.SWITCH(A1508,201706,0.08,201707,0.081,201708,0.075)</f>
        <v>7.4999999999999997E-2</v>
      </c>
      <c r="S1508" s="2">
        <f>Call_Data!$M1508/Call_Data!$G1508*100</f>
        <v>14.285714285714285</v>
      </c>
      <c r="T1508" s="2">
        <f>Call_Data!$S1508/Call_Data!$R1508</f>
        <v>190.47619047619048</v>
      </c>
      <c r="U1508" s="7">
        <f t="shared" si="46"/>
        <v>250</v>
      </c>
      <c r="V1508" s="6">
        <f t="shared" si="47"/>
        <v>0.8571428571428571</v>
      </c>
      <c r="W1508" s="6">
        <f>Call_Data!$K1508/Call_Data!$J1508</f>
        <v>0.66666666666666663</v>
      </c>
      <c r="X1508" s="6">
        <f>Call_Data!$L1508/Call_Data!$K1508</f>
        <v>0.5</v>
      </c>
      <c r="Y1508" s="6" cm="1">
        <f t="array" ref="Y1508">_xlfn.SWITCH(A1508,201706,0.51,201707,0.509,201708,0.511)</f>
        <v>0.51100000000000001</v>
      </c>
      <c r="Z1508" s="6">
        <f>Call_Data!$L1508/Call_Data!$G1508</f>
        <v>0.2857142857142857</v>
      </c>
      <c r="AA1508" s="6" cm="1">
        <f t="array" ref="AA1508">_xlfn.SWITCH(A1508,201706,0.2,201707,0.199,201708,0.198)</f>
        <v>0.19800000000000001</v>
      </c>
      <c r="AB1508" s="6">
        <f>Call_Data!$K1508-Call_Data!$L1508/Call_Data!$K1508</f>
        <v>15.5</v>
      </c>
      <c r="AC1508" s="6" cm="1">
        <f t="array" ref="AC1508">_xlfn.SWITCH(A1508,201706,0.17,201707,0.162,201708,0.159)</f>
        <v>0.159</v>
      </c>
      <c r="AD1508" s="6">
        <f>Call_Data!$I1508/Call_Data!$G1508</f>
        <v>0.21428571428571427</v>
      </c>
    </row>
    <row r="1509" spans="1:30" x14ac:dyDescent="0.2">
      <c r="A1509">
        <v>201708</v>
      </c>
      <c r="B1509" s="1">
        <v>42977</v>
      </c>
      <c r="C1509">
        <v>12490</v>
      </c>
      <c r="D1509" t="str">
        <f>VLOOKUP(Call_Data!$C1509,Hierarchy!$A$1:$H$27,5,TRUE)</f>
        <v>Pulaski, Peter</v>
      </c>
      <c r="E1509" t="str">
        <f>VLOOKUP(Call_Data!$C1509,Hierarchy!$A$2:$H$27,7,TRUE)</f>
        <v>Oferten, Quinton</v>
      </c>
      <c r="F1509" t="str">
        <f>VLOOKUP(C1509,Hierarchy!$A$2:$H$27,8,TRUE)</f>
        <v>Williamburg</v>
      </c>
      <c r="G1509">
        <v>33</v>
      </c>
      <c r="H1509">
        <v>24633</v>
      </c>
      <c r="I1509">
        <v>10</v>
      </c>
      <c r="J1509">
        <v>30</v>
      </c>
      <c r="K1509">
        <v>19</v>
      </c>
      <c r="L1509">
        <v>10</v>
      </c>
      <c r="M1509">
        <v>4</v>
      </c>
      <c r="N1509">
        <f>SUMIF(Call_Data!$D$2:$D$1526,Call_Data!$D1509,Call_Data!$G$2:$G$1526)</f>
        <v>1507</v>
      </c>
      <c r="O1509">
        <f>SUMIFS(Call_Data!$G$2:$G$1526,Call_Data!$D$2:$D$1526,Call_Data!$D1509,Call_Data!$A$2:$A$1526,Call_Data!$A1509)</f>
        <v>455</v>
      </c>
      <c r="P1509" s="3">
        <f>Call_Data!$H1509/Call_Data!$G1509</f>
        <v>746.4545454545455</v>
      </c>
      <c r="Q1509" cm="1">
        <f t="array" ref="Q1509">_xlfn.SWITCH(A1509,201706,780,201707,783,201708,775)</f>
        <v>775</v>
      </c>
      <c r="R1509" s="5" cm="1">
        <f t="array" ref="R1509">_xlfn.SWITCH(A1509,201706,0.08,201707,0.081,201708,0.075)</f>
        <v>7.4999999999999997E-2</v>
      </c>
      <c r="S1509" s="2">
        <f>Call_Data!$M1509/Call_Data!$G1509*100</f>
        <v>12.121212121212121</v>
      </c>
      <c r="T1509" s="2">
        <f>Call_Data!$S1509/Call_Data!$R1509</f>
        <v>161.61616161616163</v>
      </c>
      <c r="U1509" s="7">
        <f t="shared" si="46"/>
        <v>250</v>
      </c>
      <c r="V1509" s="6">
        <f t="shared" si="47"/>
        <v>0.90909090909090906</v>
      </c>
      <c r="W1509" s="6">
        <f>Call_Data!$K1509/Call_Data!$J1509</f>
        <v>0.6333333333333333</v>
      </c>
      <c r="X1509" s="6">
        <f>Call_Data!$L1509/Call_Data!$K1509</f>
        <v>0.52631578947368418</v>
      </c>
      <c r="Y1509" s="6" cm="1">
        <f t="array" ref="Y1509">_xlfn.SWITCH(A1509,201706,0.51,201707,0.509,201708,0.511)</f>
        <v>0.51100000000000001</v>
      </c>
      <c r="Z1509" s="6">
        <f>Call_Data!$L1509/Call_Data!$G1509</f>
        <v>0.30303030303030304</v>
      </c>
      <c r="AA1509" s="6" cm="1">
        <f t="array" ref="AA1509">_xlfn.SWITCH(A1509,201706,0.2,201707,0.199,201708,0.198)</f>
        <v>0.19800000000000001</v>
      </c>
      <c r="AB1509" s="6">
        <f>Call_Data!$K1509-Call_Data!$L1509/Call_Data!$K1509</f>
        <v>18.473684210526315</v>
      </c>
      <c r="AC1509" s="6" cm="1">
        <f t="array" ref="AC1509">_xlfn.SWITCH(A1509,201706,0.17,201707,0.162,201708,0.159)</f>
        <v>0.159</v>
      </c>
      <c r="AD1509" s="6">
        <f>Call_Data!$I1509/Call_Data!$G1509</f>
        <v>0.30303030303030304</v>
      </c>
    </row>
    <row r="1510" spans="1:30" x14ac:dyDescent="0.2">
      <c r="A1510">
        <v>201708</v>
      </c>
      <c r="B1510" s="1">
        <v>42978</v>
      </c>
      <c r="C1510">
        <v>12465</v>
      </c>
      <c r="D1510" t="str">
        <f>VLOOKUP(Call_Data!$C1510,Hierarchy!$A$1:$H$27,5,TRUE)</f>
        <v>Anderson, Albert</v>
      </c>
      <c r="E1510" t="str">
        <f>VLOOKUP(Call_Data!$C1510,Hierarchy!$A$2:$H$27,7,TRUE)</f>
        <v>Winnerson, Aceona</v>
      </c>
      <c r="F1510" t="str">
        <f>VLOOKUP(C1510,Hierarchy!$A$2:$H$27,8,TRUE)</f>
        <v>Williamburg</v>
      </c>
      <c r="G1510">
        <v>40</v>
      </c>
      <c r="H1510">
        <v>24942</v>
      </c>
      <c r="I1510">
        <v>5</v>
      </c>
      <c r="J1510">
        <v>39</v>
      </c>
      <c r="K1510">
        <v>28</v>
      </c>
      <c r="L1510">
        <v>20</v>
      </c>
      <c r="M1510">
        <v>2</v>
      </c>
      <c r="N1510">
        <f>SUMIF(Call_Data!$D$2:$D$1526,Call_Data!$D1510,Call_Data!$G$2:$G$1526)</f>
        <v>2149</v>
      </c>
      <c r="O1510">
        <f>SUMIFS(Call_Data!$G$2:$G$1526,Call_Data!$D$2:$D$1526,Call_Data!$D1510,Call_Data!$A$2:$A$1526,Call_Data!$A1510)</f>
        <v>751</v>
      </c>
      <c r="P1510" s="3">
        <f>Call_Data!$H1510/Call_Data!$G1510</f>
        <v>623.54999999999995</v>
      </c>
      <c r="Q1510" cm="1">
        <f t="array" ref="Q1510">_xlfn.SWITCH(A1510,201706,780,201707,783,201708,775)</f>
        <v>775</v>
      </c>
      <c r="R1510" s="5" cm="1">
        <f t="array" ref="R1510">_xlfn.SWITCH(A1510,201706,0.08,201707,0.081,201708,0.075)</f>
        <v>7.4999999999999997E-2</v>
      </c>
      <c r="S1510" s="2">
        <f>Call_Data!$M1510/Call_Data!$G1510*100</f>
        <v>5</v>
      </c>
      <c r="T1510" s="2">
        <f>Call_Data!$S1510/Call_Data!$R1510</f>
        <v>66.666666666666671</v>
      </c>
      <c r="U1510" s="7">
        <f t="shared" si="46"/>
        <v>0</v>
      </c>
      <c r="V1510" s="6">
        <f t="shared" si="47"/>
        <v>0.97499999999999998</v>
      </c>
      <c r="W1510" s="6">
        <f>Call_Data!$K1510/Call_Data!$J1510</f>
        <v>0.71794871794871795</v>
      </c>
      <c r="X1510" s="6">
        <f>Call_Data!$L1510/Call_Data!$K1510</f>
        <v>0.7142857142857143</v>
      </c>
      <c r="Y1510" s="6" cm="1">
        <f t="array" ref="Y1510">_xlfn.SWITCH(A1510,201706,0.51,201707,0.509,201708,0.511)</f>
        <v>0.51100000000000001</v>
      </c>
      <c r="Z1510" s="6">
        <f>Call_Data!$L1510/Call_Data!$G1510</f>
        <v>0.5</v>
      </c>
      <c r="AA1510" s="6" cm="1">
        <f t="array" ref="AA1510">_xlfn.SWITCH(A1510,201706,0.2,201707,0.199,201708,0.198)</f>
        <v>0.19800000000000001</v>
      </c>
      <c r="AB1510" s="6">
        <f>Call_Data!$K1510-Call_Data!$L1510/Call_Data!$K1510</f>
        <v>27.285714285714285</v>
      </c>
      <c r="AC1510" s="6" cm="1">
        <f t="array" ref="AC1510">_xlfn.SWITCH(A1510,201706,0.17,201707,0.162,201708,0.159)</f>
        <v>0.159</v>
      </c>
      <c r="AD1510" s="6">
        <f>Call_Data!$I1510/Call_Data!$G1510</f>
        <v>0.125</v>
      </c>
    </row>
    <row r="1511" spans="1:30" x14ac:dyDescent="0.2">
      <c r="A1511">
        <v>201708</v>
      </c>
      <c r="B1511" s="1">
        <v>42978</v>
      </c>
      <c r="C1511">
        <v>12466</v>
      </c>
      <c r="D1511" t="str">
        <f>VLOOKUP(Call_Data!$C1511,Hierarchy!$A$1:$H$27,5,TRUE)</f>
        <v>Binning, Bart</v>
      </c>
      <c r="E1511" t="str">
        <f>VLOOKUP(Call_Data!$C1511,Hierarchy!$A$2:$H$27,7,TRUE)</f>
        <v>Winnerson, Aceona</v>
      </c>
      <c r="F1511" t="str">
        <f>VLOOKUP(C1511,Hierarchy!$A$2:$H$27,8,TRUE)</f>
        <v>Williamburg</v>
      </c>
      <c r="G1511">
        <v>38</v>
      </c>
      <c r="H1511">
        <v>25348</v>
      </c>
      <c r="I1511">
        <v>5</v>
      </c>
      <c r="J1511">
        <v>37</v>
      </c>
      <c r="K1511">
        <v>29</v>
      </c>
      <c r="L1511">
        <v>21</v>
      </c>
      <c r="M1511">
        <v>1</v>
      </c>
      <c r="N1511">
        <f>SUMIF(Call_Data!$D$2:$D$1526,Call_Data!$D1511,Call_Data!$G$2:$G$1526)</f>
        <v>2347</v>
      </c>
      <c r="O1511">
        <f>SUMIFS(Call_Data!$G$2:$G$1526,Call_Data!$D$2:$D$1526,Call_Data!$D1511,Call_Data!$A$2:$A$1526,Call_Data!$A1511)</f>
        <v>803</v>
      </c>
      <c r="P1511" s="3">
        <f>Call_Data!$H1511/Call_Data!$G1511</f>
        <v>667.0526315789474</v>
      </c>
      <c r="Q1511" cm="1">
        <f t="array" ref="Q1511">_xlfn.SWITCH(A1511,201706,780,201707,783,201708,775)</f>
        <v>775</v>
      </c>
      <c r="R1511" s="5" cm="1">
        <f t="array" ref="R1511">_xlfn.SWITCH(A1511,201706,0.08,201707,0.081,201708,0.075)</f>
        <v>7.4999999999999997E-2</v>
      </c>
      <c r="S1511" s="2">
        <f>Call_Data!$M1511/Call_Data!$G1511*100</f>
        <v>2.6315789473684208</v>
      </c>
      <c r="T1511" s="2">
        <f>Call_Data!$S1511/Call_Data!$R1511</f>
        <v>35.087719298245609</v>
      </c>
      <c r="U1511" s="7">
        <f t="shared" si="46"/>
        <v>0</v>
      </c>
      <c r="V1511" s="6">
        <f t="shared" si="47"/>
        <v>0.97368421052631582</v>
      </c>
      <c r="W1511" s="6">
        <f>Call_Data!$K1511/Call_Data!$J1511</f>
        <v>0.78378378378378377</v>
      </c>
      <c r="X1511" s="6">
        <f>Call_Data!$L1511/Call_Data!$K1511</f>
        <v>0.72413793103448276</v>
      </c>
      <c r="Y1511" s="6" cm="1">
        <f t="array" ref="Y1511">_xlfn.SWITCH(A1511,201706,0.51,201707,0.509,201708,0.511)</f>
        <v>0.51100000000000001</v>
      </c>
      <c r="Z1511" s="6">
        <f>Call_Data!$L1511/Call_Data!$G1511</f>
        <v>0.55263157894736847</v>
      </c>
      <c r="AA1511" s="6" cm="1">
        <f t="array" ref="AA1511">_xlfn.SWITCH(A1511,201706,0.2,201707,0.199,201708,0.198)</f>
        <v>0.19800000000000001</v>
      </c>
      <c r="AB1511" s="6">
        <f>Call_Data!$K1511-Call_Data!$L1511/Call_Data!$K1511</f>
        <v>28.275862068965516</v>
      </c>
      <c r="AC1511" s="6" cm="1">
        <f t="array" ref="AC1511">_xlfn.SWITCH(A1511,201706,0.17,201707,0.162,201708,0.159)</f>
        <v>0.159</v>
      </c>
      <c r="AD1511" s="6">
        <f>Call_Data!$I1511/Call_Data!$G1511</f>
        <v>0.13157894736842105</v>
      </c>
    </row>
    <row r="1512" spans="1:30" x14ac:dyDescent="0.2">
      <c r="A1512">
        <v>201708</v>
      </c>
      <c r="B1512" s="1">
        <v>42978</v>
      </c>
      <c r="C1512">
        <v>12467</v>
      </c>
      <c r="D1512" t="str">
        <f>VLOOKUP(Call_Data!$C1512,Hierarchy!$A$1:$H$27,5,TRUE)</f>
        <v>Centerville, Cece</v>
      </c>
      <c r="E1512" t="str">
        <f>VLOOKUP(Call_Data!$C1512,Hierarchy!$A$2:$H$27,7,TRUE)</f>
        <v>Winnerson, Aceona</v>
      </c>
      <c r="F1512" t="str">
        <f>VLOOKUP(C1512,Hierarchy!$A$2:$H$27,8,TRUE)</f>
        <v>Williamburg</v>
      </c>
      <c r="G1512">
        <v>40</v>
      </c>
      <c r="H1512">
        <v>25275</v>
      </c>
      <c r="I1512">
        <v>5</v>
      </c>
      <c r="J1512">
        <v>38</v>
      </c>
      <c r="K1512">
        <v>27</v>
      </c>
      <c r="L1512">
        <v>22</v>
      </c>
      <c r="M1512">
        <v>2</v>
      </c>
      <c r="N1512">
        <f>SUMIF(Call_Data!$D$2:$D$1526,Call_Data!$D1512,Call_Data!$G$2:$G$1526)</f>
        <v>2319</v>
      </c>
      <c r="O1512">
        <f>SUMIFS(Call_Data!$G$2:$G$1526,Call_Data!$D$2:$D$1526,Call_Data!$D1512,Call_Data!$A$2:$A$1526,Call_Data!$A1512)</f>
        <v>800</v>
      </c>
      <c r="P1512" s="3">
        <f>Call_Data!$H1512/Call_Data!$G1512</f>
        <v>631.875</v>
      </c>
      <c r="Q1512" cm="1">
        <f t="array" ref="Q1512">_xlfn.SWITCH(A1512,201706,780,201707,783,201708,775)</f>
        <v>775</v>
      </c>
      <c r="R1512" s="5" cm="1">
        <f t="array" ref="R1512">_xlfn.SWITCH(A1512,201706,0.08,201707,0.081,201708,0.075)</f>
        <v>7.4999999999999997E-2</v>
      </c>
      <c r="S1512" s="2">
        <f>Call_Data!$M1512/Call_Data!$G1512*100</f>
        <v>5</v>
      </c>
      <c r="T1512" s="2">
        <f>Call_Data!$S1512/Call_Data!$R1512</f>
        <v>66.666666666666671</v>
      </c>
      <c r="U1512" s="7">
        <f t="shared" si="46"/>
        <v>0</v>
      </c>
      <c r="V1512" s="6">
        <f t="shared" si="47"/>
        <v>0.95</v>
      </c>
      <c r="W1512" s="6">
        <f>Call_Data!$K1512/Call_Data!$J1512</f>
        <v>0.71052631578947367</v>
      </c>
      <c r="X1512" s="6">
        <f>Call_Data!$L1512/Call_Data!$K1512</f>
        <v>0.81481481481481477</v>
      </c>
      <c r="Y1512" s="6" cm="1">
        <f t="array" ref="Y1512">_xlfn.SWITCH(A1512,201706,0.51,201707,0.509,201708,0.511)</f>
        <v>0.51100000000000001</v>
      </c>
      <c r="Z1512" s="6">
        <f>Call_Data!$L1512/Call_Data!$G1512</f>
        <v>0.55000000000000004</v>
      </c>
      <c r="AA1512" s="6" cm="1">
        <f t="array" ref="AA1512">_xlfn.SWITCH(A1512,201706,0.2,201707,0.199,201708,0.198)</f>
        <v>0.19800000000000001</v>
      </c>
      <c r="AB1512" s="6">
        <f>Call_Data!$K1512-Call_Data!$L1512/Call_Data!$K1512</f>
        <v>26.185185185185187</v>
      </c>
      <c r="AC1512" s="6" cm="1">
        <f t="array" ref="AC1512">_xlfn.SWITCH(A1512,201706,0.17,201707,0.162,201708,0.159)</f>
        <v>0.159</v>
      </c>
      <c r="AD1512" s="6">
        <f>Call_Data!$I1512/Call_Data!$G1512</f>
        <v>0.125</v>
      </c>
    </row>
    <row r="1513" spans="1:30" x14ac:dyDescent="0.2">
      <c r="A1513">
        <v>201708</v>
      </c>
      <c r="B1513" s="1">
        <v>42978</v>
      </c>
      <c r="C1513">
        <v>12468</v>
      </c>
      <c r="D1513" t="str">
        <f>VLOOKUP(Call_Data!$C1513,Hierarchy!$A$1:$H$27,5,TRUE)</f>
        <v>Davenport, Davina</v>
      </c>
      <c r="E1513" t="str">
        <f>VLOOKUP(Call_Data!$C1513,Hierarchy!$A$2:$H$27,7,TRUE)</f>
        <v>Winnerson, Aceona</v>
      </c>
      <c r="F1513" t="str">
        <f>VLOOKUP(C1513,Hierarchy!$A$2:$H$27,8,TRUE)</f>
        <v>Williamburg</v>
      </c>
      <c r="G1513">
        <v>35</v>
      </c>
      <c r="H1513">
        <v>25854</v>
      </c>
      <c r="I1513">
        <v>6</v>
      </c>
      <c r="J1513">
        <v>32</v>
      </c>
      <c r="K1513">
        <v>26</v>
      </c>
      <c r="L1513">
        <v>22</v>
      </c>
      <c r="M1513">
        <v>1</v>
      </c>
      <c r="N1513">
        <f>SUMIF(Call_Data!$D$2:$D$1526,Call_Data!$D1513,Call_Data!$G$2:$G$1526)</f>
        <v>2282</v>
      </c>
      <c r="O1513">
        <f>SUMIFS(Call_Data!$G$2:$G$1526,Call_Data!$D$2:$D$1526,Call_Data!$D1513,Call_Data!$A$2:$A$1526,Call_Data!$A1513)</f>
        <v>790</v>
      </c>
      <c r="P1513" s="3">
        <f>Call_Data!$H1513/Call_Data!$G1513</f>
        <v>738.68571428571431</v>
      </c>
      <c r="Q1513" cm="1">
        <f t="array" ref="Q1513">_xlfn.SWITCH(A1513,201706,780,201707,783,201708,775)</f>
        <v>775</v>
      </c>
      <c r="R1513" s="5" cm="1">
        <f t="array" ref="R1513">_xlfn.SWITCH(A1513,201706,0.08,201707,0.081,201708,0.075)</f>
        <v>7.4999999999999997E-2</v>
      </c>
      <c r="S1513" s="2">
        <f>Call_Data!$M1513/Call_Data!$G1513*100</f>
        <v>2.8571428571428572</v>
      </c>
      <c r="T1513" s="2">
        <f>Call_Data!$S1513/Call_Data!$R1513</f>
        <v>38.095238095238095</v>
      </c>
      <c r="U1513" s="7">
        <f t="shared" si="46"/>
        <v>0</v>
      </c>
      <c r="V1513" s="6">
        <f t="shared" si="47"/>
        <v>0.91428571428571426</v>
      </c>
      <c r="W1513" s="6">
        <f>Call_Data!$K1513/Call_Data!$J1513</f>
        <v>0.8125</v>
      </c>
      <c r="X1513" s="6">
        <f>Call_Data!$L1513/Call_Data!$K1513</f>
        <v>0.84615384615384615</v>
      </c>
      <c r="Y1513" s="6" cm="1">
        <f t="array" ref="Y1513">_xlfn.SWITCH(A1513,201706,0.51,201707,0.509,201708,0.511)</f>
        <v>0.51100000000000001</v>
      </c>
      <c r="Z1513" s="6">
        <f>Call_Data!$L1513/Call_Data!$G1513</f>
        <v>0.62857142857142856</v>
      </c>
      <c r="AA1513" s="6" cm="1">
        <f t="array" ref="AA1513">_xlfn.SWITCH(A1513,201706,0.2,201707,0.199,201708,0.198)</f>
        <v>0.19800000000000001</v>
      </c>
      <c r="AB1513" s="6">
        <f>Call_Data!$K1513-Call_Data!$L1513/Call_Data!$K1513</f>
        <v>25.153846153846153</v>
      </c>
      <c r="AC1513" s="6" cm="1">
        <f t="array" ref="AC1513">_xlfn.SWITCH(A1513,201706,0.17,201707,0.162,201708,0.159)</f>
        <v>0.159</v>
      </c>
      <c r="AD1513" s="6">
        <f>Call_Data!$I1513/Call_Data!$G1513</f>
        <v>0.17142857142857143</v>
      </c>
    </row>
    <row r="1514" spans="1:30" x14ac:dyDescent="0.2">
      <c r="A1514">
        <v>201708</v>
      </c>
      <c r="B1514" s="1">
        <v>42978</v>
      </c>
      <c r="C1514">
        <v>12469</v>
      </c>
      <c r="D1514" t="str">
        <f>VLOOKUP(Call_Data!$C1514,Hierarchy!$A$1:$H$27,5,TRUE)</f>
        <v>Edgerton, Ethan</v>
      </c>
      <c r="E1514" t="str">
        <f>VLOOKUP(Call_Data!$C1514,Hierarchy!$A$2:$H$27,7,TRUE)</f>
        <v>Winnerson, Aceona</v>
      </c>
      <c r="F1514" t="str">
        <f>VLOOKUP(C1514,Hierarchy!$A$2:$H$27,8,TRUE)</f>
        <v>Williamburg</v>
      </c>
      <c r="G1514">
        <v>38</v>
      </c>
      <c r="H1514">
        <v>24478</v>
      </c>
      <c r="I1514">
        <v>6</v>
      </c>
      <c r="J1514">
        <v>35</v>
      </c>
      <c r="K1514">
        <v>31</v>
      </c>
      <c r="L1514">
        <v>24</v>
      </c>
      <c r="M1514">
        <v>2</v>
      </c>
      <c r="N1514">
        <f>SUMIF(Call_Data!$D$2:$D$1526,Call_Data!$D1514,Call_Data!$G$2:$G$1526)</f>
        <v>2288</v>
      </c>
      <c r="O1514">
        <f>SUMIFS(Call_Data!$G$2:$G$1526,Call_Data!$D$2:$D$1526,Call_Data!$D1514,Call_Data!$A$2:$A$1526,Call_Data!$A1514)</f>
        <v>715</v>
      </c>
      <c r="P1514" s="3">
        <f>Call_Data!$H1514/Call_Data!$G1514</f>
        <v>644.15789473684208</v>
      </c>
      <c r="Q1514" cm="1">
        <f t="array" ref="Q1514">_xlfn.SWITCH(A1514,201706,780,201707,783,201708,775)</f>
        <v>775</v>
      </c>
      <c r="R1514" s="5" cm="1">
        <f t="array" ref="R1514">_xlfn.SWITCH(A1514,201706,0.08,201707,0.081,201708,0.075)</f>
        <v>7.4999999999999997E-2</v>
      </c>
      <c r="S1514" s="2">
        <f>Call_Data!$M1514/Call_Data!$G1514*100</f>
        <v>5.2631578947368416</v>
      </c>
      <c r="T1514" s="2">
        <f>Call_Data!$S1514/Call_Data!$R1514</f>
        <v>70.175438596491219</v>
      </c>
      <c r="U1514" s="7">
        <f t="shared" si="46"/>
        <v>0</v>
      </c>
      <c r="V1514" s="6">
        <f t="shared" si="47"/>
        <v>0.92105263157894735</v>
      </c>
      <c r="W1514" s="6">
        <f>Call_Data!$K1514/Call_Data!$J1514</f>
        <v>0.88571428571428568</v>
      </c>
      <c r="X1514" s="6">
        <f>Call_Data!$L1514/Call_Data!$K1514</f>
        <v>0.77419354838709675</v>
      </c>
      <c r="Y1514" s="6" cm="1">
        <f t="array" ref="Y1514">_xlfn.SWITCH(A1514,201706,0.51,201707,0.509,201708,0.511)</f>
        <v>0.51100000000000001</v>
      </c>
      <c r="Z1514" s="6">
        <f>Call_Data!$L1514/Call_Data!$G1514</f>
        <v>0.63157894736842102</v>
      </c>
      <c r="AA1514" s="6" cm="1">
        <f t="array" ref="AA1514">_xlfn.SWITCH(A1514,201706,0.2,201707,0.199,201708,0.198)</f>
        <v>0.19800000000000001</v>
      </c>
      <c r="AB1514" s="6">
        <f>Call_Data!$K1514-Call_Data!$L1514/Call_Data!$K1514</f>
        <v>30.225806451612904</v>
      </c>
      <c r="AC1514" s="6" cm="1">
        <f t="array" ref="AC1514">_xlfn.SWITCH(A1514,201706,0.17,201707,0.162,201708,0.159)</f>
        <v>0.159</v>
      </c>
      <c r="AD1514" s="6">
        <f>Call_Data!$I1514/Call_Data!$G1514</f>
        <v>0.15789473684210525</v>
      </c>
    </row>
    <row r="1515" spans="1:30" x14ac:dyDescent="0.2">
      <c r="A1515">
        <v>201708</v>
      </c>
      <c r="B1515" s="1">
        <v>42978</v>
      </c>
      <c r="C1515">
        <v>12470</v>
      </c>
      <c r="D1515" t="str">
        <f>VLOOKUP(Call_Data!$C1515,Hierarchy!$A$1:$H$27,5,TRUE)</f>
        <v>Filipsano, Fiona</v>
      </c>
      <c r="E1515" t="str">
        <f>VLOOKUP(Call_Data!$C1515,Hierarchy!$A$2:$H$27,7,TRUE)</f>
        <v>Winnerson, Aceona</v>
      </c>
      <c r="F1515" t="str">
        <f>VLOOKUP(C1515,Hierarchy!$A$2:$H$27,8,TRUE)</f>
        <v>Williamburg</v>
      </c>
      <c r="G1515">
        <v>36</v>
      </c>
      <c r="H1515">
        <v>25052</v>
      </c>
      <c r="I1515">
        <v>5</v>
      </c>
      <c r="J1515">
        <v>33</v>
      </c>
      <c r="K1515">
        <v>28</v>
      </c>
      <c r="L1515">
        <v>25</v>
      </c>
      <c r="M1515">
        <v>1</v>
      </c>
      <c r="N1515">
        <f>SUMIF(Call_Data!$D$2:$D$1526,Call_Data!$D1515,Call_Data!$G$2:$G$1526)</f>
        <v>2312</v>
      </c>
      <c r="O1515">
        <f>SUMIFS(Call_Data!$G$2:$G$1526,Call_Data!$D$2:$D$1526,Call_Data!$D1515,Call_Data!$A$2:$A$1526,Call_Data!$A1515)</f>
        <v>796</v>
      </c>
      <c r="P1515" s="3">
        <f>Call_Data!$H1515/Call_Data!$G1515</f>
        <v>695.88888888888891</v>
      </c>
      <c r="Q1515" cm="1">
        <f t="array" ref="Q1515">_xlfn.SWITCH(A1515,201706,780,201707,783,201708,775)</f>
        <v>775</v>
      </c>
      <c r="R1515" s="5" cm="1">
        <f t="array" ref="R1515">_xlfn.SWITCH(A1515,201706,0.08,201707,0.081,201708,0.075)</f>
        <v>7.4999999999999997E-2</v>
      </c>
      <c r="S1515" s="2">
        <f>Call_Data!$M1515/Call_Data!$G1515*100</f>
        <v>2.7777777777777777</v>
      </c>
      <c r="T1515" s="2">
        <f>Call_Data!$S1515/Call_Data!$R1515</f>
        <v>37.037037037037038</v>
      </c>
      <c r="U1515" s="7">
        <f t="shared" si="46"/>
        <v>0</v>
      </c>
      <c r="V1515" s="6">
        <f t="shared" si="47"/>
        <v>0.91666666666666663</v>
      </c>
      <c r="W1515" s="6">
        <f>Call_Data!$K1515/Call_Data!$J1515</f>
        <v>0.84848484848484851</v>
      </c>
      <c r="X1515" s="6">
        <f>Call_Data!$L1515/Call_Data!$K1515</f>
        <v>0.8928571428571429</v>
      </c>
      <c r="Y1515" s="6" cm="1">
        <f t="array" ref="Y1515">_xlfn.SWITCH(A1515,201706,0.51,201707,0.509,201708,0.511)</f>
        <v>0.51100000000000001</v>
      </c>
      <c r="Z1515" s="6">
        <f>Call_Data!$L1515/Call_Data!$G1515</f>
        <v>0.69444444444444442</v>
      </c>
      <c r="AA1515" s="6" cm="1">
        <f t="array" ref="AA1515">_xlfn.SWITCH(A1515,201706,0.2,201707,0.199,201708,0.198)</f>
        <v>0.19800000000000001</v>
      </c>
      <c r="AB1515" s="6">
        <f>Call_Data!$K1515-Call_Data!$L1515/Call_Data!$K1515</f>
        <v>27.107142857142858</v>
      </c>
      <c r="AC1515" s="6" cm="1">
        <f t="array" ref="AC1515">_xlfn.SWITCH(A1515,201706,0.17,201707,0.162,201708,0.159)</f>
        <v>0.159</v>
      </c>
      <c r="AD1515" s="6">
        <f>Call_Data!$I1515/Call_Data!$G1515</f>
        <v>0.1388888888888889</v>
      </c>
    </row>
    <row r="1516" spans="1:30" x14ac:dyDescent="0.2">
      <c r="A1516">
        <v>201708</v>
      </c>
      <c r="B1516" s="1">
        <v>42978</v>
      </c>
      <c r="C1516">
        <v>12471</v>
      </c>
      <c r="D1516" t="str">
        <f>VLOOKUP(Call_Data!$C1516,Hierarchy!$A$1:$H$27,5,TRUE)</f>
        <v>Gee, Garry</v>
      </c>
      <c r="E1516" t="str">
        <f>VLOOKUP(Call_Data!$C1516,Hierarchy!$A$2:$H$27,7,TRUE)</f>
        <v>Winnerson, Aceona</v>
      </c>
      <c r="F1516" t="str">
        <f>VLOOKUP(C1516,Hierarchy!$A$2:$H$27,8,TRUE)</f>
        <v>Williamburg</v>
      </c>
      <c r="G1516">
        <v>38</v>
      </c>
      <c r="H1516">
        <v>24436</v>
      </c>
      <c r="I1516">
        <v>7</v>
      </c>
      <c r="J1516">
        <v>36</v>
      </c>
      <c r="K1516">
        <v>28</v>
      </c>
      <c r="L1516">
        <v>20</v>
      </c>
      <c r="M1516">
        <v>2</v>
      </c>
      <c r="N1516">
        <f>SUMIF(Call_Data!$D$2:$D$1526,Call_Data!$D1516,Call_Data!$G$2:$G$1526)</f>
        <v>2402</v>
      </c>
      <c r="O1516">
        <f>SUMIFS(Call_Data!$G$2:$G$1526,Call_Data!$D$2:$D$1526,Call_Data!$D1516,Call_Data!$A$2:$A$1526,Call_Data!$A1516)</f>
        <v>793</v>
      </c>
      <c r="P1516" s="3">
        <f>Call_Data!$H1516/Call_Data!$G1516</f>
        <v>643.0526315789474</v>
      </c>
      <c r="Q1516" cm="1">
        <f t="array" ref="Q1516">_xlfn.SWITCH(A1516,201706,780,201707,783,201708,775)</f>
        <v>775</v>
      </c>
      <c r="R1516" s="5" cm="1">
        <f t="array" ref="R1516">_xlfn.SWITCH(A1516,201706,0.08,201707,0.081,201708,0.075)</f>
        <v>7.4999999999999997E-2</v>
      </c>
      <c r="S1516" s="2">
        <f>Call_Data!$M1516/Call_Data!$G1516*100</f>
        <v>5.2631578947368416</v>
      </c>
      <c r="T1516" s="2">
        <f>Call_Data!$S1516/Call_Data!$R1516</f>
        <v>70.175438596491219</v>
      </c>
      <c r="U1516" s="7">
        <f t="shared" si="46"/>
        <v>0</v>
      </c>
      <c r="V1516" s="6">
        <f t="shared" si="47"/>
        <v>0.94736842105263153</v>
      </c>
      <c r="W1516" s="6">
        <f>Call_Data!$K1516/Call_Data!$J1516</f>
        <v>0.77777777777777779</v>
      </c>
      <c r="X1516" s="6">
        <f>Call_Data!$L1516/Call_Data!$K1516</f>
        <v>0.7142857142857143</v>
      </c>
      <c r="Y1516" s="6" cm="1">
        <f t="array" ref="Y1516">_xlfn.SWITCH(A1516,201706,0.51,201707,0.509,201708,0.511)</f>
        <v>0.51100000000000001</v>
      </c>
      <c r="Z1516" s="6">
        <f>Call_Data!$L1516/Call_Data!$G1516</f>
        <v>0.52631578947368418</v>
      </c>
      <c r="AA1516" s="6" cm="1">
        <f t="array" ref="AA1516">_xlfn.SWITCH(A1516,201706,0.2,201707,0.199,201708,0.198)</f>
        <v>0.19800000000000001</v>
      </c>
      <c r="AB1516" s="6">
        <f>Call_Data!$K1516-Call_Data!$L1516/Call_Data!$K1516</f>
        <v>27.285714285714285</v>
      </c>
      <c r="AC1516" s="6" cm="1">
        <f t="array" ref="AC1516">_xlfn.SWITCH(A1516,201706,0.17,201707,0.162,201708,0.159)</f>
        <v>0.159</v>
      </c>
      <c r="AD1516" s="6">
        <f>Call_Data!$I1516/Call_Data!$G1516</f>
        <v>0.18421052631578946</v>
      </c>
    </row>
    <row r="1517" spans="1:30" x14ac:dyDescent="0.2">
      <c r="A1517">
        <v>201708</v>
      </c>
      <c r="B1517" s="1">
        <v>42978</v>
      </c>
      <c r="C1517">
        <v>12472</v>
      </c>
      <c r="D1517" t="str">
        <f>VLOOKUP(Call_Data!$C1517,Hierarchy!$A$1:$H$27,5,TRUE)</f>
        <v>Harrison, Harold</v>
      </c>
      <c r="E1517" t="str">
        <f>VLOOKUP(Call_Data!$C1517,Hierarchy!$A$2:$H$27,7,TRUE)</f>
        <v>Winnerson, Aceona</v>
      </c>
      <c r="F1517" t="str">
        <f>VLOOKUP(C1517,Hierarchy!$A$2:$H$27,8,TRUE)</f>
        <v>Williamburg</v>
      </c>
      <c r="G1517">
        <v>40</v>
      </c>
      <c r="H1517">
        <v>24140</v>
      </c>
      <c r="I1517">
        <v>6</v>
      </c>
      <c r="J1517">
        <v>37</v>
      </c>
      <c r="K1517">
        <v>31</v>
      </c>
      <c r="L1517">
        <v>22</v>
      </c>
      <c r="M1517">
        <v>2</v>
      </c>
      <c r="N1517">
        <f>SUMIF(Call_Data!$D$2:$D$1526,Call_Data!$D1517,Call_Data!$G$2:$G$1526)</f>
        <v>2134</v>
      </c>
      <c r="O1517">
        <f>SUMIFS(Call_Data!$G$2:$G$1526,Call_Data!$D$2:$D$1526,Call_Data!$D1517,Call_Data!$A$2:$A$1526,Call_Data!$A1517)</f>
        <v>777</v>
      </c>
      <c r="P1517" s="3">
        <f>Call_Data!$H1517/Call_Data!$G1517</f>
        <v>603.5</v>
      </c>
      <c r="Q1517" cm="1">
        <f t="array" ref="Q1517">_xlfn.SWITCH(A1517,201706,780,201707,783,201708,775)</f>
        <v>775</v>
      </c>
      <c r="R1517" s="5" cm="1">
        <f t="array" ref="R1517">_xlfn.SWITCH(A1517,201706,0.08,201707,0.081,201708,0.075)</f>
        <v>7.4999999999999997E-2</v>
      </c>
      <c r="S1517" s="2">
        <f>Call_Data!$M1517/Call_Data!$G1517*100</f>
        <v>5</v>
      </c>
      <c r="T1517" s="2">
        <f>Call_Data!$S1517/Call_Data!$R1517</f>
        <v>66.666666666666671</v>
      </c>
      <c r="U1517" s="7">
        <f t="shared" si="46"/>
        <v>0</v>
      </c>
      <c r="V1517" s="6">
        <f t="shared" si="47"/>
        <v>0.92500000000000004</v>
      </c>
      <c r="W1517" s="6">
        <f>Call_Data!$K1517/Call_Data!$J1517</f>
        <v>0.83783783783783783</v>
      </c>
      <c r="X1517" s="6">
        <f>Call_Data!$L1517/Call_Data!$K1517</f>
        <v>0.70967741935483875</v>
      </c>
      <c r="Y1517" s="6" cm="1">
        <f t="array" ref="Y1517">_xlfn.SWITCH(A1517,201706,0.51,201707,0.509,201708,0.511)</f>
        <v>0.51100000000000001</v>
      </c>
      <c r="Z1517" s="6">
        <f>Call_Data!$L1517/Call_Data!$G1517</f>
        <v>0.55000000000000004</v>
      </c>
      <c r="AA1517" s="6" cm="1">
        <f t="array" ref="AA1517">_xlfn.SWITCH(A1517,201706,0.2,201707,0.199,201708,0.198)</f>
        <v>0.19800000000000001</v>
      </c>
      <c r="AB1517" s="6">
        <f>Call_Data!$K1517-Call_Data!$L1517/Call_Data!$K1517</f>
        <v>30.29032258064516</v>
      </c>
      <c r="AC1517" s="6" cm="1">
        <f t="array" ref="AC1517">_xlfn.SWITCH(A1517,201706,0.17,201707,0.162,201708,0.159)</f>
        <v>0.159</v>
      </c>
      <c r="AD1517" s="6">
        <f>Call_Data!$I1517/Call_Data!$G1517</f>
        <v>0.15</v>
      </c>
    </row>
    <row r="1518" spans="1:30" x14ac:dyDescent="0.2">
      <c r="A1518">
        <v>201708</v>
      </c>
      <c r="B1518" s="1">
        <v>42978</v>
      </c>
      <c r="C1518">
        <v>12482</v>
      </c>
      <c r="D1518" t="str">
        <f>VLOOKUP(Call_Data!$C1518,Hierarchy!$A$1:$H$27,5,TRUE)</f>
        <v>Sanders, Sammi</v>
      </c>
      <c r="E1518" t="str">
        <f>VLOOKUP(Call_Data!$C1518,Hierarchy!$A$2:$H$27,7,TRUE)</f>
        <v>Oferten, Quinton</v>
      </c>
      <c r="F1518" t="str">
        <f>VLOOKUP(C1518,Hierarchy!$A$2:$H$27,8,TRUE)</f>
        <v>Williamburg</v>
      </c>
      <c r="G1518">
        <v>30</v>
      </c>
      <c r="H1518">
        <v>25569</v>
      </c>
      <c r="I1518">
        <v>7</v>
      </c>
      <c r="J1518">
        <v>28</v>
      </c>
      <c r="K1518">
        <v>17</v>
      </c>
      <c r="L1518">
        <v>10</v>
      </c>
      <c r="M1518">
        <v>3</v>
      </c>
      <c r="N1518">
        <f>SUMIF(Call_Data!$D$2:$D$1526,Call_Data!$D1518,Call_Data!$G$2:$G$1526)</f>
        <v>1764</v>
      </c>
      <c r="O1518">
        <f>SUMIFS(Call_Data!$G$2:$G$1526,Call_Data!$D$2:$D$1526,Call_Data!$D1518,Call_Data!$A$2:$A$1526,Call_Data!$A1518)</f>
        <v>663</v>
      </c>
      <c r="P1518" s="3">
        <f>Call_Data!$H1518/Call_Data!$G1518</f>
        <v>852.3</v>
      </c>
      <c r="Q1518" cm="1">
        <f t="array" ref="Q1518">_xlfn.SWITCH(A1518,201706,780,201707,783,201708,775)</f>
        <v>775</v>
      </c>
      <c r="R1518" s="5" cm="1">
        <f t="array" ref="R1518">_xlfn.SWITCH(A1518,201706,0.08,201707,0.081,201708,0.075)</f>
        <v>7.4999999999999997E-2</v>
      </c>
      <c r="S1518" s="2">
        <f>Call_Data!$M1518/Call_Data!$G1518*100</f>
        <v>10</v>
      </c>
      <c r="T1518" s="2">
        <f>Call_Data!$S1518/Call_Data!$R1518</f>
        <v>133.33333333333334</v>
      </c>
      <c r="U1518" s="7">
        <f t="shared" si="46"/>
        <v>250</v>
      </c>
      <c r="V1518" s="6">
        <f t="shared" si="47"/>
        <v>0.93333333333333335</v>
      </c>
      <c r="W1518" s="6">
        <f>Call_Data!$K1518/Call_Data!$J1518</f>
        <v>0.6071428571428571</v>
      </c>
      <c r="X1518" s="6">
        <f>Call_Data!$L1518/Call_Data!$K1518</f>
        <v>0.58823529411764708</v>
      </c>
      <c r="Y1518" s="6" cm="1">
        <f t="array" ref="Y1518">_xlfn.SWITCH(A1518,201706,0.51,201707,0.509,201708,0.511)</f>
        <v>0.51100000000000001</v>
      </c>
      <c r="Z1518" s="6">
        <f>Call_Data!$L1518/Call_Data!$G1518</f>
        <v>0.33333333333333331</v>
      </c>
      <c r="AA1518" s="6" cm="1">
        <f t="array" ref="AA1518">_xlfn.SWITCH(A1518,201706,0.2,201707,0.199,201708,0.198)</f>
        <v>0.19800000000000001</v>
      </c>
      <c r="AB1518" s="6">
        <f>Call_Data!$K1518-Call_Data!$L1518/Call_Data!$K1518</f>
        <v>16.411764705882351</v>
      </c>
      <c r="AC1518" s="6" cm="1">
        <f t="array" ref="AC1518">_xlfn.SWITCH(A1518,201706,0.17,201707,0.162,201708,0.159)</f>
        <v>0.159</v>
      </c>
      <c r="AD1518" s="6">
        <f>Call_Data!$I1518/Call_Data!$G1518</f>
        <v>0.23333333333333334</v>
      </c>
    </row>
    <row r="1519" spans="1:30" x14ac:dyDescent="0.2">
      <c r="A1519">
        <v>201708</v>
      </c>
      <c r="B1519" s="1">
        <v>42978</v>
      </c>
      <c r="C1519">
        <v>12483</v>
      </c>
      <c r="D1519" t="str">
        <f>VLOOKUP(Call_Data!$C1519,Hierarchy!$A$1:$H$27,5,TRUE)</f>
        <v>Thomas, Ted</v>
      </c>
      <c r="E1519" t="str">
        <f>VLOOKUP(Call_Data!$C1519,Hierarchy!$A$2:$H$27,7,TRUE)</f>
        <v>Oferten, Quinton</v>
      </c>
      <c r="F1519" t="str">
        <f>VLOOKUP(C1519,Hierarchy!$A$2:$H$27,8,TRUE)</f>
        <v>Williamburg</v>
      </c>
      <c r="G1519">
        <v>29</v>
      </c>
      <c r="H1519">
        <v>24637</v>
      </c>
      <c r="I1519">
        <v>6</v>
      </c>
      <c r="J1519">
        <v>27</v>
      </c>
      <c r="K1519">
        <v>19</v>
      </c>
      <c r="L1519">
        <v>12</v>
      </c>
      <c r="M1519">
        <v>3</v>
      </c>
      <c r="N1519">
        <f>SUMIF(Call_Data!$D$2:$D$1526,Call_Data!$D1519,Call_Data!$G$2:$G$1526)</f>
        <v>1918</v>
      </c>
      <c r="O1519">
        <f>SUMIFS(Call_Data!$G$2:$G$1526,Call_Data!$D$2:$D$1526,Call_Data!$D1519,Call_Data!$A$2:$A$1526,Call_Data!$A1519)</f>
        <v>660</v>
      </c>
      <c r="P1519" s="3">
        <f>Call_Data!$H1519/Call_Data!$G1519</f>
        <v>849.55172413793105</v>
      </c>
      <c r="Q1519" cm="1">
        <f t="array" ref="Q1519">_xlfn.SWITCH(A1519,201706,780,201707,783,201708,775)</f>
        <v>775</v>
      </c>
      <c r="R1519" s="5" cm="1">
        <f t="array" ref="R1519">_xlfn.SWITCH(A1519,201706,0.08,201707,0.081,201708,0.075)</f>
        <v>7.4999999999999997E-2</v>
      </c>
      <c r="S1519" s="2">
        <f>Call_Data!$M1519/Call_Data!$G1519*100</f>
        <v>10.344827586206897</v>
      </c>
      <c r="T1519" s="2">
        <f>Call_Data!$S1519/Call_Data!$R1519</f>
        <v>137.93103448275863</v>
      </c>
      <c r="U1519" s="7">
        <f t="shared" si="46"/>
        <v>250</v>
      </c>
      <c r="V1519" s="6">
        <f t="shared" si="47"/>
        <v>0.93103448275862066</v>
      </c>
      <c r="W1519" s="6">
        <f>Call_Data!$K1519/Call_Data!$J1519</f>
        <v>0.70370370370370372</v>
      </c>
      <c r="X1519" s="6">
        <f>Call_Data!$L1519/Call_Data!$K1519</f>
        <v>0.63157894736842102</v>
      </c>
      <c r="Y1519" s="6" cm="1">
        <f t="array" ref="Y1519">_xlfn.SWITCH(A1519,201706,0.51,201707,0.509,201708,0.511)</f>
        <v>0.51100000000000001</v>
      </c>
      <c r="Z1519" s="6">
        <f>Call_Data!$L1519/Call_Data!$G1519</f>
        <v>0.41379310344827586</v>
      </c>
      <c r="AA1519" s="6" cm="1">
        <f t="array" ref="AA1519">_xlfn.SWITCH(A1519,201706,0.2,201707,0.199,201708,0.198)</f>
        <v>0.19800000000000001</v>
      </c>
      <c r="AB1519" s="6">
        <f>Call_Data!$K1519-Call_Data!$L1519/Call_Data!$K1519</f>
        <v>18.368421052631579</v>
      </c>
      <c r="AC1519" s="6" cm="1">
        <f t="array" ref="AC1519">_xlfn.SWITCH(A1519,201706,0.17,201707,0.162,201708,0.159)</f>
        <v>0.159</v>
      </c>
      <c r="AD1519" s="6">
        <f>Call_Data!$I1519/Call_Data!$G1519</f>
        <v>0.20689655172413793</v>
      </c>
    </row>
    <row r="1520" spans="1:30" x14ac:dyDescent="0.2">
      <c r="A1520">
        <v>201708</v>
      </c>
      <c r="B1520" s="1">
        <v>42978</v>
      </c>
      <c r="C1520">
        <v>12484</v>
      </c>
      <c r="D1520" t="str">
        <f>VLOOKUP(Call_Data!$C1520,Hierarchy!$A$1:$H$27,5,TRUE)</f>
        <v>Uvaldon, Ursala</v>
      </c>
      <c r="E1520" t="str">
        <f>VLOOKUP(Call_Data!$C1520,Hierarchy!$A$2:$H$27,7,TRUE)</f>
        <v>Oferten, Quinton</v>
      </c>
      <c r="F1520" t="str">
        <f>VLOOKUP(C1520,Hierarchy!$A$2:$H$27,8,TRUE)</f>
        <v>Williamburg</v>
      </c>
      <c r="G1520">
        <v>30</v>
      </c>
      <c r="H1520">
        <v>25242</v>
      </c>
      <c r="I1520">
        <v>7</v>
      </c>
      <c r="J1520">
        <v>28</v>
      </c>
      <c r="K1520">
        <v>22</v>
      </c>
      <c r="L1520">
        <v>15</v>
      </c>
      <c r="M1520">
        <v>4</v>
      </c>
      <c r="N1520">
        <f>SUMIF(Call_Data!$D$2:$D$1526,Call_Data!$D1520,Call_Data!$G$2:$G$1526)</f>
        <v>1913</v>
      </c>
      <c r="O1520">
        <f>SUMIFS(Call_Data!$G$2:$G$1526,Call_Data!$D$2:$D$1526,Call_Data!$D1520,Call_Data!$A$2:$A$1526,Call_Data!$A1520)</f>
        <v>666</v>
      </c>
      <c r="P1520" s="3">
        <f>Call_Data!$H1520/Call_Data!$G1520</f>
        <v>841.4</v>
      </c>
      <c r="Q1520" cm="1">
        <f t="array" ref="Q1520">_xlfn.SWITCH(A1520,201706,780,201707,783,201708,775)</f>
        <v>775</v>
      </c>
      <c r="R1520" s="5" cm="1">
        <f t="array" ref="R1520">_xlfn.SWITCH(A1520,201706,0.08,201707,0.081,201708,0.075)</f>
        <v>7.4999999999999997E-2</v>
      </c>
      <c r="S1520" s="2">
        <f>Call_Data!$M1520/Call_Data!$G1520*100</f>
        <v>13.333333333333334</v>
      </c>
      <c r="T1520" s="2">
        <f>Call_Data!$S1520/Call_Data!$R1520</f>
        <v>177.7777777777778</v>
      </c>
      <c r="U1520" s="7">
        <f t="shared" si="46"/>
        <v>250</v>
      </c>
      <c r="V1520" s="6">
        <f t="shared" si="47"/>
        <v>0.93333333333333335</v>
      </c>
      <c r="W1520" s="6">
        <f>Call_Data!$K1520/Call_Data!$J1520</f>
        <v>0.7857142857142857</v>
      </c>
      <c r="X1520" s="6">
        <f>Call_Data!$L1520/Call_Data!$K1520</f>
        <v>0.68181818181818177</v>
      </c>
      <c r="Y1520" s="6" cm="1">
        <f t="array" ref="Y1520">_xlfn.SWITCH(A1520,201706,0.51,201707,0.509,201708,0.511)</f>
        <v>0.51100000000000001</v>
      </c>
      <c r="Z1520" s="6">
        <f>Call_Data!$L1520/Call_Data!$G1520</f>
        <v>0.5</v>
      </c>
      <c r="AA1520" s="6" cm="1">
        <f t="array" ref="AA1520">_xlfn.SWITCH(A1520,201706,0.2,201707,0.199,201708,0.198)</f>
        <v>0.19800000000000001</v>
      </c>
      <c r="AB1520" s="6">
        <f>Call_Data!$K1520-Call_Data!$L1520/Call_Data!$K1520</f>
        <v>21.318181818181817</v>
      </c>
      <c r="AC1520" s="6" cm="1">
        <f t="array" ref="AC1520">_xlfn.SWITCH(A1520,201706,0.17,201707,0.162,201708,0.159)</f>
        <v>0.159</v>
      </c>
      <c r="AD1520" s="6">
        <f>Call_Data!$I1520/Call_Data!$G1520</f>
        <v>0.23333333333333334</v>
      </c>
    </row>
    <row r="1521" spans="1:30" x14ac:dyDescent="0.2">
      <c r="A1521">
        <v>201708</v>
      </c>
      <c r="B1521" s="1">
        <v>42978</v>
      </c>
      <c r="C1521">
        <v>12485</v>
      </c>
      <c r="D1521" t="str">
        <f>VLOOKUP(Call_Data!$C1521,Hierarchy!$A$1:$H$27,5,TRUE)</f>
        <v>Vindictive, Vinny</v>
      </c>
      <c r="E1521" t="str">
        <f>VLOOKUP(Call_Data!$C1521,Hierarchy!$A$2:$H$27,7,TRUE)</f>
        <v>Oferten, Quinton</v>
      </c>
      <c r="F1521" t="str">
        <f>VLOOKUP(C1521,Hierarchy!$A$2:$H$27,8,TRUE)</f>
        <v>Williamburg</v>
      </c>
      <c r="G1521">
        <v>31</v>
      </c>
      <c r="H1521">
        <v>25363</v>
      </c>
      <c r="I1521">
        <v>9</v>
      </c>
      <c r="J1521">
        <v>27</v>
      </c>
      <c r="K1521">
        <v>19</v>
      </c>
      <c r="L1521">
        <v>13</v>
      </c>
      <c r="M1521">
        <v>4</v>
      </c>
      <c r="N1521">
        <f>SUMIF(Call_Data!$D$2:$D$1526,Call_Data!$D1521,Call_Data!$G$2:$G$1526)</f>
        <v>1894</v>
      </c>
      <c r="O1521">
        <f>SUMIFS(Call_Data!$G$2:$G$1526,Call_Data!$D$2:$D$1526,Call_Data!$D1521,Call_Data!$A$2:$A$1526,Call_Data!$A1521)</f>
        <v>640</v>
      </c>
      <c r="P1521" s="3">
        <f>Call_Data!$H1521/Call_Data!$G1521</f>
        <v>818.16129032258061</v>
      </c>
      <c r="Q1521" cm="1">
        <f t="array" ref="Q1521">_xlfn.SWITCH(A1521,201706,780,201707,783,201708,775)</f>
        <v>775</v>
      </c>
      <c r="R1521" s="5" cm="1">
        <f t="array" ref="R1521">_xlfn.SWITCH(A1521,201706,0.08,201707,0.081,201708,0.075)</f>
        <v>7.4999999999999997E-2</v>
      </c>
      <c r="S1521" s="2">
        <f>Call_Data!$M1521/Call_Data!$G1521*100</f>
        <v>12.903225806451612</v>
      </c>
      <c r="T1521" s="2">
        <f>Call_Data!$S1521/Call_Data!$R1521</f>
        <v>172.04301075268816</v>
      </c>
      <c r="U1521" s="7">
        <f t="shared" si="46"/>
        <v>250</v>
      </c>
      <c r="V1521" s="6">
        <f t="shared" si="47"/>
        <v>0.87096774193548387</v>
      </c>
      <c r="W1521" s="6">
        <f>Call_Data!$K1521/Call_Data!$J1521</f>
        <v>0.70370370370370372</v>
      </c>
      <c r="X1521" s="6">
        <f>Call_Data!$L1521/Call_Data!$K1521</f>
        <v>0.68421052631578949</v>
      </c>
      <c r="Y1521" s="6" cm="1">
        <f t="array" ref="Y1521">_xlfn.SWITCH(A1521,201706,0.51,201707,0.509,201708,0.511)</f>
        <v>0.51100000000000001</v>
      </c>
      <c r="Z1521" s="6">
        <f>Call_Data!$L1521/Call_Data!$G1521</f>
        <v>0.41935483870967744</v>
      </c>
      <c r="AA1521" s="6" cm="1">
        <f t="array" ref="AA1521">_xlfn.SWITCH(A1521,201706,0.2,201707,0.199,201708,0.198)</f>
        <v>0.19800000000000001</v>
      </c>
      <c r="AB1521" s="6">
        <f>Call_Data!$K1521-Call_Data!$L1521/Call_Data!$K1521</f>
        <v>18.315789473684209</v>
      </c>
      <c r="AC1521" s="6" cm="1">
        <f t="array" ref="AC1521">_xlfn.SWITCH(A1521,201706,0.17,201707,0.162,201708,0.159)</f>
        <v>0.159</v>
      </c>
      <c r="AD1521" s="6">
        <f>Call_Data!$I1521/Call_Data!$G1521</f>
        <v>0.29032258064516131</v>
      </c>
    </row>
    <row r="1522" spans="1:30" x14ac:dyDescent="0.2">
      <c r="A1522">
        <v>201708</v>
      </c>
      <c r="B1522" s="1">
        <v>42978</v>
      </c>
      <c r="C1522">
        <v>12486</v>
      </c>
      <c r="D1522" t="str">
        <f>VLOOKUP(Call_Data!$C1522,Hierarchy!$A$1:$H$27,5,TRUE)</f>
        <v>Williamson, Wilma</v>
      </c>
      <c r="E1522" t="str">
        <f>VLOOKUP(Call_Data!$C1522,Hierarchy!$A$2:$H$27,7,TRUE)</f>
        <v>Oferten, Quinton</v>
      </c>
      <c r="F1522" t="str">
        <f>VLOOKUP(C1522,Hierarchy!$A$2:$H$27,8,TRUE)</f>
        <v>Williamburg</v>
      </c>
      <c r="G1522">
        <v>28</v>
      </c>
      <c r="H1522">
        <v>25714</v>
      </c>
      <c r="I1522">
        <v>6</v>
      </c>
      <c r="J1522">
        <v>25</v>
      </c>
      <c r="K1522">
        <v>17</v>
      </c>
      <c r="L1522">
        <v>12</v>
      </c>
      <c r="M1522">
        <v>3</v>
      </c>
      <c r="N1522">
        <f>SUMIF(Call_Data!$D$2:$D$1526,Call_Data!$D1522,Call_Data!$G$2:$G$1526)</f>
        <v>1992</v>
      </c>
      <c r="O1522">
        <f>SUMIFS(Call_Data!$G$2:$G$1526,Call_Data!$D$2:$D$1526,Call_Data!$D1522,Call_Data!$A$2:$A$1526,Call_Data!$A1522)</f>
        <v>665</v>
      </c>
      <c r="P1522" s="3">
        <f>Call_Data!$H1522/Call_Data!$G1522</f>
        <v>918.35714285714289</v>
      </c>
      <c r="Q1522" cm="1">
        <f t="array" ref="Q1522">_xlfn.SWITCH(A1522,201706,780,201707,783,201708,775)</f>
        <v>775</v>
      </c>
      <c r="R1522" s="5" cm="1">
        <f t="array" ref="R1522">_xlfn.SWITCH(A1522,201706,0.08,201707,0.081,201708,0.075)</f>
        <v>7.4999999999999997E-2</v>
      </c>
      <c r="S1522" s="2">
        <f>Call_Data!$M1522/Call_Data!$G1522*100</f>
        <v>10.714285714285714</v>
      </c>
      <c r="T1522" s="2">
        <f>Call_Data!$S1522/Call_Data!$R1522</f>
        <v>142.85714285714286</v>
      </c>
      <c r="U1522" s="7">
        <f t="shared" si="46"/>
        <v>250</v>
      </c>
      <c r="V1522" s="6">
        <f t="shared" si="47"/>
        <v>0.8928571428571429</v>
      </c>
      <c r="W1522" s="6">
        <f>Call_Data!$K1522/Call_Data!$J1522</f>
        <v>0.68</v>
      </c>
      <c r="X1522" s="6">
        <f>Call_Data!$L1522/Call_Data!$K1522</f>
        <v>0.70588235294117652</v>
      </c>
      <c r="Y1522" s="6" cm="1">
        <f t="array" ref="Y1522">_xlfn.SWITCH(A1522,201706,0.51,201707,0.509,201708,0.511)</f>
        <v>0.51100000000000001</v>
      </c>
      <c r="Z1522" s="6">
        <f>Call_Data!$L1522/Call_Data!$G1522</f>
        <v>0.42857142857142855</v>
      </c>
      <c r="AA1522" s="6" cm="1">
        <f t="array" ref="AA1522">_xlfn.SWITCH(A1522,201706,0.2,201707,0.199,201708,0.198)</f>
        <v>0.19800000000000001</v>
      </c>
      <c r="AB1522" s="6">
        <f>Call_Data!$K1522-Call_Data!$L1522/Call_Data!$K1522</f>
        <v>16.294117647058822</v>
      </c>
      <c r="AC1522" s="6" cm="1">
        <f t="array" ref="AC1522">_xlfn.SWITCH(A1522,201706,0.17,201707,0.162,201708,0.159)</f>
        <v>0.159</v>
      </c>
      <c r="AD1522" s="6">
        <f>Call_Data!$I1522/Call_Data!$G1522</f>
        <v>0.21428571428571427</v>
      </c>
    </row>
    <row r="1523" spans="1:30" x14ac:dyDescent="0.2">
      <c r="A1523">
        <v>201708</v>
      </c>
      <c r="B1523" s="1">
        <v>42978</v>
      </c>
      <c r="C1523">
        <v>12487</v>
      </c>
      <c r="D1523" t="str">
        <f>VLOOKUP(Call_Data!$C1523,Hierarchy!$A$1:$H$27,5,TRUE)</f>
        <v>Younger, Yeti</v>
      </c>
      <c r="E1523" t="str">
        <f>VLOOKUP(Call_Data!$C1523,Hierarchy!$A$2:$H$27,7,TRUE)</f>
        <v>Oferten, Quinton</v>
      </c>
      <c r="F1523" t="str">
        <f>VLOOKUP(C1523,Hierarchy!$A$2:$H$27,8,TRUE)</f>
        <v>Williamburg</v>
      </c>
      <c r="G1523">
        <v>29</v>
      </c>
      <c r="H1523">
        <v>25834</v>
      </c>
      <c r="I1523">
        <v>7</v>
      </c>
      <c r="J1523">
        <v>25</v>
      </c>
      <c r="K1523">
        <v>17</v>
      </c>
      <c r="L1523">
        <v>10</v>
      </c>
      <c r="M1523">
        <v>3</v>
      </c>
      <c r="N1523">
        <f>SUMIF(Call_Data!$D$2:$D$1526,Call_Data!$D1523,Call_Data!$G$2:$G$1526)</f>
        <v>1939</v>
      </c>
      <c r="O1523">
        <f>SUMIFS(Call_Data!$G$2:$G$1526,Call_Data!$D$2:$D$1526,Call_Data!$D1523,Call_Data!$A$2:$A$1526,Call_Data!$A1523)</f>
        <v>666</v>
      </c>
      <c r="P1523" s="3">
        <f>Call_Data!$H1523/Call_Data!$G1523</f>
        <v>890.82758620689651</v>
      </c>
      <c r="Q1523" cm="1">
        <f t="array" ref="Q1523">_xlfn.SWITCH(A1523,201706,780,201707,783,201708,775)</f>
        <v>775</v>
      </c>
      <c r="R1523" s="5" cm="1">
        <f t="array" ref="R1523">_xlfn.SWITCH(A1523,201706,0.08,201707,0.081,201708,0.075)</f>
        <v>7.4999999999999997E-2</v>
      </c>
      <c r="S1523" s="2">
        <f>Call_Data!$M1523/Call_Data!$G1523*100</f>
        <v>10.344827586206897</v>
      </c>
      <c r="T1523" s="2">
        <f>Call_Data!$S1523/Call_Data!$R1523</f>
        <v>137.93103448275863</v>
      </c>
      <c r="U1523" s="7">
        <f t="shared" si="46"/>
        <v>250</v>
      </c>
      <c r="V1523" s="6">
        <f t="shared" si="47"/>
        <v>0.86206896551724133</v>
      </c>
      <c r="W1523" s="6">
        <f>Call_Data!$K1523/Call_Data!$J1523</f>
        <v>0.68</v>
      </c>
      <c r="X1523" s="6">
        <f>Call_Data!$L1523/Call_Data!$K1523</f>
        <v>0.58823529411764708</v>
      </c>
      <c r="Y1523" s="6" cm="1">
        <f t="array" ref="Y1523">_xlfn.SWITCH(A1523,201706,0.51,201707,0.509,201708,0.511)</f>
        <v>0.51100000000000001</v>
      </c>
      <c r="Z1523" s="6">
        <f>Call_Data!$L1523/Call_Data!$G1523</f>
        <v>0.34482758620689657</v>
      </c>
      <c r="AA1523" s="6" cm="1">
        <f t="array" ref="AA1523">_xlfn.SWITCH(A1523,201706,0.2,201707,0.199,201708,0.198)</f>
        <v>0.19800000000000001</v>
      </c>
      <c r="AB1523" s="6">
        <f>Call_Data!$K1523-Call_Data!$L1523/Call_Data!$K1523</f>
        <v>16.411764705882351</v>
      </c>
      <c r="AC1523" s="6" cm="1">
        <f t="array" ref="AC1523">_xlfn.SWITCH(A1523,201706,0.17,201707,0.162,201708,0.159)</f>
        <v>0.159</v>
      </c>
      <c r="AD1523" s="6">
        <f>Call_Data!$I1523/Call_Data!$G1523</f>
        <v>0.2413793103448276</v>
      </c>
    </row>
    <row r="1524" spans="1:30" x14ac:dyDescent="0.2">
      <c r="A1524">
        <v>201708</v>
      </c>
      <c r="B1524" s="1">
        <v>42978</v>
      </c>
      <c r="C1524">
        <v>12488</v>
      </c>
      <c r="D1524" t="str">
        <f>VLOOKUP(Call_Data!$C1524,Hierarchy!$A$1:$H$27,5,TRUE)</f>
        <v>Zwilowski, Zane</v>
      </c>
      <c r="E1524" t="str">
        <f>VLOOKUP(Call_Data!$C1524,Hierarchy!$A$2:$H$27,7,TRUE)</f>
        <v>Oferten, Quinton</v>
      </c>
      <c r="F1524" t="str">
        <f>VLOOKUP(C1524,Hierarchy!$A$2:$H$27,8,TRUE)</f>
        <v>Williamburg</v>
      </c>
      <c r="G1524">
        <v>33</v>
      </c>
      <c r="H1524">
        <v>25229</v>
      </c>
      <c r="I1524">
        <v>7</v>
      </c>
      <c r="J1524">
        <v>28</v>
      </c>
      <c r="K1524">
        <v>20</v>
      </c>
      <c r="L1524">
        <v>12</v>
      </c>
      <c r="M1524">
        <v>3</v>
      </c>
      <c r="N1524">
        <f>SUMIF(Call_Data!$D$2:$D$1526,Call_Data!$D1524,Call_Data!$G$2:$G$1526)</f>
        <v>2000</v>
      </c>
      <c r="O1524">
        <f>SUMIFS(Call_Data!$G$2:$G$1526,Call_Data!$D$2:$D$1526,Call_Data!$D1524,Call_Data!$A$2:$A$1526,Call_Data!$A1524)</f>
        <v>665</v>
      </c>
      <c r="P1524" s="3">
        <f>Call_Data!$H1524/Call_Data!$G1524</f>
        <v>764.5151515151515</v>
      </c>
      <c r="Q1524" cm="1">
        <f t="array" ref="Q1524">_xlfn.SWITCH(A1524,201706,780,201707,783,201708,775)</f>
        <v>775</v>
      </c>
      <c r="R1524" s="5" cm="1">
        <f t="array" ref="R1524">_xlfn.SWITCH(A1524,201706,0.08,201707,0.081,201708,0.075)</f>
        <v>7.4999999999999997E-2</v>
      </c>
      <c r="S1524" s="2">
        <f>Call_Data!$M1524/Call_Data!$G1524*100</f>
        <v>9.0909090909090917</v>
      </c>
      <c r="T1524" s="2">
        <f>Call_Data!$S1524/Call_Data!$R1524</f>
        <v>121.21212121212123</v>
      </c>
      <c r="U1524" s="7">
        <f t="shared" si="46"/>
        <v>250</v>
      </c>
      <c r="V1524" s="6">
        <f t="shared" si="47"/>
        <v>0.84848484848484851</v>
      </c>
      <c r="W1524" s="6">
        <f>Call_Data!$K1524/Call_Data!$J1524</f>
        <v>0.7142857142857143</v>
      </c>
      <c r="X1524" s="6">
        <f>Call_Data!$L1524/Call_Data!$K1524</f>
        <v>0.6</v>
      </c>
      <c r="Y1524" s="6" cm="1">
        <f t="array" ref="Y1524">_xlfn.SWITCH(A1524,201706,0.51,201707,0.509,201708,0.511)</f>
        <v>0.51100000000000001</v>
      </c>
      <c r="Z1524" s="6">
        <f>Call_Data!$L1524/Call_Data!$G1524</f>
        <v>0.36363636363636365</v>
      </c>
      <c r="AA1524" s="6" cm="1">
        <f t="array" ref="AA1524">_xlfn.SWITCH(A1524,201706,0.2,201707,0.199,201708,0.198)</f>
        <v>0.19800000000000001</v>
      </c>
      <c r="AB1524" s="6">
        <f>Call_Data!$K1524-Call_Data!$L1524/Call_Data!$K1524</f>
        <v>19.399999999999999</v>
      </c>
      <c r="AC1524" s="6" cm="1">
        <f t="array" ref="AC1524">_xlfn.SWITCH(A1524,201706,0.17,201707,0.162,201708,0.159)</f>
        <v>0.159</v>
      </c>
      <c r="AD1524" s="6">
        <f>Call_Data!$I1524/Call_Data!$G1524</f>
        <v>0.21212121212121213</v>
      </c>
    </row>
    <row r="1525" spans="1:30" x14ac:dyDescent="0.2">
      <c r="A1525">
        <v>201708</v>
      </c>
      <c r="B1525" s="1">
        <v>42978</v>
      </c>
      <c r="C1525">
        <v>12489</v>
      </c>
      <c r="D1525" t="str">
        <f>VLOOKUP(Call_Data!$C1525,Hierarchy!$A$1:$H$27,5,TRUE)</f>
        <v>Abacus, Aaron</v>
      </c>
      <c r="E1525" t="str">
        <f>VLOOKUP(Call_Data!$C1525,Hierarchy!$A$2:$H$27,7,TRUE)</f>
        <v>Oferten, Quinton</v>
      </c>
      <c r="F1525" t="str">
        <f>VLOOKUP(C1525,Hierarchy!$A$2:$H$27,8,TRUE)</f>
        <v>Williamburg</v>
      </c>
      <c r="G1525">
        <v>29</v>
      </c>
      <c r="H1525">
        <v>25006</v>
      </c>
      <c r="I1525">
        <v>6</v>
      </c>
      <c r="J1525">
        <v>26</v>
      </c>
      <c r="K1525">
        <v>20</v>
      </c>
      <c r="L1525">
        <v>12</v>
      </c>
      <c r="M1525">
        <v>3</v>
      </c>
      <c r="N1525">
        <f>SUMIF(Call_Data!$D$2:$D$1526,Call_Data!$D1525,Call_Data!$G$2:$G$1526)</f>
        <v>1858</v>
      </c>
      <c r="O1525">
        <f>SUMIFS(Call_Data!$G$2:$G$1526,Call_Data!$D$2:$D$1526,Call_Data!$D1525,Call_Data!$A$2:$A$1526,Call_Data!$A1525)</f>
        <v>697</v>
      </c>
      <c r="P1525" s="3">
        <f>Call_Data!$H1525/Call_Data!$G1525</f>
        <v>862.27586206896547</v>
      </c>
      <c r="Q1525" cm="1">
        <f t="array" ref="Q1525">_xlfn.SWITCH(A1525,201706,780,201707,783,201708,775)</f>
        <v>775</v>
      </c>
      <c r="R1525" s="5" cm="1">
        <f t="array" ref="R1525">_xlfn.SWITCH(A1525,201706,0.08,201707,0.081,201708,0.075)</f>
        <v>7.4999999999999997E-2</v>
      </c>
      <c r="S1525" s="2">
        <f>Call_Data!$M1525/Call_Data!$G1525*100</f>
        <v>10.344827586206897</v>
      </c>
      <c r="T1525" s="2">
        <f>Call_Data!$S1525/Call_Data!$R1525</f>
        <v>137.93103448275863</v>
      </c>
      <c r="U1525" s="7">
        <f t="shared" si="46"/>
        <v>250</v>
      </c>
      <c r="V1525" s="6">
        <f t="shared" si="47"/>
        <v>0.89655172413793105</v>
      </c>
      <c r="W1525" s="6">
        <f>Call_Data!$K1525/Call_Data!$J1525</f>
        <v>0.76923076923076927</v>
      </c>
      <c r="X1525" s="6">
        <f>Call_Data!$L1525/Call_Data!$K1525</f>
        <v>0.6</v>
      </c>
      <c r="Y1525" s="6" cm="1">
        <f t="array" ref="Y1525">_xlfn.SWITCH(A1525,201706,0.51,201707,0.509,201708,0.511)</f>
        <v>0.51100000000000001</v>
      </c>
      <c r="Z1525" s="6">
        <f>Call_Data!$L1525/Call_Data!$G1525</f>
        <v>0.41379310344827586</v>
      </c>
      <c r="AA1525" s="6" cm="1">
        <f t="array" ref="AA1525">_xlfn.SWITCH(A1525,201706,0.2,201707,0.199,201708,0.198)</f>
        <v>0.19800000000000001</v>
      </c>
      <c r="AB1525" s="6">
        <f>Call_Data!$K1525-Call_Data!$L1525/Call_Data!$K1525</f>
        <v>19.399999999999999</v>
      </c>
      <c r="AC1525" s="6" cm="1">
        <f t="array" ref="AC1525">_xlfn.SWITCH(A1525,201706,0.17,201707,0.162,201708,0.159)</f>
        <v>0.159</v>
      </c>
      <c r="AD1525" s="6">
        <f>Call_Data!$I1525/Call_Data!$G1525</f>
        <v>0.20689655172413793</v>
      </c>
    </row>
    <row r="1526" spans="1:30" x14ac:dyDescent="0.2">
      <c r="A1526">
        <v>201708</v>
      </c>
      <c r="B1526" s="1">
        <v>42978</v>
      </c>
      <c r="C1526">
        <v>12490</v>
      </c>
      <c r="D1526" t="str">
        <f>VLOOKUP(Call_Data!$C1526,Hierarchy!$A$1:$H$27,5,TRUE)</f>
        <v>Pulaski, Peter</v>
      </c>
      <c r="E1526" t="str">
        <f>VLOOKUP(Call_Data!$C1526,Hierarchy!$A$2:$H$27,7,TRUE)</f>
        <v>Oferten, Quinton</v>
      </c>
      <c r="F1526" t="str">
        <f>VLOOKUP(C1526,Hierarchy!$A$2:$H$27,8,TRUE)</f>
        <v>Williamburg</v>
      </c>
      <c r="G1526">
        <v>29</v>
      </c>
      <c r="H1526">
        <v>24662</v>
      </c>
      <c r="I1526">
        <v>6</v>
      </c>
      <c r="J1526">
        <v>27</v>
      </c>
      <c r="K1526">
        <v>19</v>
      </c>
      <c r="L1526">
        <v>10</v>
      </c>
      <c r="M1526">
        <v>3</v>
      </c>
      <c r="N1526">
        <f>SUMIF(Call_Data!$D$2:$D$1526,Call_Data!$D1526,Call_Data!$G$2:$G$1526)</f>
        <v>1507</v>
      </c>
      <c r="O1526">
        <f>SUMIFS(Call_Data!$G$2:$G$1526,Call_Data!$D$2:$D$1526,Call_Data!$D1526,Call_Data!$A$2:$A$1526,Call_Data!$A1526)</f>
        <v>455</v>
      </c>
      <c r="P1526" s="3">
        <f>Call_Data!$H1526/Call_Data!$G1526</f>
        <v>850.41379310344826</v>
      </c>
      <c r="Q1526" cm="1">
        <f t="array" ref="Q1526">_xlfn.SWITCH(A1526,201706,780,201707,783,201708,775)</f>
        <v>775</v>
      </c>
      <c r="R1526" s="5" cm="1">
        <f t="array" ref="R1526">_xlfn.SWITCH(A1526,201706,0.08,201707,0.081,201708,0.075)</f>
        <v>7.4999999999999997E-2</v>
      </c>
      <c r="S1526" s="2">
        <f>Call_Data!$M1526/Call_Data!$G1526*100</f>
        <v>10.344827586206897</v>
      </c>
      <c r="T1526" s="2">
        <f>Call_Data!$S1526/Call_Data!$R1526</f>
        <v>137.93103448275863</v>
      </c>
      <c r="U1526" s="7">
        <f t="shared" si="46"/>
        <v>250</v>
      </c>
      <c r="V1526" s="6">
        <f t="shared" si="47"/>
        <v>0.93103448275862066</v>
      </c>
      <c r="W1526" s="6">
        <f>Call_Data!$K1526/Call_Data!$J1526</f>
        <v>0.70370370370370372</v>
      </c>
      <c r="X1526" s="6">
        <f>Call_Data!$L1526/Call_Data!$K1526</f>
        <v>0.52631578947368418</v>
      </c>
      <c r="Y1526" s="6" cm="1">
        <f t="array" ref="Y1526">_xlfn.SWITCH(A1526,201706,0.51,201707,0.509,201708,0.511)</f>
        <v>0.51100000000000001</v>
      </c>
      <c r="Z1526" s="6">
        <f>Call_Data!$L1526/Call_Data!$G1526</f>
        <v>0.34482758620689657</v>
      </c>
      <c r="AA1526" s="6" cm="1">
        <f t="array" ref="AA1526">_xlfn.SWITCH(A1526,201706,0.2,201707,0.199,201708,0.198)</f>
        <v>0.19800000000000001</v>
      </c>
      <c r="AB1526" s="6">
        <f>Call_Data!$K1526-Call_Data!$L1526/Call_Data!$K1526</f>
        <v>18.473684210526315</v>
      </c>
      <c r="AC1526" s="6" cm="1">
        <f t="array" ref="AC1526">_xlfn.SWITCH(A1526,201706,0.17,201707,0.162,201708,0.159)</f>
        <v>0.159</v>
      </c>
      <c r="AD1526" s="6">
        <f>Call_Data!$I1526/Call_Data!$G1526</f>
        <v>0.20689655172413793</v>
      </c>
    </row>
    <row r="1527" spans="1:30" x14ac:dyDescent="0.2">
      <c r="Y1527" s="6"/>
      <c r="Z1527" s="6"/>
      <c r="AA1527" s="6"/>
      <c r="AB1527" s="6"/>
      <c r="AC1527" s="6"/>
      <c r="AD1527" s="6"/>
    </row>
  </sheetData>
  <autoFilter ref="A1:AD1526" xr:uid="{BED461E6-C927-DA43-93F0-DFD584201E89}"/>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31EAC-F62E-244B-A0A6-92E4CD1F2D75}">
  <dimension ref="A1:L201"/>
  <sheetViews>
    <sheetView tabSelected="1" zoomScale="86" zoomScaleNormal="86" workbookViewId="0">
      <selection activeCell="A6" sqref="A6"/>
    </sheetView>
  </sheetViews>
  <sheetFormatPr defaultColWidth="11.42578125" defaultRowHeight="12.75" x14ac:dyDescent="0.2"/>
  <cols>
    <col min="1" max="1" width="22.42578125" bestFit="1" customWidth="1"/>
    <col min="2" max="2" width="22.42578125" customWidth="1"/>
    <col min="3" max="3" width="14.140625" bestFit="1" customWidth="1"/>
    <col min="4" max="4" width="16.7109375" bestFit="1" customWidth="1"/>
    <col min="5" max="5" width="19.5703125" bestFit="1" customWidth="1"/>
    <col min="6" max="6" width="5.5703125" style="3" bestFit="1" customWidth="1"/>
    <col min="7" max="7" width="17.5703125" style="3" bestFit="1" customWidth="1"/>
    <col min="8" max="8" width="9" bestFit="1" customWidth="1"/>
    <col min="10" max="12" width="11.42578125" style="8"/>
  </cols>
  <sheetData>
    <row r="1" spans="1:12" x14ac:dyDescent="0.2">
      <c r="A1" s="10"/>
      <c r="B1" s="10"/>
      <c r="C1" s="10"/>
      <c r="D1" s="10"/>
      <c r="E1" s="10"/>
      <c r="F1" s="11"/>
      <c r="G1" s="11"/>
      <c r="H1" s="10"/>
      <c r="I1" s="10"/>
      <c r="J1" s="10"/>
      <c r="K1"/>
      <c r="L1"/>
    </row>
    <row r="2" spans="1:12" x14ac:dyDescent="0.2">
      <c r="A2" s="10"/>
      <c r="B2" s="10"/>
      <c r="C2" s="10"/>
      <c r="D2" s="10"/>
      <c r="E2" s="10"/>
      <c r="F2" s="11"/>
      <c r="G2" s="11"/>
      <c r="H2" s="10"/>
      <c r="I2" s="10"/>
      <c r="J2" s="10"/>
      <c r="K2"/>
      <c r="L2"/>
    </row>
    <row r="3" spans="1:12" ht="15" x14ac:dyDescent="0.25">
      <c r="A3" s="12" t="s">
        <v>94</v>
      </c>
      <c r="B3" s="12"/>
      <c r="C3" s="10"/>
      <c r="D3" s="10"/>
      <c r="E3" s="10"/>
      <c r="F3" s="11"/>
      <c r="G3" s="11"/>
      <c r="H3" s="10"/>
      <c r="I3" s="10"/>
      <c r="J3" s="10"/>
      <c r="K3"/>
      <c r="L3"/>
    </row>
    <row r="4" spans="1:12" x14ac:dyDescent="0.2">
      <c r="A4" s="10"/>
      <c r="B4" s="10"/>
      <c r="C4" s="10"/>
      <c r="D4" s="10"/>
      <c r="E4" s="10"/>
      <c r="F4" s="11"/>
      <c r="G4" s="11"/>
      <c r="H4" s="10"/>
      <c r="I4" s="10"/>
      <c r="J4" s="10"/>
      <c r="K4"/>
      <c r="L4"/>
    </row>
    <row r="5" spans="1:12" x14ac:dyDescent="0.2">
      <c r="A5" s="10"/>
      <c r="B5" s="10"/>
      <c r="C5" s="10"/>
      <c r="D5" s="10"/>
      <c r="E5" s="10"/>
      <c r="F5" s="11"/>
      <c r="G5" s="11"/>
      <c r="H5" s="10"/>
      <c r="I5" s="10"/>
      <c r="J5" s="10"/>
      <c r="K5"/>
      <c r="L5"/>
    </row>
    <row r="6" spans="1:12" x14ac:dyDescent="0.2">
      <c r="A6" s="10"/>
      <c r="B6" s="10"/>
      <c r="C6" s="10"/>
      <c r="D6" s="10"/>
      <c r="E6" s="10"/>
      <c r="F6" s="11"/>
      <c r="G6" s="11"/>
      <c r="H6" s="10"/>
      <c r="I6" s="10"/>
      <c r="J6" s="10"/>
      <c r="K6"/>
      <c r="L6"/>
    </row>
    <row r="7" spans="1:12" x14ac:dyDescent="0.2">
      <c r="A7" s="10"/>
      <c r="B7" s="10"/>
      <c r="C7" s="10"/>
      <c r="D7" s="10"/>
      <c r="E7" s="10"/>
      <c r="F7" s="11"/>
      <c r="G7" s="11"/>
      <c r="H7" s="10"/>
      <c r="I7" s="10"/>
      <c r="J7" s="10"/>
      <c r="K7"/>
      <c r="L7"/>
    </row>
    <row r="8" spans="1:12" x14ac:dyDescent="0.2">
      <c r="A8" s="10"/>
      <c r="B8" s="10"/>
      <c r="C8" s="13" t="s">
        <v>22</v>
      </c>
      <c r="D8" s="10" t="s">
        <v>60</v>
      </c>
      <c r="E8" s="10" t="s">
        <v>78</v>
      </c>
      <c r="F8" s="11"/>
      <c r="G8" s="13"/>
      <c r="H8" s="10"/>
      <c r="I8" s="10"/>
      <c r="J8" s="10"/>
      <c r="K8"/>
      <c r="L8"/>
    </row>
    <row r="9" spans="1:12" x14ac:dyDescent="0.2">
      <c r="A9" s="10"/>
      <c r="B9" s="10"/>
      <c r="C9" s="10">
        <v>12467</v>
      </c>
      <c r="D9" s="10" t="s">
        <v>50</v>
      </c>
      <c r="E9" s="10" t="s">
        <v>91</v>
      </c>
      <c r="F9" s="14">
        <v>2319</v>
      </c>
      <c r="G9" s="11" t="str">
        <f>IF($F$9&gt;$F$10,"QUALIFIED","NOT QUALIFIED")</f>
        <v>QUALIFIED</v>
      </c>
      <c r="H9" s="10"/>
      <c r="I9" s="10"/>
      <c r="J9" s="10"/>
      <c r="K9"/>
      <c r="L9"/>
    </row>
    <row r="10" spans="1:12" x14ac:dyDescent="0.2">
      <c r="A10" s="10"/>
      <c r="B10" s="10"/>
      <c r="C10" s="10"/>
      <c r="D10" s="10"/>
      <c r="E10" s="10" t="s">
        <v>90</v>
      </c>
      <c r="F10" s="14">
        <v>300</v>
      </c>
      <c r="G10" s="11"/>
      <c r="H10" s="10"/>
      <c r="I10" s="10"/>
      <c r="J10" s="10"/>
      <c r="K10"/>
      <c r="L10"/>
    </row>
    <row r="11" spans="1:12" x14ac:dyDescent="0.2">
      <c r="A11" s="10"/>
      <c r="B11" s="10"/>
      <c r="C11" s="10"/>
      <c r="D11" s="10"/>
      <c r="E11" s="10" t="s">
        <v>79</v>
      </c>
      <c r="F11" s="14">
        <v>702.54025550968242</v>
      </c>
      <c r="G11" s="11" t="str">
        <f>IF(F11&gt;F12*0.95,"NOT QUALIFIED","QUALIFIED")</f>
        <v>QUALIFIED</v>
      </c>
      <c r="H11" s="10"/>
      <c r="I11" s="10"/>
      <c r="J11" s="10"/>
      <c r="K11"/>
      <c r="L11"/>
    </row>
    <row r="12" spans="1:12" x14ac:dyDescent="0.2">
      <c r="A12" s="10"/>
      <c r="B12" s="10"/>
      <c r="C12" s="10"/>
      <c r="D12" s="10"/>
      <c r="E12" s="10" t="s">
        <v>80</v>
      </c>
      <c r="F12" s="14">
        <v>779.27692307692303</v>
      </c>
      <c r="G12" s="15" t="str">
        <f>"AHT Qualifier is 95% of AHT Target (or " &amp;ROUND(F12*0.95,)&amp;"seconds)"</f>
        <v>AHT Qualifier is 95% of AHT Target (or 740seconds)</v>
      </c>
      <c r="H12" s="10"/>
      <c r="I12" s="10"/>
      <c r="J12" s="10"/>
      <c r="K12"/>
      <c r="L12"/>
    </row>
    <row r="13" spans="1:12" x14ac:dyDescent="0.2">
      <c r="A13" s="10"/>
      <c r="B13" s="10"/>
      <c r="C13" s="10"/>
      <c r="D13" s="10"/>
      <c r="E13" s="10"/>
      <c r="F13" s="11"/>
      <c r="G13" s="11"/>
      <c r="H13" s="10"/>
      <c r="I13" s="10"/>
      <c r="J13" s="10"/>
      <c r="K13"/>
      <c r="L13"/>
    </row>
    <row r="14" spans="1:12" x14ac:dyDescent="0.2">
      <c r="A14" s="10"/>
      <c r="B14" s="10"/>
      <c r="C14" s="10"/>
      <c r="D14" s="10"/>
      <c r="E14" s="10"/>
      <c r="F14" s="11"/>
      <c r="G14" s="11"/>
      <c r="H14" s="10"/>
      <c r="I14" s="10"/>
      <c r="J14" s="10"/>
      <c r="K14"/>
      <c r="L14"/>
    </row>
    <row r="15" spans="1:12" x14ac:dyDescent="0.2">
      <c r="A15" s="10"/>
      <c r="B15" s="10"/>
      <c r="C15" s="10"/>
      <c r="D15" s="10"/>
      <c r="E15" s="10"/>
      <c r="F15" s="11"/>
      <c r="G15" s="11"/>
      <c r="H15" s="10"/>
      <c r="I15" s="10"/>
      <c r="J15" s="10"/>
      <c r="K15"/>
      <c r="L15"/>
    </row>
    <row r="16" spans="1:12" x14ac:dyDescent="0.2">
      <c r="A16" s="10"/>
      <c r="B16" s="10"/>
      <c r="C16" s="16"/>
      <c r="D16" s="17" t="s">
        <v>89</v>
      </c>
      <c r="E16" s="17" t="s">
        <v>78</v>
      </c>
      <c r="F16" s="18"/>
      <c r="G16" s="17" t="s">
        <v>87</v>
      </c>
      <c r="H16" s="17" t="s">
        <v>88</v>
      </c>
      <c r="I16" s="10"/>
      <c r="J16" s="10"/>
      <c r="K16"/>
      <c r="L16"/>
    </row>
    <row r="17" spans="1:12" x14ac:dyDescent="0.2">
      <c r="A17" s="10"/>
      <c r="B17" s="10"/>
      <c r="C17" s="10"/>
      <c r="D17" s="10"/>
      <c r="E17" s="10" t="s">
        <v>81</v>
      </c>
      <c r="F17" s="11">
        <v>4.6758857380433936</v>
      </c>
      <c r="G17" s="11">
        <f>(F17/F18)*100</f>
        <v>91.486709803236039</v>
      </c>
      <c r="H17" s="19">
        <f>IF(G17&gt;120,250,IF(G17&gt;110,175,IF(G17&gt;100,100,IF(G17&gt;90,50,0))))</f>
        <v>50</v>
      </c>
      <c r="I17" s="10"/>
      <c r="J17" s="10"/>
      <c r="K17"/>
      <c r="L17"/>
    </row>
    <row r="18" spans="1:12" x14ac:dyDescent="0.2">
      <c r="A18" s="10"/>
      <c r="B18" s="10"/>
      <c r="C18" s="10"/>
      <c r="D18" s="10"/>
      <c r="E18" s="10" t="s">
        <v>82</v>
      </c>
      <c r="F18" s="11">
        <v>5.1109999999999998</v>
      </c>
      <c r="G18" s="11"/>
      <c r="H18" s="10"/>
      <c r="I18" s="10"/>
      <c r="J18" s="10"/>
      <c r="K18"/>
      <c r="L18"/>
    </row>
    <row r="19" spans="1:12" x14ac:dyDescent="0.2">
      <c r="A19" s="10"/>
      <c r="B19" s="10"/>
      <c r="C19" s="10"/>
      <c r="D19" s="20" t="s">
        <v>93</v>
      </c>
      <c r="E19" s="10" t="s">
        <v>83</v>
      </c>
      <c r="F19" s="11">
        <v>40.334341457696716</v>
      </c>
      <c r="G19" s="11">
        <f>(F19/F20)*100</f>
        <v>121.66855134896892</v>
      </c>
      <c r="H19" s="21">
        <f>IF(G19&gt;=120,450,IF(G19&gt;=110,350,IF(G19&gt;=100,250,IF(G19&gt;=90,150,IF(G19&gt;=80,75,0)))))</f>
        <v>450</v>
      </c>
      <c r="I19" s="10"/>
      <c r="J19" s="10"/>
      <c r="K19"/>
      <c r="L19"/>
    </row>
    <row r="20" spans="1:12" x14ac:dyDescent="0.2">
      <c r="A20" s="10"/>
      <c r="B20" s="10"/>
      <c r="C20" s="10"/>
      <c r="D20" s="10"/>
      <c r="E20" s="10" t="s">
        <v>84</v>
      </c>
      <c r="F20" s="11">
        <v>33.151000000000025</v>
      </c>
      <c r="G20" s="11"/>
      <c r="H20" s="10"/>
      <c r="I20" s="10"/>
      <c r="J20" s="10"/>
      <c r="K20"/>
      <c r="L20"/>
    </row>
    <row r="21" spans="1:12" x14ac:dyDescent="0.2">
      <c r="A21" s="10"/>
      <c r="B21" s="10"/>
      <c r="C21" s="10"/>
      <c r="D21" s="10"/>
      <c r="E21" s="10" t="s">
        <v>85</v>
      </c>
      <c r="F21" s="11">
        <v>9.5613179678195124</v>
      </c>
      <c r="G21" s="11">
        <f>(F21/F22)*100</f>
        <v>89.862010975747339</v>
      </c>
      <c r="H21" s="21">
        <f>IF(G21&gt;=120,225,IF(G17&gt;=110,175,IF(G17&gt;=100,125,IF(G17&gt;=90,50,0))))</f>
        <v>50</v>
      </c>
      <c r="I21" s="10"/>
      <c r="J21" s="10"/>
      <c r="K21"/>
      <c r="L21"/>
    </row>
    <row r="22" spans="1:12" x14ac:dyDescent="0.2">
      <c r="A22" s="10"/>
      <c r="B22" s="10"/>
      <c r="C22" s="10"/>
      <c r="D22" s="10"/>
      <c r="E22" s="10" t="s">
        <v>86</v>
      </c>
      <c r="F22" s="11">
        <v>10.639999999999995</v>
      </c>
      <c r="G22" s="11"/>
      <c r="H22" s="10"/>
      <c r="I22" s="10"/>
      <c r="J22" s="10"/>
      <c r="K22"/>
      <c r="L22"/>
    </row>
    <row r="23" spans="1:12" x14ac:dyDescent="0.2">
      <c r="A23" s="10"/>
      <c r="B23" s="10"/>
      <c r="C23" s="10"/>
      <c r="D23" s="10"/>
      <c r="E23" s="10"/>
      <c r="F23" s="11"/>
      <c r="G23" s="11"/>
      <c r="H23" s="10"/>
      <c r="I23" s="10"/>
      <c r="J23" s="10"/>
      <c r="K23"/>
      <c r="L23"/>
    </row>
    <row r="24" spans="1:12" x14ac:dyDescent="0.2">
      <c r="A24" s="10"/>
      <c r="B24" s="10"/>
      <c r="C24" s="10"/>
      <c r="D24" s="10"/>
      <c r="E24" s="10"/>
      <c r="F24" s="11"/>
      <c r="G24" s="11"/>
      <c r="H24" s="10"/>
      <c r="I24" s="10"/>
      <c r="J24" s="10"/>
      <c r="K24"/>
      <c r="L24"/>
    </row>
    <row r="25" spans="1:12" x14ac:dyDescent="0.2">
      <c r="A25" s="10"/>
      <c r="B25" s="10"/>
      <c r="C25" s="10"/>
      <c r="D25" s="10"/>
      <c r="E25" s="10"/>
      <c r="F25" s="11"/>
      <c r="G25" s="11"/>
      <c r="H25" s="10"/>
      <c r="I25" s="10"/>
      <c r="J25" s="10"/>
      <c r="K25"/>
      <c r="L25"/>
    </row>
    <row r="26" spans="1:12" x14ac:dyDescent="0.2">
      <c r="A26" s="10"/>
      <c r="B26" s="10"/>
      <c r="C26" s="10"/>
      <c r="D26" s="10"/>
      <c r="E26" s="10"/>
      <c r="F26" s="11"/>
      <c r="G26" s="11"/>
      <c r="H26" s="10"/>
      <c r="I26" s="10"/>
      <c r="J26" s="10"/>
      <c r="K26"/>
      <c r="L26"/>
    </row>
    <row r="27" spans="1:12" x14ac:dyDescent="0.2">
      <c r="A27" s="10"/>
      <c r="B27" s="10"/>
      <c r="C27" s="10"/>
      <c r="D27" s="10"/>
      <c r="E27" s="10"/>
      <c r="F27" s="11"/>
      <c r="G27" s="11"/>
      <c r="H27" s="10"/>
      <c r="I27" s="10"/>
      <c r="J27" s="10"/>
      <c r="K27"/>
      <c r="L27"/>
    </row>
    <row r="28" spans="1:12" x14ac:dyDescent="0.2">
      <c r="A28" s="10"/>
      <c r="B28" s="10"/>
      <c r="C28" s="10"/>
      <c r="D28" s="10"/>
      <c r="E28" s="10"/>
      <c r="F28" s="11"/>
      <c r="G28" s="11"/>
      <c r="H28" s="10"/>
      <c r="I28" s="10"/>
      <c r="J28" s="10"/>
      <c r="K28"/>
      <c r="L28"/>
    </row>
    <row r="29" spans="1:12" x14ac:dyDescent="0.2">
      <c r="J29"/>
      <c r="K29"/>
      <c r="L29"/>
    </row>
    <row r="30" spans="1:12" x14ac:dyDescent="0.2">
      <c r="J30"/>
      <c r="K30"/>
      <c r="L30"/>
    </row>
    <row r="31" spans="1:12" x14ac:dyDescent="0.2">
      <c r="J31"/>
      <c r="K31"/>
      <c r="L31"/>
    </row>
    <row r="32" spans="1:12" x14ac:dyDescent="0.2">
      <c r="J32"/>
      <c r="K32"/>
      <c r="L32"/>
    </row>
    <row r="33" spans="10:12" x14ac:dyDescent="0.2">
      <c r="J33"/>
      <c r="K33"/>
      <c r="L33"/>
    </row>
    <row r="34" spans="10:12" x14ac:dyDescent="0.2">
      <c r="J34"/>
      <c r="K34"/>
      <c r="L34"/>
    </row>
    <row r="35" spans="10:12" x14ac:dyDescent="0.2">
      <c r="J35"/>
      <c r="K35"/>
      <c r="L35"/>
    </row>
    <row r="36" spans="10:12" x14ac:dyDescent="0.2">
      <c r="J36"/>
      <c r="K36"/>
      <c r="L36"/>
    </row>
    <row r="37" spans="10:12" x14ac:dyDescent="0.2">
      <c r="J37"/>
      <c r="K37"/>
      <c r="L37"/>
    </row>
    <row r="38" spans="10:12" x14ac:dyDescent="0.2">
      <c r="J38"/>
      <c r="K38"/>
      <c r="L38"/>
    </row>
    <row r="39" spans="10:12" x14ac:dyDescent="0.2">
      <c r="J39"/>
      <c r="K39"/>
      <c r="L39"/>
    </row>
    <row r="40" spans="10:12" x14ac:dyDescent="0.2">
      <c r="J40"/>
      <c r="K40"/>
      <c r="L40"/>
    </row>
    <row r="41" spans="10:12" x14ac:dyDescent="0.2">
      <c r="J41"/>
      <c r="K41"/>
      <c r="L41"/>
    </row>
    <row r="42" spans="10:12" x14ac:dyDescent="0.2">
      <c r="J42"/>
      <c r="K42"/>
      <c r="L42"/>
    </row>
    <row r="43" spans="10:12" x14ac:dyDescent="0.2">
      <c r="J43"/>
      <c r="K43"/>
      <c r="L43"/>
    </row>
    <row r="44" spans="10:12" x14ac:dyDescent="0.2">
      <c r="J44"/>
      <c r="K44"/>
      <c r="L44"/>
    </row>
    <row r="45" spans="10:12" x14ac:dyDescent="0.2">
      <c r="J45"/>
      <c r="K45"/>
      <c r="L45"/>
    </row>
    <row r="46" spans="10:12" x14ac:dyDescent="0.2">
      <c r="J46"/>
      <c r="K46"/>
      <c r="L46"/>
    </row>
    <row r="47" spans="10:12" x14ac:dyDescent="0.2">
      <c r="J47"/>
      <c r="K47"/>
      <c r="L47"/>
    </row>
    <row r="48" spans="10:12" x14ac:dyDescent="0.2">
      <c r="J48"/>
      <c r="K48"/>
      <c r="L48"/>
    </row>
    <row r="49" spans="10:12" x14ac:dyDescent="0.2">
      <c r="J49"/>
      <c r="K49"/>
      <c r="L49"/>
    </row>
    <row r="50" spans="10:12" x14ac:dyDescent="0.2">
      <c r="J50"/>
      <c r="K50"/>
      <c r="L50"/>
    </row>
    <row r="51" spans="10:12" x14ac:dyDescent="0.2">
      <c r="J51"/>
      <c r="K51"/>
      <c r="L51"/>
    </row>
    <row r="52" spans="10:12" x14ac:dyDescent="0.2">
      <c r="J52"/>
      <c r="K52"/>
      <c r="L52"/>
    </row>
    <row r="53" spans="10:12" x14ac:dyDescent="0.2">
      <c r="J53"/>
      <c r="K53"/>
      <c r="L53"/>
    </row>
    <row r="54" spans="10:12" x14ac:dyDescent="0.2">
      <c r="J54"/>
      <c r="K54"/>
      <c r="L54"/>
    </row>
    <row r="55" spans="10:12" x14ac:dyDescent="0.2">
      <c r="J55"/>
      <c r="K55"/>
      <c r="L55"/>
    </row>
    <row r="56" spans="10:12" x14ac:dyDescent="0.2">
      <c r="J56"/>
      <c r="K56"/>
      <c r="L56"/>
    </row>
    <row r="57" spans="10:12" x14ac:dyDescent="0.2">
      <c r="J57"/>
      <c r="K57"/>
      <c r="L57"/>
    </row>
    <row r="58" spans="10:12" x14ac:dyDescent="0.2">
      <c r="J58"/>
      <c r="K58"/>
      <c r="L58"/>
    </row>
    <row r="59" spans="10:12" x14ac:dyDescent="0.2">
      <c r="J59"/>
      <c r="K59"/>
      <c r="L59"/>
    </row>
    <row r="60" spans="10:12" x14ac:dyDescent="0.2">
      <c r="J60"/>
      <c r="K60"/>
      <c r="L60"/>
    </row>
    <row r="61" spans="10:12" x14ac:dyDescent="0.2">
      <c r="J61"/>
      <c r="K61"/>
      <c r="L61"/>
    </row>
    <row r="62" spans="10:12" x14ac:dyDescent="0.2">
      <c r="J62"/>
      <c r="K62"/>
      <c r="L62"/>
    </row>
    <row r="63" spans="10:12" x14ac:dyDescent="0.2">
      <c r="J63"/>
      <c r="K63"/>
      <c r="L63"/>
    </row>
    <row r="64" spans="10:12" x14ac:dyDescent="0.2">
      <c r="J64"/>
      <c r="K64"/>
      <c r="L64"/>
    </row>
    <row r="65" spans="10:12" x14ac:dyDescent="0.2">
      <c r="J65"/>
      <c r="K65"/>
      <c r="L65"/>
    </row>
    <row r="66" spans="10:12" x14ac:dyDescent="0.2">
      <c r="J66"/>
      <c r="K66"/>
      <c r="L66"/>
    </row>
    <row r="67" spans="10:12" x14ac:dyDescent="0.2">
      <c r="J67"/>
      <c r="K67"/>
      <c r="L67"/>
    </row>
    <row r="68" spans="10:12" x14ac:dyDescent="0.2">
      <c r="J68"/>
      <c r="K68"/>
      <c r="L68"/>
    </row>
    <row r="69" spans="10:12" x14ac:dyDescent="0.2">
      <c r="J69"/>
      <c r="K69"/>
      <c r="L69"/>
    </row>
    <row r="70" spans="10:12" x14ac:dyDescent="0.2">
      <c r="J70"/>
      <c r="K70"/>
      <c r="L70"/>
    </row>
    <row r="71" spans="10:12" x14ac:dyDescent="0.2">
      <c r="J71"/>
      <c r="K71"/>
      <c r="L71"/>
    </row>
    <row r="72" spans="10:12" x14ac:dyDescent="0.2">
      <c r="J72"/>
      <c r="K72"/>
      <c r="L72"/>
    </row>
    <row r="73" spans="10:12" x14ac:dyDescent="0.2">
      <c r="J73"/>
      <c r="K73"/>
      <c r="L73"/>
    </row>
    <row r="74" spans="10:12" x14ac:dyDescent="0.2">
      <c r="J74"/>
      <c r="K74"/>
      <c r="L74"/>
    </row>
    <row r="75" spans="10:12" x14ac:dyDescent="0.2">
      <c r="J75"/>
      <c r="K75"/>
      <c r="L75"/>
    </row>
    <row r="76" spans="10:12" x14ac:dyDescent="0.2">
      <c r="J76"/>
      <c r="K76"/>
      <c r="L76"/>
    </row>
    <row r="77" spans="10:12" x14ac:dyDescent="0.2">
      <c r="J77"/>
      <c r="K77"/>
      <c r="L77"/>
    </row>
    <row r="78" spans="10:12" x14ac:dyDescent="0.2">
      <c r="J78"/>
      <c r="K78"/>
      <c r="L78"/>
    </row>
    <row r="79" spans="10:12" x14ac:dyDescent="0.2">
      <c r="J79"/>
      <c r="K79"/>
      <c r="L79"/>
    </row>
    <row r="80" spans="10:12" x14ac:dyDescent="0.2">
      <c r="J80"/>
      <c r="K80"/>
      <c r="L80"/>
    </row>
    <row r="81" spans="10:12" x14ac:dyDescent="0.2">
      <c r="J81"/>
      <c r="K81"/>
      <c r="L81"/>
    </row>
    <row r="82" spans="10:12" x14ac:dyDescent="0.2">
      <c r="J82"/>
      <c r="K82"/>
      <c r="L82"/>
    </row>
    <row r="83" spans="10:12" x14ac:dyDescent="0.2">
      <c r="J83"/>
      <c r="K83"/>
      <c r="L83"/>
    </row>
    <row r="84" spans="10:12" x14ac:dyDescent="0.2">
      <c r="J84"/>
      <c r="K84"/>
      <c r="L84"/>
    </row>
    <row r="85" spans="10:12" x14ac:dyDescent="0.2">
      <c r="J85"/>
      <c r="K85"/>
      <c r="L85"/>
    </row>
    <row r="86" spans="10:12" x14ac:dyDescent="0.2">
      <c r="J86"/>
      <c r="K86"/>
      <c r="L86"/>
    </row>
    <row r="87" spans="10:12" x14ac:dyDescent="0.2">
      <c r="J87"/>
      <c r="K87"/>
      <c r="L87"/>
    </row>
    <row r="88" spans="10:12" x14ac:dyDescent="0.2">
      <c r="J88"/>
      <c r="K88"/>
      <c r="L88"/>
    </row>
    <row r="89" spans="10:12" x14ac:dyDescent="0.2">
      <c r="J89"/>
      <c r="K89"/>
      <c r="L89"/>
    </row>
    <row r="90" spans="10:12" x14ac:dyDescent="0.2">
      <c r="J90"/>
      <c r="K90"/>
      <c r="L90"/>
    </row>
    <row r="91" spans="10:12" x14ac:dyDescent="0.2">
      <c r="J91"/>
      <c r="K91"/>
      <c r="L91"/>
    </row>
    <row r="92" spans="10:12" x14ac:dyDescent="0.2">
      <c r="J92"/>
      <c r="K92"/>
      <c r="L92"/>
    </row>
    <row r="93" spans="10:12" x14ac:dyDescent="0.2">
      <c r="J93"/>
      <c r="K93"/>
      <c r="L93"/>
    </row>
    <row r="94" spans="10:12" x14ac:dyDescent="0.2">
      <c r="J94"/>
      <c r="K94"/>
      <c r="L94"/>
    </row>
    <row r="95" spans="10:12" x14ac:dyDescent="0.2">
      <c r="J95"/>
      <c r="K95"/>
      <c r="L95"/>
    </row>
    <row r="96" spans="10:12" x14ac:dyDescent="0.2">
      <c r="J96"/>
      <c r="K96"/>
      <c r="L96"/>
    </row>
    <row r="97" spans="10:12" x14ac:dyDescent="0.2">
      <c r="J97"/>
      <c r="K97"/>
      <c r="L97"/>
    </row>
    <row r="98" spans="10:12" x14ac:dyDescent="0.2">
      <c r="J98"/>
      <c r="K98"/>
      <c r="L98"/>
    </row>
    <row r="99" spans="10:12" x14ac:dyDescent="0.2">
      <c r="J99"/>
      <c r="K99"/>
      <c r="L99"/>
    </row>
    <row r="100" spans="10:12" x14ac:dyDescent="0.2">
      <c r="J100"/>
      <c r="K100"/>
      <c r="L100"/>
    </row>
    <row r="101" spans="10:12" x14ac:dyDescent="0.2">
      <c r="J101"/>
      <c r="K101"/>
      <c r="L101"/>
    </row>
    <row r="102" spans="10:12" x14ac:dyDescent="0.2">
      <c r="J102"/>
      <c r="K102"/>
      <c r="L102"/>
    </row>
    <row r="103" spans="10:12" x14ac:dyDescent="0.2">
      <c r="J103"/>
      <c r="K103"/>
      <c r="L103"/>
    </row>
    <row r="104" spans="10:12" x14ac:dyDescent="0.2">
      <c r="J104"/>
      <c r="K104"/>
      <c r="L104"/>
    </row>
    <row r="105" spans="10:12" x14ac:dyDescent="0.2">
      <c r="J105"/>
      <c r="K105"/>
      <c r="L105"/>
    </row>
    <row r="106" spans="10:12" x14ac:dyDescent="0.2">
      <c r="J106"/>
      <c r="K106"/>
      <c r="L106"/>
    </row>
    <row r="107" spans="10:12" x14ac:dyDescent="0.2">
      <c r="J107"/>
      <c r="K107"/>
      <c r="L107"/>
    </row>
    <row r="108" spans="10:12" x14ac:dyDescent="0.2">
      <c r="J108"/>
      <c r="K108"/>
      <c r="L108"/>
    </row>
    <row r="109" spans="10:12" x14ac:dyDescent="0.2">
      <c r="J109"/>
      <c r="K109"/>
      <c r="L109"/>
    </row>
    <row r="110" spans="10:12" x14ac:dyDescent="0.2">
      <c r="J110"/>
      <c r="K110"/>
      <c r="L110"/>
    </row>
    <row r="111" spans="10:12" x14ac:dyDescent="0.2">
      <c r="J111"/>
      <c r="K111"/>
      <c r="L111"/>
    </row>
    <row r="112" spans="10:12" x14ac:dyDescent="0.2">
      <c r="J112"/>
      <c r="K112"/>
      <c r="L112"/>
    </row>
    <row r="113" spans="10:12" x14ac:dyDescent="0.2">
      <c r="J113"/>
      <c r="K113"/>
      <c r="L113"/>
    </row>
    <row r="114" spans="10:12" x14ac:dyDescent="0.2">
      <c r="J114"/>
      <c r="K114"/>
      <c r="L114"/>
    </row>
    <row r="115" spans="10:12" x14ac:dyDescent="0.2">
      <c r="J115"/>
      <c r="K115"/>
      <c r="L115"/>
    </row>
    <row r="116" spans="10:12" x14ac:dyDescent="0.2">
      <c r="J116"/>
      <c r="K116"/>
      <c r="L116"/>
    </row>
    <row r="117" spans="10:12" x14ac:dyDescent="0.2">
      <c r="J117"/>
      <c r="K117"/>
      <c r="L117"/>
    </row>
    <row r="118" spans="10:12" x14ac:dyDescent="0.2">
      <c r="J118"/>
      <c r="K118"/>
      <c r="L118"/>
    </row>
    <row r="119" spans="10:12" x14ac:dyDescent="0.2">
      <c r="J119"/>
      <c r="K119"/>
      <c r="L119"/>
    </row>
    <row r="120" spans="10:12" x14ac:dyDescent="0.2">
      <c r="J120"/>
      <c r="K120"/>
      <c r="L120"/>
    </row>
    <row r="121" spans="10:12" x14ac:dyDescent="0.2">
      <c r="J121"/>
      <c r="K121"/>
      <c r="L121"/>
    </row>
    <row r="122" spans="10:12" x14ac:dyDescent="0.2">
      <c r="J122"/>
      <c r="K122"/>
      <c r="L122"/>
    </row>
    <row r="123" spans="10:12" x14ac:dyDescent="0.2">
      <c r="J123"/>
      <c r="K123"/>
      <c r="L123"/>
    </row>
    <row r="124" spans="10:12" x14ac:dyDescent="0.2">
      <c r="J124"/>
      <c r="K124"/>
      <c r="L124"/>
    </row>
    <row r="125" spans="10:12" x14ac:dyDescent="0.2">
      <c r="J125"/>
      <c r="K125"/>
      <c r="L125"/>
    </row>
    <row r="126" spans="10:12" x14ac:dyDescent="0.2">
      <c r="J126"/>
      <c r="K126"/>
      <c r="L126"/>
    </row>
    <row r="127" spans="10:12" x14ac:dyDescent="0.2">
      <c r="J127"/>
      <c r="K127"/>
      <c r="L127"/>
    </row>
    <row r="128" spans="10:12" x14ac:dyDescent="0.2">
      <c r="J128"/>
      <c r="K128"/>
      <c r="L128"/>
    </row>
    <row r="129" spans="10:12" x14ac:dyDescent="0.2">
      <c r="J129"/>
      <c r="K129"/>
      <c r="L129"/>
    </row>
    <row r="130" spans="10:12" x14ac:dyDescent="0.2">
      <c r="J130"/>
      <c r="K130"/>
      <c r="L130"/>
    </row>
    <row r="131" spans="10:12" x14ac:dyDescent="0.2">
      <c r="J131"/>
      <c r="K131"/>
      <c r="L131"/>
    </row>
    <row r="132" spans="10:12" x14ac:dyDescent="0.2">
      <c r="J132"/>
      <c r="K132"/>
      <c r="L132"/>
    </row>
    <row r="133" spans="10:12" x14ac:dyDescent="0.2">
      <c r="J133"/>
      <c r="K133"/>
      <c r="L133"/>
    </row>
    <row r="134" spans="10:12" x14ac:dyDescent="0.2">
      <c r="J134"/>
      <c r="K134"/>
      <c r="L134"/>
    </row>
    <row r="135" spans="10:12" x14ac:dyDescent="0.2">
      <c r="J135"/>
      <c r="K135"/>
      <c r="L135"/>
    </row>
    <row r="136" spans="10:12" x14ac:dyDescent="0.2">
      <c r="J136"/>
      <c r="K136"/>
      <c r="L136"/>
    </row>
    <row r="137" spans="10:12" x14ac:dyDescent="0.2">
      <c r="J137"/>
      <c r="K137"/>
      <c r="L137"/>
    </row>
    <row r="138" spans="10:12" x14ac:dyDescent="0.2">
      <c r="J138"/>
      <c r="K138"/>
      <c r="L138"/>
    </row>
    <row r="139" spans="10:12" x14ac:dyDescent="0.2">
      <c r="J139"/>
      <c r="K139"/>
      <c r="L139"/>
    </row>
    <row r="140" spans="10:12" x14ac:dyDescent="0.2">
      <c r="J140"/>
      <c r="K140"/>
      <c r="L140"/>
    </row>
    <row r="141" spans="10:12" x14ac:dyDescent="0.2">
      <c r="J141"/>
      <c r="K141"/>
      <c r="L141"/>
    </row>
    <row r="142" spans="10:12" x14ac:dyDescent="0.2">
      <c r="J142"/>
      <c r="K142"/>
      <c r="L142"/>
    </row>
    <row r="143" spans="10:12" x14ac:dyDescent="0.2">
      <c r="J143"/>
      <c r="K143"/>
      <c r="L143"/>
    </row>
    <row r="144" spans="10:12" x14ac:dyDescent="0.2">
      <c r="J144"/>
      <c r="K144"/>
      <c r="L144"/>
    </row>
    <row r="145" spans="10:12" x14ac:dyDescent="0.2">
      <c r="J145"/>
      <c r="K145"/>
      <c r="L145"/>
    </row>
    <row r="146" spans="10:12" x14ac:dyDescent="0.2">
      <c r="J146"/>
      <c r="K146"/>
      <c r="L146"/>
    </row>
    <row r="147" spans="10:12" x14ac:dyDescent="0.2">
      <c r="J147"/>
      <c r="K147"/>
      <c r="L147"/>
    </row>
    <row r="148" spans="10:12" x14ac:dyDescent="0.2">
      <c r="J148"/>
      <c r="K148"/>
      <c r="L148"/>
    </row>
    <row r="149" spans="10:12" x14ac:dyDescent="0.2">
      <c r="J149"/>
      <c r="K149"/>
      <c r="L149"/>
    </row>
    <row r="150" spans="10:12" x14ac:dyDescent="0.2">
      <c r="J150"/>
      <c r="K150"/>
      <c r="L150"/>
    </row>
    <row r="151" spans="10:12" x14ac:dyDescent="0.2">
      <c r="J151"/>
      <c r="K151"/>
      <c r="L151"/>
    </row>
    <row r="152" spans="10:12" x14ac:dyDescent="0.2">
      <c r="J152"/>
      <c r="K152"/>
      <c r="L152"/>
    </row>
    <row r="153" spans="10:12" x14ac:dyDescent="0.2">
      <c r="J153"/>
      <c r="K153"/>
      <c r="L153"/>
    </row>
    <row r="154" spans="10:12" x14ac:dyDescent="0.2">
      <c r="J154"/>
      <c r="K154"/>
      <c r="L154"/>
    </row>
    <row r="155" spans="10:12" x14ac:dyDescent="0.2">
      <c r="J155"/>
      <c r="K155"/>
      <c r="L155"/>
    </row>
    <row r="156" spans="10:12" x14ac:dyDescent="0.2">
      <c r="J156"/>
      <c r="K156"/>
      <c r="L156"/>
    </row>
    <row r="157" spans="10:12" x14ac:dyDescent="0.2">
      <c r="J157"/>
      <c r="K157"/>
      <c r="L157"/>
    </row>
    <row r="158" spans="10:12" x14ac:dyDescent="0.2">
      <c r="J158"/>
      <c r="K158"/>
      <c r="L158"/>
    </row>
    <row r="159" spans="10:12" x14ac:dyDescent="0.2">
      <c r="J159"/>
      <c r="K159"/>
      <c r="L159"/>
    </row>
    <row r="160" spans="10:12" x14ac:dyDescent="0.2">
      <c r="J160"/>
      <c r="K160"/>
      <c r="L160"/>
    </row>
    <row r="161" spans="10:12" x14ac:dyDescent="0.2">
      <c r="J161"/>
      <c r="K161"/>
      <c r="L161"/>
    </row>
    <row r="162" spans="10:12" x14ac:dyDescent="0.2">
      <c r="J162"/>
      <c r="K162"/>
      <c r="L162"/>
    </row>
    <row r="163" spans="10:12" x14ac:dyDescent="0.2">
      <c r="J163"/>
      <c r="K163"/>
      <c r="L163"/>
    </row>
    <row r="164" spans="10:12" x14ac:dyDescent="0.2">
      <c r="J164"/>
      <c r="K164"/>
      <c r="L164"/>
    </row>
    <row r="165" spans="10:12" x14ac:dyDescent="0.2">
      <c r="J165"/>
      <c r="K165"/>
      <c r="L165"/>
    </row>
    <row r="166" spans="10:12" x14ac:dyDescent="0.2">
      <c r="J166"/>
      <c r="K166"/>
      <c r="L166"/>
    </row>
    <row r="167" spans="10:12" x14ac:dyDescent="0.2">
      <c r="J167"/>
      <c r="K167"/>
      <c r="L167"/>
    </row>
    <row r="168" spans="10:12" x14ac:dyDescent="0.2">
      <c r="J168"/>
      <c r="K168"/>
      <c r="L168"/>
    </row>
    <row r="169" spans="10:12" x14ac:dyDescent="0.2">
      <c r="J169"/>
      <c r="K169"/>
      <c r="L169"/>
    </row>
    <row r="170" spans="10:12" x14ac:dyDescent="0.2">
      <c r="J170"/>
      <c r="K170"/>
      <c r="L170"/>
    </row>
    <row r="171" spans="10:12" x14ac:dyDescent="0.2">
      <c r="J171"/>
      <c r="K171"/>
      <c r="L171"/>
    </row>
    <row r="172" spans="10:12" x14ac:dyDescent="0.2">
      <c r="J172"/>
      <c r="K172"/>
      <c r="L172"/>
    </row>
    <row r="173" spans="10:12" x14ac:dyDescent="0.2">
      <c r="J173"/>
      <c r="K173"/>
      <c r="L173"/>
    </row>
    <row r="174" spans="10:12" x14ac:dyDescent="0.2">
      <c r="J174"/>
      <c r="K174"/>
      <c r="L174"/>
    </row>
    <row r="175" spans="10:12" x14ac:dyDescent="0.2">
      <c r="J175"/>
      <c r="K175"/>
      <c r="L175"/>
    </row>
    <row r="176" spans="10:12" x14ac:dyDescent="0.2">
      <c r="J176"/>
      <c r="K176"/>
      <c r="L176"/>
    </row>
    <row r="177" spans="10:12" x14ac:dyDescent="0.2">
      <c r="J177"/>
      <c r="K177"/>
      <c r="L177"/>
    </row>
    <row r="178" spans="10:12" x14ac:dyDescent="0.2">
      <c r="J178"/>
      <c r="K178"/>
      <c r="L178"/>
    </row>
    <row r="179" spans="10:12" x14ac:dyDescent="0.2">
      <c r="J179"/>
      <c r="K179"/>
      <c r="L179"/>
    </row>
    <row r="180" spans="10:12" x14ac:dyDescent="0.2">
      <c r="J180"/>
      <c r="K180"/>
      <c r="L180"/>
    </row>
    <row r="181" spans="10:12" x14ac:dyDescent="0.2">
      <c r="J181"/>
      <c r="K181"/>
      <c r="L181"/>
    </row>
    <row r="182" spans="10:12" x14ac:dyDescent="0.2">
      <c r="J182"/>
      <c r="K182"/>
      <c r="L182"/>
    </row>
    <row r="183" spans="10:12" x14ac:dyDescent="0.2">
      <c r="J183"/>
      <c r="K183"/>
      <c r="L183"/>
    </row>
    <row r="184" spans="10:12" x14ac:dyDescent="0.2">
      <c r="J184"/>
      <c r="K184"/>
      <c r="L184"/>
    </row>
    <row r="185" spans="10:12" x14ac:dyDescent="0.2">
      <c r="J185"/>
      <c r="K185"/>
      <c r="L185"/>
    </row>
    <row r="186" spans="10:12" x14ac:dyDescent="0.2">
      <c r="J186"/>
      <c r="K186"/>
      <c r="L186"/>
    </row>
    <row r="187" spans="10:12" x14ac:dyDescent="0.2">
      <c r="J187"/>
      <c r="K187"/>
      <c r="L187"/>
    </row>
    <row r="188" spans="10:12" x14ac:dyDescent="0.2">
      <c r="J188"/>
      <c r="K188"/>
      <c r="L188"/>
    </row>
    <row r="189" spans="10:12" x14ac:dyDescent="0.2">
      <c r="J189"/>
      <c r="K189"/>
      <c r="L189"/>
    </row>
    <row r="190" spans="10:12" x14ac:dyDescent="0.2">
      <c r="J190"/>
      <c r="K190"/>
      <c r="L190"/>
    </row>
    <row r="191" spans="10:12" x14ac:dyDescent="0.2">
      <c r="J191"/>
      <c r="K191"/>
      <c r="L191"/>
    </row>
    <row r="192" spans="10:12" x14ac:dyDescent="0.2">
      <c r="J192"/>
      <c r="K192"/>
      <c r="L192"/>
    </row>
    <row r="193" spans="10:12" x14ac:dyDescent="0.2">
      <c r="J193"/>
      <c r="K193"/>
      <c r="L193"/>
    </row>
    <row r="194" spans="10:12" x14ac:dyDescent="0.2">
      <c r="J194"/>
      <c r="K194"/>
      <c r="L194"/>
    </row>
    <row r="195" spans="10:12" x14ac:dyDescent="0.2">
      <c r="J195"/>
      <c r="K195"/>
      <c r="L195"/>
    </row>
    <row r="196" spans="10:12" x14ac:dyDescent="0.2">
      <c r="J196"/>
      <c r="K196"/>
      <c r="L196"/>
    </row>
    <row r="197" spans="10:12" x14ac:dyDescent="0.2">
      <c r="J197"/>
      <c r="K197"/>
      <c r="L197"/>
    </row>
    <row r="198" spans="10:12" x14ac:dyDescent="0.2">
      <c r="J198"/>
      <c r="K198"/>
      <c r="L198"/>
    </row>
    <row r="199" spans="10:12" x14ac:dyDescent="0.2">
      <c r="J199"/>
      <c r="K199"/>
      <c r="L199"/>
    </row>
    <row r="200" spans="10:12" x14ac:dyDescent="0.2">
      <c r="J200"/>
      <c r="K200"/>
      <c r="L200"/>
    </row>
    <row r="201" spans="10:12" x14ac:dyDescent="0.2">
      <c r="J201"/>
      <c r="K201"/>
      <c r="L201"/>
    </row>
  </sheetData>
  <conditionalFormatting sqref="G9">
    <cfRule type="expression" dxfId="168" priority="3">
      <formula>G9="Not Qaualified"</formula>
    </cfRule>
    <cfRule type="expression" dxfId="167" priority="4">
      <formula>G9="Qualified"</formula>
    </cfRule>
  </conditionalFormatting>
  <conditionalFormatting sqref="G11">
    <cfRule type="expression" dxfId="166" priority="1">
      <formula>G11="Not Qualified"</formula>
    </cfRule>
    <cfRule type="expression" dxfId="165" priority="2">
      <formula>G11="qualified"</formula>
    </cfRule>
  </conditionalFormatting>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Hierarchy</vt:lpstr>
      <vt:lpstr>Targets</vt:lpstr>
      <vt:lpstr>Call_Data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dc:description/>
  <cp:lastModifiedBy>Ravinder Kaur</cp:lastModifiedBy>
  <cp:revision>0</cp:revision>
  <dcterms:created xsi:type="dcterms:W3CDTF">2024-05-24T22:58:13Z</dcterms:created>
  <dcterms:modified xsi:type="dcterms:W3CDTF">2024-09-19T02:17:41Z</dcterms:modified>
  <dc:language>en-US</dc:language>
</cp:coreProperties>
</file>