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niwa.uwa.edu.au\userhome\Staff9\00091229\My Documents\Legume\Book chapter 2\"/>
    </mc:Choice>
  </mc:AlternateContent>
  <bookViews>
    <workbookView xWindow="0" yWindow="0" windowWidth="28800" windowHeight="12435" firstSheet="1" activeTab="3"/>
  </bookViews>
  <sheets>
    <sheet name="Library preparation " sheetId="10" r:id="rId1"/>
    <sheet name="Primers and adapters " sheetId="11" r:id="rId2"/>
    <sheet name="Adapter molarity calculator" sheetId="13" r:id="rId3"/>
    <sheet name="Barcode selection tool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62" i="14" l="1"/>
  <c r="AJ62" i="14"/>
  <c r="AI62" i="14"/>
  <c r="AH62" i="14"/>
  <c r="AG62" i="14"/>
  <c r="AF62" i="14"/>
  <c r="AE62" i="14"/>
  <c r="AD62" i="14"/>
  <c r="AC62" i="14"/>
  <c r="AB62" i="14"/>
  <c r="AK61" i="14"/>
  <c r="AJ61" i="14"/>
  <c r="AI61" i="14"/>
  <c r="AH61" i="14"/>
  <c r="AG61" i="14"/>
  <c r="AF61" i="14"/>
  <c r="AE61" i="14"/>
  <c r="AD61" i="14"/>
  <c r="AC61" i="14"/>
  <c r="AB61" i="14"/>
  <c r="AK60" i="14"/>
  <c r="AJ60" i="14"/>
  <c r="AI60" i="14"/>
  <c r="AH60" i="14"/>
  <c r="AG60" i="14"/>
  <c r="AF60" i="14"/>
  <c r="AE60" i="14"/>
  <c r="AD60" i="14"/>
  <c r="AC60" i="14"/>
  <c r="AB60" i="14"/>
  <c r="AK59" i="14"/>
  <c r="AJ59" i="14"/>
  <c r="AI59" i="14"/>
  <c r="AH59" i="14"/>
  <c r="AG59" i="14"/>
  <c r="AF59" i="14"/>
  <c r="AE59" i="14"/>
  <c r="AD59" i="14"/>
  <c r="AC59" i="14"/>
  <c r="AB59" i="14"/>
  <c r="AK58" i="14"/>
  <c r="AJ58" i="14"/>
  <c r="AI58" i="14"/>
  <c r="AH58" i="14"/>
  <c r="AG58" i="14"/>
  <c r="AF58" i="14"/>
  <c r="AE58" i="14"/>
  <c r="AD58" i="14"/>
  <c r="AC58" i="14"/>
  <c r="AB58" i="14"/>
  <c r="AK57" i="14"/>
  <c r="AJ57" i="14"/>
  <c r="AI57" i="14"/>
  <c r="AH57" i="14"/>
  <c r="AG57" i="14"/>
  <c r="AF57" i="14"/>
  <c r="AE57" i="14"/>
  <c r="AD57" i="14"/>
  <c r="AC57" i="14"/>
  <c r="AB57" i="14"/>
  <c r="AK56" i="14"/>
  <c r="AJ56" i="14"/>
  <c r="AI56" i="14"/>
  <c r="AH56" i="14"/>
  <c r="AG56" i="14"/>
  <c r="AF56" i="14"/>
  <c r="AE56" i="14"/>
  <c r="AD56" i="14"/>
  <c r="AC56" i="14"/>
  <c r="AB56" i="14"/>
  <c r="AK55" i="14"/>
  <c r="AJ55" i="14"/>
  <c r="AI55" i="14"/>
  <c r="AH55" i="14"/>
  <c r="AG55" i="14"/>
  <c r="AF55" i="14"/>
  <c r="AE55" i="14"/>
  <c r="AD55" i="14"/>
  <c r="AC55" i="14"/>
  <c r="AB55" i="14"/>
  <c r="AK54" i="14"/>
  <c r="AJ54" i="14"/>
  <c r="AI54" i="14"/>
  <c r="AH54" i="14"/>
  <c r="AG54" i="14"/>
  <c r="AF54" i="14"/>
  <c r="AE54" i="14"/>
  <c r="AD54" i="14"/>
  <c r="AC54" i="14"/>
  <c r="AB54" i="14"/>
  <c r="AK53" i="14"/>
  <c r="AJ53" i="14"/>
  <c r="AI53" i="14"/>
  <c r="AH53" i="14"/>
  <c r="AG53" i="14"/>
  <c r="AF53" i="14"/>
  <c r="AE53" i="14"/>
  <c r="AD53" i="14"/>
  <c r="AC53" i="14"/>
  <c r="AB53" i="14"/>
  <c r="AK52" i="14"/>
  <c r="AJ52" i="14"/>
  <c r="AI52" i="14"/>
  <c r="AH52" i="14"/>
  <c r="AG52" i="14"/>
  <c r="AF52" i="14"/>
  <c r="AE52" i="14"/>
  <c r="AD52" i="14"/>
  <c r="AC52" i="14"/>
  <c r="AB52" i="14"/>
  <c r="AK51" i="14"/>
  <c r="AJ51" i="14"/>
  <c r="AI51" i="14"/>
  <c r="AH51" i="14"/>
  <c r="AG51" i="14"/>
  <c r="AF51" i="14"/>
  <c r="AE51" i="14"/>
  <c r="AD51" i="14"/>
  <c r="AC51" i="14"/>
  <c r="AB51" i="14"/>
  <c r="AF149" i="14"/>
  <c r="AE149" i="14"/>
  <c r="AD149" i="14"/>
  <c r="AC149" i="14"/>
  <c r="AB149" i="14"/>
  <c r="AF148" i="14"/>
  <c r="AE148" i="14"/>
  <c r="AD148" i="14"/>
  <c r="AC148" i="14"/>
  <c r="AB148" i="14"/>
  <c r="AF147" i="14"/>
  <c r="AE147" i="14"/>
  <c r="AD147" i="14"/>
  <c r="AC147" i="14"/>
  <c r="AB147" i="14"/>
  <c r="AF146" i="14"/>
  <c r="AE146" i="14"/>
  <c r="AD146" i="14"/>
  <c r="AC146" i="14"/>
  <c r="AB146" i="14"/>
  <c r="AF145" i="14"/>
  <c r="AE145" i="14"/>
  <c r="AD145" i="14"/>
  <c r="AC145" i="14"/>
  <c r="AB145" i="14"/>
  <c r="AF144" i="14"/>
  <c r="AE144" i="14"/>
  <c r="AD144" i="14"/>
  <c r="AC144" i="14"/>
  <c r="AB144" i="14"/>
  <c r="AF143" i="14"/>
  <c r="AE143" i="14"/>
  <c r="AD143" i="14"/>
  <c r="AC143" i="14"/>
  <c r="AB143" i="14"/>
  <c r="AF142" i="14"/>
  <c r="AE142" i="14"/>
  <c r="AD142" i="14"/>
  <c r="AC142" i="14"/>
  <c r="AB142" i="14"/>
  <c r="AF141" i="14"/>
  <c r="AE141" i="14"/>
  <c r="AD141" i="14"/>
  <c r="AC141" i="14"/>
  <c r="AB141" i="14"/>
  <c r="AF140" i="14"/>
  <c r="AE140" i="14"/>
  <c r="AD140" i="14"/>
  <c r="AC140" i="14"/>
  <c r="AB140" i="14"/>
  <c r="AF139" i="14"/>
  <c r="AE139" i="14"/>
  <c r="AD139" i="14"/>
  <c r="AC139" i="14"/>
  <c r="AB139" i="14"/>
  <c r="AF138" i="14"/>
  <c r="AE138" i="14"/>
  <c r="AD138" i="14"/>
  <c r="AC138" i="14"/>
  <c r="AB138" i="14"/>
  <c r="AF137" i="14"/>
  <c r="AE137" i="14"/>
  <c r="AD137" i="14"/>
  <c r="AC137" i="14"/>
  <c r="AB137" i="14"/>
  <c r="AF136" i="14"/>
  <c r="AE136" i="14"/>
  <c r="AD136" i="14"/>
  <c r="AC136" i="14"/>
  <c r="AB136" i="14"/>
  <c r="AF135" i="14"/>
  <c r="AE135" i="14"/>
  <c r="AD135" i="14"/>
  <c r="AC135" i="14"/>
  <c r="AB135" i="14"/>
  <c r="AF134" i="14"/>
  <c r="AE134" i="14"/>
  <c r="AD134" i="14"/>
  <c r="AC134" i="14"/>
  <c r="AB134" i="14"/>
  <c r="AF133" i="14"/>
  <c r="AE133" i="14"/>
  <c r="AD133" i="14"/>
  <c r="AC133" i="14"/>
  <c r="AB133" i="14"/>
  <c r="AF132" i="14"/>
  <c r="AE132" i="14"/>
  <c r="AD132" i="14"/>
  <c r="AC132" i="14"/>
  <c r="AB132" i="14"/>
  <c r="AF131" i="14"/>
  <c r="AE131" i="14"/>
  <c r="AD131" i="14"/>
  <c r="AC131" i="14"/>
  <c r="AB131" i="14"/>
  <c r="AF130" i="14"/>
  <c r="AE130" i="14"/>
  <c r="AD130" i="14"/>
  <c r="AC130" i="14"/>
  <c r="AB130" i="14"/>
  <c r="AF129" i="14"/>
  <c r="AE129" i="14"/>
  <c r="AD129" i="14"/>
  <c r="AC129" i="14"/>
  <c r="AB129" i="14"/>
  <c r="AF128" i="14"/>
  <c r="AE128" i="14"/>
  <c r="AD128" i="14"/>
  <c r="AC128" i="14"/>
  <c r="AB128" i="14"/>
  <c r="AF127" i="14"/>
  <c r="AE127" i="14"/>
  <c r="AD127" i="14"/>
  <c r="AC127" i="14"/>
  <c r="AB127" i="14"/>
  <c r="AF126" i="14"/>
  <c r="AE126" i="14"/>
  <c r="AD126" i="14"/>
  <c r="AC126" i="14"/>
  <c r="AB126" i="14"/>
  <c r="AF125" i="14"/>
  <c r="AE125" i="14"/>
  <c r="AD125" i="14"/>
  <c r="AC125" i="14"/>
  <c r="AB125" i="14"/>
  <c r="AF124" i="14"/>
  <c r="AE124" i="14"/>
  <c r="AD124" i="14"/>
  <c r="AC124" i="14"/>
  <c r="AB124" i="14"/>
  <c r="AF123" i="14"/>
  <c r="AE123" i="14"/>
  <c r="AD123" i="14"/>
  <c r="AC123" i="14"/>
  <c r="AB123" i="14"/>
  <c r="AF122" i="14"/>
  <c r="AE122" i="14"/>
  <c r="AD122" i="14"/>
  <c r="AC122" i="14"/>
  <c r="AB122" i="14"/>
  <c r="AF121" i="14"/>
  <c r="AE121" i="14"/>
  <c r="AD121" i="14"/>
  <c r="AC121" i="14"/>
  <c r="AB121" i="14"/>
  <c r="AK120" i="14"/>
  <c r="AJ120" i="14"/>
  <c r="AI120" i="14"/>
  <c r="AH120" i="14"/>
  <c r="AG120" i="14"/>
  <c r="AF120" i="14"/>
  <c r="AE120" i="14"/>
  <c r="AD120" i="14"/>
  <c r="AC120" i="14"/>
  <c r="AB120" i="14"/>
  <c r="AK119" i="14"/>
  <c r="AJ119" i="14"/>
  <c r="AI119" i="14"/>
  <c r="AH119" i="14"/>
  <c r="AG119" i="14"/>
  <c r="AF119" i="14"/>
  <c r="AE119" i="14"/>
  <c r="AD119" i="14"/>
  <c r="AC119" i="14"/>
  <c r="AB119" i="14"/>
  <c r="AK118" i="14"/>
  <c r="AJ118" i="14"/>
  <c r="AI118" i="14"/>
  <c r="AH118" i="14"/>
  <c r="AG118" i="14"/>
  <c r="AF118" i="14"/>
  <c r="AE118" i="14"/>
  <c r="AD118" i="14"/>
  <c r="AC118" i="14"/>
  <c r="AB118" i="14"/>
  <c r="AK117" i="14"/>
  <c r="AJ117" i="14"/>
  <c r="AI117" i="14"/>
  <c r="AH117" i="14"/>
  <c r="AG117" i="14"/>
  <c r="AF117" i="14"/>
  <c r="AE117" i="14"/>
  <c r="AD117" i="14"/>
  <c r="AC117" i="14"/>
  <c r="AB117" i="14"/>
  <c r="AK116" i="14"/>
  <c r="AJ116" i="14"/>
  <c r="AI116" i="14"/>
  <c r="AH116" i="14"/>
  <c r="AG116" i="14"/>
  <c r="AF116" i="14"/>
  <c r="AE116" i="14"/>
  <c r="AD116" i="14"/>
  <c r="AC116" i="14"/>
  <c r="AB116" i="14"/>
  <c r="AK115" i="14"/>
  <c r="AJ115" i="14"/>
  <c r="AI115" i="14"/>
  <c r="AH115" i="14"/>
  <c r="AG115" i="14"/>
  <c r="AF115" i="14"/>
  <c r="AE115" i="14"/>
  <c r="AD115" i="14"/>
  <c r="AC115" i="14"/>
  <c r="AB115" i="14"/>
  <c r="AK114" i="14"/>
  <c r="AJ114" i="14"/>
  <c r="AI114" i="14"/>
  <c r="AH114" i="14"/>
  <c r="AG114" i="14"/>
  <c r="AF114" i="14"/>
  <c r="AE114" i="14"/>
  <c r="AD114" i="14"/>
  <c r="AC114" i="14"/>
  <c r="AB114" i="14"/>
  <c r="AK113" i="14"/>
  <c r="AJ113" i="14"/>
  <c r="AI113" i="14"/>
  <c r="AH113" i="14"/>
  <c r="AG113" i="14"/>
  <c r="AF113" i="14"/>
  <c r="AE113" i="14"/>
  <c r="AD113" i="14"/>
  <c r="AC113" i="14"/>
  <c r="AB113" i="14"/>
  <c r="AK112" i="14"/>
  <c r="AJ112" i="14"/>
  <c r="AI112" i="14"/>
  <c r="AH112" i="14"/>
  <c r="AG112" i="14"/>
  <c r="AF112" i="14"/>
  <c r="AE112" i="14"/>
  <c r="AD112" i="14"/>
  <c r="AC112" i="14"/>
  <c r="AB112" i="14"/>
  <c r="AK111" i="14"/>
  <c r="AJ111" i="14"/>
  <c r="AI111" i="14"/>
  <c r="AH111" i="14"/>
  <c r="AG111" i="14"/>
  <c r="AF111" i="14"/>
  <c r="AE111" i="14"/>
  <c r="AD111" i="14"/>
  <c r="AC111" i="14"/>
  <c r="AB111" i="14"/>
  <c r="AK110" i="14"/>
  <c r="AJ110" i="14"/>
  <c r="AI110" i="14"/>
  <c r="AH110" i="14"/>
  <c r="AG110" i="14"/>
  <c r="AF110" i="14"/>
  <c r="AE110" i="14"/>
  <c r="AD110" i="14"/>
  <c r="AC110" i="14"/>
  <c r="AB110" i="14"/>
  <c r="AK109" i="14"/>
  <c r="AJ109" i="14"/>
  <c r="AI109" i="14"/>
  <c r="AH109" i="14"/>
  <c r="AG109" i="14"/>
  <c r="AF109" i="14"/>
  <c r="AE109" i="14"/>
  <c r="AD109" i="14"/>
  <c r="AC109" i="14"/>
  <c r="AB109" i="14"/>
  <c r="AK108" i="14"/>
  <c r="AJ108" i="14"/>
  <c r="AI108" i="14"/>
  <c r="AH108" i="14"/>
  <c r="AG108" i="14"/>
  <c r="AF108" i="14"/>
  <c r="AE108" i="14"/>
  <c r="AD108" i="14"/>
  <c r="AC108" i="14"/>
  <c r="AB108" i="14"/>
  <c r="AK107" i="14"/>
  <c r="AJ107" i="14"/>
  <c r="AI107" i="14"/>
  <c r="AH107" i="14"/>
  <c r="AG107" i="14"/>
  <c r="AF107" i="14"/>
  <c r="AE107" i="14"/>
  <c r="AD107" i="14"/>
  <c r="AC107" i="14"/>
  <c r="AB107" i="14"/>
  <c r="AK106" i="14"/>
  <c r="AJ106" i="14"/>
  <c r="AI106" i="14"/>
  <c r="AH106" i="14"/>
  <c r="AG106" i="14"/>
  <c r="AF106" i="14"/>
  <c r="AE106" i="14"/>
  <c r="AD106" i="14"/>
  <c r="AC106" i="14"/>
  <c r="AB106" i="14"/>
  <c r="AK105" i="14"/>
  <c r="AJ105" i="14"/>
  <c r="AI105" i="14"/>
  <c r="AH105" i="14"/>
  <c r="AG105" i="14"/>
  <c r="AF105" i="14"/>
  <c r="AE105" i="14"/>
  <c r="AD105" i="14"/>
  <c r="AC105" i="14"/>
  <c r="AB105" i="14"/>
  <c r="AK104" i="14"/>
  <c r="AJ104" i="14"/>
  <c r="AI104" i="14"/>
  <c r="AH104" i="14"/>
  <c r="AG104" i="14"/>
  <c r="AF104" i="14"/>
  <c r="AE104" i="14"/>
  <c r="AD104" i="14"/>
  <c r="AC104" i="14"/>
  <c r="AB104" i="14"/>
  <c r="AK103" i="14"/>
  <c r="AJ103" i="14"/>
  <c r="AI103" i="14"/>
  <c r="AH103" i="14"/>
  <c r="AG103" i="14"/>
  <c r="AF103" i="14"/>
  <c r="AE103" i="14"/>
  <c r="AD103" i="14"/>
  <c r="AC103" i="14"/>
  <c r="AB103" i="14"/>
  <c r="AK102" i="14"/>
  <c r="AJ102" i="14"/>
  <c r="AI102" i="14"/>
  <c r="AH102" i="14"/>
  <c r="AG102" i="14"/>
  <c r="AF102" i="14"/>
  <c r="AE102" i="14"/>
  <c r="AD102" i="14"/>
  <c r="AC102" i="14"/>
  <c r="AB102" i="14"/>
  <c r="AK101" i="14"/>
  <c r="AJ101" i="14"/>
  <c r="AI101" i="14"/>
  <c r="AH101" i="14"/>
  <c r="AG101" i="14"/>
  <c r="AF101" i="14"/>
  <c r="AE101" i="14"/>
  <c r="AD101" i="14"/>
  <c r="AC101" i="14"/>
  <c r="AB101" i="14"/>
  <c r="AK100" i="14"/>
  <c r="AJ100" i="14"/>
  <c r="AI100" i="14"/>
  <c r="AH100" i="14"/>
  <c r="AG100" i="14"/>
  <c r="AF100" i="14"/>
  <c r="AE100" i="14"/>
  <c r="AD100" i="14"/>
  <c r="AC100" i="14"/>
  <c r="AB100" i="14"/>
  <c r="AK99" i="14"/>
  <c r="AJ99" i="14"/>
  <c r="AI99" i="14"/>
  <c r="AH99" i="14"/>
  <c r="AG99" i="14"/>
  <c r="AF99" i="14"/>
  <c r="AE99" i="14"/>
  <c r="AD99" i="14"/>
  <c r="AC99" i="14"/>
  <c r="AB99" i="14"/>
  <c r="AK98" i="14"/>
  <c r="AJ98" i="14"/>
  <c r="AI98" i="14"/>
  <c r="AH98" i="14"/>
  <c r="AG98" i="14"/>
  <c r="AF98" i="14"/>
  <c r="AE98" i="14"/>
  <c r="AD98" i="14"/>
  <c r="AC98" i="14"/>
  <c r="AB98" i="14"/>
  <c r="AK97" i="14"/>
  <c r="AJ97" i="14"/>
  <c r="AI97" i="14"/>
  <c r="AH97" i="14"/>
  <c r="AG97" i="14"/>
  <c r="AF97" i="14"/>
  <c r="AE97" i="14"/>
  <c r="AD97" i="14"/>
  <c r="AC97" i="14"/>
  <c r="AB97" i="14"/>
  <c r="AK96" i="14"/>
  <c r="AJ96" i="14"/>
  <c r="AI96" i="14"/>
  <c r="AH96" i="14"/>
  <c r="AG96" i="14"/>
  <c r="AF96" i="14"/>
  <c r="AE96" i="14"/>
  <c r="AD96" i="14"/>
  <c r="AC96" i="14"/>
  <c r="AB96" i="14"/>
  <c r="AK95" i="14"/>
  <c r="AJ95" i="14"/>
  <c r="AI95" i="14"/>
  <c r="AH95" i="14"/>
  <c r="AG95" i="14"/>
  <c r="AF95" i="14"/>
  <c r="AE95" i="14"/>
  <c r="AD95" i="14"/>
  <c r="AC95" i="14"/>
  <c r="AB95" i="14"/>
  <c r="AI94" i="14"/>
  <c r="AH94" i="14"/>
  <c r="AG94" i="14"/>
  <c r="AF94" i="14"/>
  <c r="AE94" i="14"/>
  <c r="AD94" i="14"/>
  <c r="AC94" i="14"/>
  <c r="AB94" i="14"/>
  <c r="AI93" i="14"/>
  <c r="AH93" i="14"/>
  <c r="AG93" i="14"/>
  <c r="AF93" i="14"/>
  <c r="AE93" i="14"/>
  <c r="AD93" i="14"/>
  <c r="AC93" i="14"/>
  <c r="AB93" i="14"/>
  <c r="AI92" i="14"/>
  <c r="AH92" i="14"/>
  <c r="AG92" i="14"/>
  <c r="AF92" i="14"/>
  <c r="AE92" i="14"/>
  <c r="AD92" i="14"/>
  <c r="AC92" i="14"/>
  <c r="AB92" i="14"/>
  <c r="AI91" i="14"/>
  <c r="AH91" i="14"/>
  <c r="AG91" i="14"/>
  <c r="AF91" i="14"/>
  <c r="AE91" i="14"/>
  <c r="AD91" i="14"/>
  <c r="AC91" i="14"/>
  <c r="AB91" i="14"/>
  <c r="AI90" i="14"/>
  <c r="AH90" i="14"/>
  <c r="AG90" i="14"/>
  <c r="AF90" i="14"/>
  <c r="AE90" i="14"/>
  <c r="AD90" i="14"/>
  <c r="AC90" i="14"/>
  <c r="AB90" i="14"/>
  <c r="AI89" i="14"/>
  <c r="AH89" i="14"/>
  <c r="AG89" i="14"/>
  <c r="AF89" i="14"/>
  <c r="AE89" i="14"/>
  <c r="AD89" i="14"/>
  <c r="AC89" i="14"/>
  <c r="AB89" i="14"/>
  <c r="AI88" i="14"/>
  <c r="AH88" i="14"/>
  <c r="AG88" i="14"/>
  <c r="AF88" i="14"/>
  <c r="AE88" i="14"/>
  <c r="AD88" i="14"/>
  <c r="AC88" i="14"/>
  <c r="AB88" i="14"/>
  <c r="AI87" i="14"/>
  <c r="AH87" i="14"/>
  <c r="AG87" i="14"/>
  <c r="AF87" i="14"/>
  <c r="AE87" i="14"/>
  <c r="AD87" i="14"/>
  <c r="AC87" i="14"/>
  <c r="AB87" i="14"/>
  <c r="AI86" i="14"/>
  <c r="AH86" i="14"/>
  <c r="AG86" i="14"/>
  <c r="AF86" i="14"/>
  <c r="AE86" i="14"/>
  <c r="AD86" i="14"/>
  <c r="AC86" i="14"/>
  <c r="AB86" i="14"/>
  <c r="AK85" i="14"/>
  <c r="AJ85" i="14"/>
  <c r="AI85" i="14"/>
  <c r="AH85" i="14"/>
  <c r="AG85" i="14"/>
  <c r="AF85" i="14"/>
  <c r="AE85" i="14"/>
  <c r="AD85" i="14"/>
  <c r="AC85" i="14"/>
  <c r="AB85" i="14"/>
  <c r="AK84" i="14"/>
  <c r="AJ84" i="14"/>
  <c r="AI84" i="14"/>
  <c r="AH84" i="14"/>
  <c r="AG84" i="14"/>
  <c r="AF84" i="14"/>
  <c r="AE84" i="14"/>
  <c r="AD84" i="14"/>
  <c r="AC84" i="14"/>
  <c r="AB84" i="14"/>
  <c r="AK83" i="14"/>
  <c r="AJ83" i="14"/>
  <c r="AI83" i="14"/>
  <c r="AH83" i="14"/>
  <c r="AG83" i="14"/>
  <c r="AF83" i="14"/>
  <c r="AE83" i="14"/>
  <c r="AD83" i="14"/>
  <c r="AC83" i="14"/>
  <c r="AB83" i="14"/>
  <c r="AK82" i="14"/>
  <c r="AJ82" i="14"/>
  <c r="AI82" i="14"/>
  <c r="AH82" i="14"/>
  <c r="AG82" i="14"/>
  <c r="AF82" i="14"/>
  <c r="AE82" i="14"/>
  <c r="AD82" i="14"/>
  <c r="AC82" i="14"/>
  <c r="AB82" i="14"/>
  <c r="AK81" i="14"/>
  <c r="AJ81" i="14"/>
  <c r="AI81" i="14"/>
  <c r="AH81" i="14"/>
  <c r="AG81" i="14"/>
  <c r="AF81" i="14"/>
  <c r="AE81" i="14"/>
  <c r="AD81" i="14"/>
  <c r="AC81" i="14"/>
  <c r="AB81" i="14"/>
  <c r="AK80" i="14"/>
  <c r="AJ80" i="14"/>
  <c r="AI80" i="14"/>
  <c r="AH80" i="14"/>
  <c r="AG80" i="14"/>
  <c r="AF80" i="14"/>
  <c r="AE80" i="14"/>
  <c r="AD80" i="14"/>
  <c r="AC80" i="14"/>
  <c r="AB80" i="14"/>
  <c r="AK79" i="14"/>
  <c r="AJ79" i="14"/>
  <c r="AI79" i="14"/>
  <c r="AH79" i="14"/>
  <c r="AG79" i="14"/>
  <c r="AF79" i="14"/>
  <c r="AE79" i="14"/>
  <c r="AD79" i="14"/>
  <c r="AC79" i="14"/>
  <c r="AB79" i="14"/>
  <c r="AK78" i="14"/>
  <c r="AJ78" i="14"/>
  <c r="AI78" i="14"/>
  <c r="AH78" i="14"/>
  <c r="AG78" i="14"/>
  <c r="AF78" i="14"/>
  <c r="AE78" i="14"/>
  <c r="AD78" i="14"/>
  <c r="AC78" i="14"/>
  <c r="AB78" i="14"/>
  <c r="AK77" i="14"/>
  <c r="AJ77" i="14"/>
  <c r="AI77" i="14"/>
  <c r="AH77" i="14"/>
  <c r="AG77" i="14"/>
  <c r="AF77" i="14"/>
  <c r="AE77" i="14"/>
  <c r="AD77" i="14"/>
  <c r="AC77" i="14"/>
  <c r="AB77" i="14"/>
  <c r="AK76" i="14"/>
  <c r="AJ76" i="14"/>
  <c r="AI76" i="14"/>
  <c r="AH76" i="14"/>
  <c r="AG76" i="14"/>
  <c r="AF76" i="14"/>
  <c r="AE76" i="14"/>
  <c r="AD76" i="14"/>
  <c r="AC76" i="14"/>
  <c r="AB76" i="14"/>
  <c r="AK75" i="14"/>
  <c r="AJ75" i="14"/>
  <c r="AI75" i="14"/>
  <c r="AH75" i="14"/>
  <c r="AG75" i="14"/>
  <c r="AF75" i="14"/>
  <c r="AE75" i="14"/>
  <c r="AD75" i="14"/>
  <c r="AC75" i="14"/>
  <c r="AB75" i="14"/>
  <c r="AK74" i="14"/>
  <c r="AJ74" i="14"/>
  <c r="AI74" i="14"/>
  <c r="AH74" i="14"/>
  <c r="AG74" i="14"/>
  <c r="AF74" i="14"/>
  <c r="AE74" i="14"/>
  <c r="AD74" i="14"/>
  <c r="AC74" i="14"/>
  <c r="AB74" i="14"/>
  <c r="AK73" i="14"/>
  <c r="AJ73" i="14"/>
  <c r="AI73" i="14"/>
  <c r="AH73" i="14"/>
  <c r="AG73" i="14"/>
  <c r="AF73" i="14"/>
  <c r="AE73" i="14"/>
  <c r="AD73" i="14"/>
  <c r="AC73" i="14"/>
  <c r="AB73" i="14"/>
  <c r="AK72" i="14"/>
  <c r="AJ72" i="14"/>
  <c r="AI72" i="14"/>
  <c r="AH72" i="14"/>
  <c r="AG72" i="14"/>
  <c r="AF72" i="14"/>
  <c r="AE72" i="14"/>
  <c r="AD72" i="14"/>
  <c r="AC72" i="14"/>
  <c r="AB72" i="14"/>
  <c r="AK71" i="14"/>
  <c r="AJ71" i="14"/>
  <c r="AI71" i="14"/>
  <c r="AH71" i="14"/>
  <c r="AG71" i="14"/>
  <c r="AF71" i="14"/>
  <c r="AE71" i="14"/>
  <c r="AD71" i="14"/>
  <c r="AC71" i="14"/>
  <c r="AB71" i="14"/>
  <c r="AK70" i="14"/>
  <c r="AJ70" i="14"/>
  <c r="AI70" i="14"/>
  <c r="AH70" i="14"/>
  <c r="AG70" i="14"/>
  <c r="AF70" i="14"/>
  <c r="AE70" i="14"/>
  <c r="AD70" i="14"/>
  <c r="AC70" i="14"/>
  <c r="AB70" i="14"/>
  <c r="AK69" i="14"/>
  <c r="AJ69" i="14"/>
  <c r="AI69" i="14"/>
  <c r="AH69" i="14"/>
  <c r="AG69" i="14"/>
  <c r="AF69" i="14"/>
  <c r="AE69" i="14"/>
  <c r="AD69" i="14"/>
  <c r="AC69" i="14"/>
  <c r="AB69" i="14"/>
  <c r="AK68" i="14"/>
  <c r="AJ68" i="14"/>
  <c r="AI68" i="14"/>
  <c r="AH68" i="14"/>
  <c r="AG68" i="14"/>
  <c r="AF68" i="14"/>
  <c r="AE68" i="14"/>
  <c r="AD68" i="14"/>
  <c r="AC68" i="14"/>
  <c r="AB68" i="14"/>
  <c r="AK67" i="14"/>
  <c r="AJ67" i="14"/>
  <c r="AI67" i="14"/>
  <c r="AH67" i="14"/>
  <c r="AG67" i="14"/>
  <c r="AF67" i="14"/>
  <c r="AE67" i="14"/>
  <c r="AD67" i="14"/>
  <c r="AC67" i="14"/>
  <c r="AB67" i="14"/>
  <c r="AK66" i="14"/>
  <c r="AJ66" i="14"/>
  <c r="AI66" i="14"/>
  <c r="AH66" i="14"/>
  <c r="AG66" i="14"/>
  <c r="AF66" i="14"/>
  <c r="AE66" i="14"/>
  <c r="AD66" i="14"/>
  <c r="AC66" i="14"/>
  <c r="AB66" i="14"/>
  <c r="AK65" i="14"/>
  <c r="AJ65" i="14"/>
  <c r="AI65" i="14"/>
  <c r="AH65" i="14"/>
  <c r="AG65" i="14"/>
  <c r="AF65" i="14"/>
  <c r="AE65" i="14"/>
  <c r="AD65" i="14"/>
  <c r="AC65" i="14"/>
  <c r="AB65" i="14"/>
  <c r="AK64" i="14"/>
  <c r="AJ64" i="14"/>
  <c r="AI64" i="14"/>
  <c r="AH64" i="14"/>
  <c r="AG64" i="14"/>
  <c r="AF64" i="14"/>
  <c r="AE64" i="14"/>
  <c r="AD64" i="14"/>
  <c r="AC64" i="14"/>
  <c r="AB64" i="14"/>
  <c r="AK63" i="14"/>
  <c r="AJ63" i="14"/>
  <c r="AI63" i="14"/>
  <c r="AH63" i="14"/>
  <c r="AG63" i="14"/>
  <c r="AF63" i="14"/>
  <c r="AE63" i="14"/>
  <c r="AD63" i="14"/>
  <c r="AC63" i="14"/>
  <c r="AB63" i="14"/>
  <c r="AK50" i="14"/>
  <c r="AJ50" i="14"/>
  <c r="AI50" i="14"/>
  <c r="AH50" i="14"/>
  <c r="AG50" i="14"/>
  <c r="AF50" i="14"/>
  <c r="AE50" i="14"/>
  <c r="AD50" i="14"/>
  <c r="AC50" i="14"/>
  <c r="AB50" i="14"/>
  <c r="AK49" i="14"/>
  <c r="AJ49" i="14"/>
  <c r="AI49" i="14"/>
  <c r="AH49" i="14"/>
  <c r="AG49" i="14"/>
  <c r="AF49" i="14"/>
  <c r="AE49" i="14"/>
  <c r="AD49" i="14"/>
  <c r="AC49" i="14"/>
  <c r="AB49" i="14"/>
  <c r="AK48" i="14"/>
  <c r="AJ48" i="14"/>
  <c r="AI48" i="14"/>
  <c r="AH48" i="14"/>
  <c r="AG48" i="14"/>
  <c r="AF48" i="14"/>
  <c r="AE48" i="14"/>
  <c r="AD48" i="14"/>
  <c r="AC48" i="14"/>
  <c r="AB48" i="14"/>
  <c r="AK47" i="14"/>
  <c r="AJ47" i="14"/>
  <c r="AI47" i="14"/>
  <c r="AH47" i="14"/>
  <c r="AG47" i="14"/>
  <c r="AF47" i="14"/>
  <c r="AE47" i="14"/>
  <c r="AD47" i="14"/>
  <c r="AC47" i="14"/>
  <c r="AB47" i="14"/>
  <c r="AK46" i="14"/>
  <c r="AJ46" i="14"/>
  <c r="AI46" i="14"/>
  <c r="AH46" i="14"/>
  <c r="AG46" i="14"/>
  <c r="AF46" i="14"/>
  <c r="AE46" i="14"/>
  <c r="AD46" i="14"/>
  <c r="AC46" i="14"/>
  <c r="AB46" i="14"/>
  <c r="AK45" i="14"/>
  <c r="AJ45" i="14"/>
  <c r="AI45" i="14"/>
  <c r="AH45" i="14"/>
  <c r="AG45" i="14"/>
  <c r="AF45" i="14"/>
  <c r="AE45" i="14"/>
  <c r="AD45" i="14"/>
  <c r="AC45" i="14"/>
  <c r="AB45" i="14"/>
  <c r="AK44" i="14"/>
  <c r="AJ44" i="14"/>
  <c r="AI44" i="14"/>
  <c r="AH44" i="14"/>
  <c r="AG44" i="14"/>
  <c r="AF44" i="14"/>
  <c r="AE44" i="14"/>
  <c r="AD44" i="14"/>
  <c r="AC44" i="14"/>
  <c r="AB44" i="14"/>
  <c r="AK43" i="14"/>
  <c r="AJ43" i="14"/>
  <c r="AI43" i="14"/>
  <c r="AH43" i="14"/>
  <c r="AG43" i="14"/>
  <c r="AF43" i="14"/>
  <c r="AE43" i="14"/>
  <c r="AD43" i="14"/>
  <c r="AC43" i="14"/>
  <c r="AB43" i="14"/>
  <c r="AK42" i="14"/>
  <c r="AJ42" i="14"/>
  <c r="AI42" i="14"/>
  <c r="AH42" i="14"/>
  <c r="AG42" i="14"/>
  <c r="AF42" i="14"/>
  <c r="AE42" i="14"/>
  <c r="AD42" i="14"/>
  <c r="AC42" i="14"/>
  <c r="AB42" i="14"/>
  <c r="AK41" i="14"/>
  <c r="AJ41" i="14"/>
  <c r="AI41" i="14"/>
  <c r="AH41" i="14"/>
  <c r="AG41" i="14"/>
  <c r="AF41" i="14"/>
  <c r="AE41" i="14"/>
  <c r="AD41" i="14"/>
  <c r="AC41" i="14"/>
  <c r="AB41" i="14"/>
  <c r="AK40" i="14"/>
  <c r="AJ40" i="14"/>
  <c r="AI40" i="14"/>
  <c r="AH40" i="14"/>
  <c r="AG40" i="14"/>
  <c r="AF40" i="14"/>
  <c r="AE40" i="14"/>
  <c r="AD40" i="14"/>
  <c r="AC40" i="14"/>
  <c r="AB40" i="14"/>
  <c r="AK39" i="14"/>
  <c r="AJ39" i="14"/>
  <c r="AI39" i="14"/>
  <c r="AH39" i="14"/>
  <c r="AG39" i="14"/>
  <c r="AF39" i="14"/>
  <c r="AE39" i="14"/>
  <c r="AD39" i="14"/>
  <c r="AC39" i="14"/>
  <c r="AB39" i="14"/>
  <c r="AK38" i="14"/>
  <c r="AJ38" i="14"/>
  <c r="AI38" i="14"/>
  <c r="AH38" i="14"/>
  <c r="AG38" i="14"/>
  <c r="AF38" i="14"/>
  <c r="AE38" i="14"/>
  <c r="AD38" i="14"/>
  <c r="AC38" i="14"/>
  <c r="AB38" i="14"/>
  <c r="AK37" i="14"/>
  <c r="AJ37" i="14"/>
  <c r="AI37" i="14"/>
  <c r="AH37" i="14"/>
  <c r="AG37" i="14"/>
  <c r="AF37" i="14"/>
  <c r="AE37" i="14"/>
  <c r="AD37" i="14"/>
  <c r="AC37" i="14"/>
  <c r="AB37" i="14"/>
  <c r="AK36" i="14"/>
  <c r="AJ36" i="14"/>
  <c r="AI36" i="14"/>
  <c r="AH36" i="14"/>
  <c r="AG36" i="14"/>
  <c r="AF36" i="14"/>
  <c r="AE36" i="14"/>
  <c r="AD36" i="14"/>
  <c r="AC36" i="14"/>
  <c r="AB36" i="14"/>
  <c r="AK35" i="14"/>
  <c r="AJ35" i="14"/>
  <c r="AI35" i="14"/>
  <c r="AH35" i="14"/>
  <c r="AG35" i="14"/>
  <c r="AF35" i="14"/>
  <c r="AE35" i="14"/>
  <c r="AD35" i="14"/>
  <c r="AC35" i="14"/>
  <c r="AB35" i="14"/>
  <c r="AK34" i="14"/>
  <c r="AJ34" i="14"/>
  <c r="AI34" i="14"/>
  <c r="AH34" i="14"/>
  <c r="AG34" i="14"/>
  <c r="AF34" i="14"/>
  <c r="AE34" i="14"/>
  <c r="AD34" i="14"/>
  <c r="AC34" i="14"/>
  <c r="AB34" i="14"/>
  <c r="AK33" i="14"/>
  <c r="AJ33" i="14"/>
  <c r="AI33" i="14"/>
  <c r="AH33" i="14"/>
  <c r="AG33" i="14"/>
  <c r="AF33" i="14"/>
  <c r="AE33" i="14"/>
  <c r="AD33" i="14"/>
  <c r="AC33" i="14"/>
  <c r="AB33" i="14"/>
  <c r="AK32" i="14"/>
  <c r="AJ32" i="14"/>
  <c r="AI32" i="14"/>
  <c r="AH32" i="14"/>
  <c r="AG32" i="14"/>
  <c r="AF32" i="14"/>
  <c r="AE32" i="14"/>
  <c r="AD32" i="14"/>
  <c r="AC32" i="14"/>
  <c r="AB32" i="14"/>
  <c r="AK31" i="14"/>
  <c r="AJ31" i="14"/>
  <c r="AI31" i="14"/>
  <c r="AH31" i="14"/>
  <c r="AG31" i="14"/>
  <c r="AF31" i="14"/>
  <c r="AE31" i="14"/>
  <c r="AD31" i="14"/>
  <c r="AC31" i="14"/>
  <c r="AB31" i="14"/>
  <c r="AK30" i="14"/>
  <c r="AJ30" i="14"/>
  <c r="AI30" i="14"/>
  <c r="AH30" i="14"/>
  <c r="AG30" i="14"/>
  <c r="AF30" i="14"/>
  <c r="AE30" i="14"/>
  <c r="AD30" i="14"/>
  <c r="AC30" i="14"/>
  <c r="AB30" i="14"/>
  <c r="AK29" i="14"/>
  <c r="AJ29" i="14"/>
  <c r="AI29" i="14"/>
  <c r="AH29" i="14"/>
  <c r="AG29" i="14"/>
  <c r="AF29" i="14"/>
  <c r="AE29" i="14"/>
  <c r="AD29" i="14"/>
  <c r="AC29" i="14"/>
  <c r="AB29" i="14"/>
  <c r="AK28" i="14"/>
  <c r="AJ28" i="14"/>
  <c r="AI28" i="14"/>
  <c r="AH28" i="14"/>
  <c r="AG28" i="14"/>
  <c r="AF28" i="14"/>
  <c r="AE28" i="14"/>
  <c r="AD28" i="14"/>
  <c r="AC28" i="14"/>
  <c r="AB28" i="14"/>
  <c r="AK27" i="14"/>
  <c r="AJ27" i="14"/>
  <c r="AI27" i="14"/>
  <c r="AH27" i="14"/>
  <c r="AG27" i="14"/>
  <c r="AF27" i="14"/>
  <c r="AE27" i="14"/>
  <c r="AD27" i="14"/>
  <c r="AC27" i="14"/>
  <c r="AB27" i="14"/>
  <c r="AK26" i="14"/>
  <c r="AJ26" i="14"/>
  <c r="AI26" i="14"/>
  <c r="AH26" i="14"/>
  <c r="AG26" i="14"/>
  <c r="AF26" i="14"/>
  <c r="AE26" i="14"/>
  <c r="AD26" i="14"/>
  <c r="AC26" i="14"/>
  <c r="AB26" i="14"/>
  <c r="AK25" i="14"/>
  <c r="AJ25" i="14"/>
  <c r="AI25" i="14"/>
  <c r="AH25" i="14"/>
  <c r="AG25" i="14"/>
  <c r="AF25" i="14"/>
  <c r="AE25" i="14"/>
  <c r="AD25" i="14"/>
  <c r="AC25" i="14"/>
  <c r="AB25" i="14"/>
  <c r="AK24" i="14"/>
  <c r="AJ24" i="14"/>
  <c r="AI24" i="14"/>
  <c r="AH24" i="14"/>
  <c r="AG24" i="14"/>
  <c r="AF24" i="14"/>
  <c r="AE24" i="14"/>
  <c r="AD24" i="14"/>
  <c r="AC24" i="14"/>
  <c r="AB24" i="14"/>
  <c r="AK23" i="14"/>
  <c r="AJ23" i="14"/>
  <c r="AI23" i="14"/>
  <c r="AH23" i="14"/>
  <c r="AG23" i="14"/>
  <c r="AF23" i="14"/>
  <c r="AE23" i="14"/>
  <c r="AD23" i="14"/>
  <c r="AC23" i="14"/>
  <c r="AB23" i="14"/>
  <c r="AK22" i="14"/>
  <c r="AJ22" i="14"/>
  <c r="AI22" i="14"/>
  <c r="AH22" i="14"/>
  <c r="AG22" i="14"/>
  <c r="AF22" i="14"/>
  <c r="AE22" i="14"/>
  <c r="AD22" i="14"/>
  <c r="AC22" i="14"/>
  <c r="AB22" i="14"/>
  <c r="AK21" i="14"/>
  <c r="AJ21" i="14"/>
  <c r="AI21" i="14"/>
  <c r="AH21" i="14"/>
  <c r="AG21" i="14"/>
  <c r="AF21" i="14"/>
  <c r="AE21" i="14"/>
  <c r="AD21" i="14"/>
  <c r="AC21" i="14"/>
  <c r="AB21" i="14"/>
  <c r="AK20" i="14"/>
  <c r="AJ20" i="14"/>
  <c r="AI20" i="14"/>
  <c r="AH20" i="14"/>
  <c r="AG20" i="14"/>
  <c r="AF20" i="14"/>
  <c r="AE20" i="14"/>
  <c r="AD20" i="14"/>
  <c r="AC20" i="14"/>
  <c r="AB20" i="14"/>
  <c r="AK19" i="14"/>
  <c r="AJ19" i="14"/>
  <c r="AI19" i="14"/>
  <c r="AH19" i="14"/>
  <c r="AG19" i="14"/>
  <c r="AF19" i="14"/>
  <c r="AE19" i="14"/>
  <c r="AD19" i="14"/>
  <c r="AC19" i="14"/>
  <c r="AB19" i="14"/>
  <c r="AK18" i="14"/>
  <c r="AJ18" i="14"/>
  <c r="AI18" i="14"/>
  <c r="AH18" i="14"/>
  <c r="AG18" i="14"/>
  <c r="AF18" i="14"/>
  <c r="AE18" i="14"/>
  <c r="AD18" i="14"/>
  <c r="AC18" i="14"/>
  <c r="AB18" i="14"/>
  <c r="AK17" i="14"/>
  <c r="AJ17" i="14"/>
  <c r="AI17" i="14"/>
  <c r="AH17" i="14"/>
  <c r="AG17" i="14"/>
  <c r="AF17" i="14"/>
  <c r="AE17" i="14"/>
  <c r="AD17" i="14"/>
  <c r="AC17" i="14"/>
  <c r="AB17" i="14"/>
  <c r="AK16" i="14"/>
  <c r="AJ16" i="14"/>
  <c r="AI16" i="14"/>
  <c r="AH16" i="14"/>
  <c r="AG16" i="14"/>
  <c r="AF16" i="14"/>
  <c r="AE16" i="14"/>
  <c r="AD16" i="14"/>
  <c r="AC16" i="14"/>
  <c r="AB16" i="14"/>
  <c r="AK15" i="14"/>
  <c r="AJ15" i="14"/>
  <c r="AI15" i="14"/>
  <c r="AH15" i="14"/>
  <c r="AG15" i="14"/>
  <c r="AF15" i="14"/>
  <c r="AE15" i="14"/>
  <c r="AD15" i="14"/>
  <c r="AC15" i="14"/>
  <c r="AB15" i="14"/>
  <c r="AK14" i="14"/>
  <c r="AJ14" i="14"/>
  <c r="AI14" i="14"/>
  <c r="AH14" i="14"/>
  <c r="AG14" i="14"/>
  <c r="AF14" i="14"/>
  <c r="AE14" i="14"/>
  <c r="AD14" i="14"/>
  <c r="AC14" i="14"/>
  <c r="AB14" i="14"/>
  <c r="AK13" i="14"/>
  <c r="AJ13" i="14"/>
  <c r="AI13" i="14"/>
  <c r="AH13" i="14"/>
  <c r="AG13" i="14"/>
  <c r="AF13" i="14"/>
  <c r="AE13" i="14"/>
  <c r="AD13" i="14"/>
  <c r="AC13" i="14"/>
  <c r="AB13" i="14"/>
  <c r="AK12" i="14"/>
  <c r="AJ12" i="14"/>
  <c r="AI12" i="14"/>
  <c r="AH12" i="14"/>
  <c r="AG12" i="14"/>
  <c r="AF12" i="14"/>
  <c r="AE12" i="14"/>
  <c r="AD12" i="14"/>
  <c r="AC12" i="14"/>
  <c r="AB12" i="14"/>
  <c r="AK11" i="14"/>
  <c r="AJ11" i="14"/>
  <c r="AI11" i="14"/>
  <c r="AH11" i="14"/>
  <c r="AG11" i="14"/>
  <c r="AF11" i="14"/>
  <c r="AE11" i="14"/>
  <c r="AD11" i="14"/>
  <c r="AC11" i="14"/>
  <c r="AB11" i="14"/>
  <c r="AK10" i="14"/>
  <c r="AJ10" i="14"/>
  <c r="AI10" i="14"/>
  <c r="AH10" i="14"/>
  <c r="AG10" i="14"/>
  <c r="AF10" i="14"/>
  <c r="AE10" i="14"/>
  <c r="AD10" i="14"/>
  <c r="AC10" i="14"/>
  <c r="AB10" i="14"/>
  <c r="AK9" i="14"/>
  <c r="AJ9" i="14"/>
  <c r="AI9" i="14"/>
  <c r="AH9" i="14"/>
  <c r="AG9" i="14"/>
  <c r="AF9" i="14"/>
  <c r="AE9" i="14"/>
  <c r="AD9" i="14"/>
  <c r="AC9" i="14"/>
  <c r="AB9" i="14"/>
  <c r="AK8" i="14"/>
  <c r="AJ8" i="14"/>
  <c r="AI8" i="14"/>
  <c r="AH8" i="14"/>
  <c r="AG8" i="14"/>
  <c r="AF8" i="14"/>
  <c r="AE8" i="14"/>
  <c r="AD8" i="14"/>
  <c r="AC8" i="14"/>
  <c r="AB8" i="14"/>
  <c r="AK7" i="14"/>
  <c r="AJ7" i="14"/>
  <c r="AI7" i="14"/>
  <c r="AH7" i="14"/>
  <c r="AG7" i="14"/>
  <c r="AF7" i="14"/>
  <c r="AE7" i="14"/>
  <c r="AD7" i="14"/>
  <c r="AC7" i="14"/>
  <c r="AB7" i="14"/>
  <c r="AK6" i="14"/>
  <c r="AJ6" i="14"/>
  <c r="AI6" i="14"/>
  <c r="AH6" i="14"/>
  <c r="AG6" i="14"/>
  <c r="AF6" i="14"/>
  <c r="AE6" i="14"/>
  <c r="AD6" i="14"/>
  <c r="AC6" i="14"/>
  <c r="AB6" i="14"/>
  <c r="AK5" i="14"/>
  <c r="AJ5" i="14"/>
  <c r="AI5" i="14"/>
  <c r="AH5" i="14"/>
  <c r="AG5" i="14"/>
  <c r="AF5" i="14"/>
  <c r="AE5" i="14"/>
  <c r="AD5" i="14"/>
  <c r="AC5" i="14"/>
  <c r="AB5" i="14"/>
  <c r="AK4" i="14"/>
  <c r="AJ4" i="14"/>
  <c r="AI4" i="14"/>
  <c r="AH4" i="14"/>
  <c r="AG4" i="14"/>
  <c r="AF4" i="14"/>
  <c r="AE4" i="14"/>
  <c r="AD4" i="14"/>
  <c r="AC4" i="14"/>
  <c r="AB4" i="14"/>
  <c r="AK3" i="14"/>
  <c r="AJ3" i="14"/>
  <c r="AI3" i="14"/>
  <c r="AH3" i="14"/>
  <c r="AG3" i="14"/>
  <c r="AF3" i="14"/>
  <c r="AE3" i="14"/>
  <c r="AD3" i="14"/>
  <c r="AC3" i="14"/>
  <c r="AB3" i="14"/>
  <c r="C31" i="13"/>
  <c r="B31" i="13"/>
  <c r="C16" i="13"/>
  <c r="B16" i="13"/>
  <c r="C15" i="13"/>
  <c r="B15" i="13"/>
  <c r="C17" i="13" l="1"/>
  <c r="C18" i="13" s="1"/>
  <c r="C19" i="13" s="1"/>
  <c r="C22" i="13" s="1"/>
  <c r="C24" i="13" s="1"/>
  <c r="C26" i="13" s="1"/>
  <c r="C28" i="13" s="1"/>
  <c r="C29" i="13" s="1"/>
  <c r="B17" i="13"/>
  <c r="B18" i="13" s="1"/>
  <c r="B19" i="13" s="1"/>
  <c r="B22" i="13" s="1"/>
  <c r="B24" i="13" s="1"/>
  <c r="B26" i="13" s="1"/>
  <c r="B28" i="13" s="1"/>
  <c r="B29" i="13" s="1"/>
  <c r="E30" i="14"/>
  <c r="G30" i="14"/>
  <c r="I31" i="14"/>
  <c r="K31" i="14"/>
  <c r="I28" i="14"/>
  <c r="J31" i="14"/>
  <c r="L30" i="14"/>
  <c r="H31" i="14"/>
  <c r="C31" i="14"/>
  <c r="D30" i="14"/>
  <c r="F30" i="14"/>
  <c r="H30" i="14"/>
  <c r="D31" i="14"/>
  <c r="L29" i="14"/>
  <c r="D29" i="14"/>
  <c r="L31" i="14"/>
  <c r="I30" i="14"/>
  <c r="F29" i="14"/>
  <c r="J30" i="14"/>
  <c r="C28" i="14"/>
  <c r="K28" i="14"/>
  <c r="G29" i="14"/>
  <c r="C30" i="14"/>
  <c r="K30" i="14"/>
  <c r="G31" i="14"/>
  <c r="H28" i="14"/>
  <c r="E29" i="14"/>
  <c r="E31" i="14"/>
  <c r="J28" i="14"/>
  <c r="F31" i="14"/>
  <c r="D28" i="14"/>
  <c r="L28" i="14"/>
  <c r="H29" i="14"/>
  <c r="E28" i="14"/>
  <c r="I29" i="14"/>
  <c r="F28" i="14"/>
  <c r="J29" i="14"/>
  <c r="G28" i="14"/>
  <c r="C29" i="14"/>
  <c r="K29" i="14"/>
  <c r="L33" i="14" l="1"/>
  <c r="C34" i="14"/>
  <c r="D33" i="14"/>
  <c r="K34" i="14"/>
  <c r="E33" i="14"/>
  <c r="F36" i="14"/>
  <c r="H36" i="14"/>
  <c r="J34" i="14"/>
  <c r="E35" i="14"/>
  <c r="G33" i="14"/>
  <c r="J33" i="14"/>
  <c r="I34" i="14"/>
  <c r="H33" i="14"/>
  <c r="D34" i="14"/>
  <c r="G34" i="14"/>
  <c r="L35" i="14"/>
  <c r="L34" i="14"/>
  <c r="L38" i="14" s="1"/>
  <c r="L19" i="14" s="1"/>
  <c r="K33" i="14"/>
  <c r="K36" i="14"/>
  <c r="F33" i="14"/>
  <c r="E36" i="14"/>
  <c r="C33" i="14"/>
  <c r="C38" i="14" s="1"/>
  <c r="C19" i="14" s="1"/>
  <c r="C36" i="14"/>
  <c r="H35" i="14"/>
  <c r="E34" i="14"/>
  <c r="J35" i="14"/>
  <c r="I36" i="14"/>
  <c r="J36" i="14"/>
  <c r="K35" i="14"/>
  <c r="D36" i="14"/>
  <c r="F34" i="14"/>
  <c r="D35" i="14"/>
  <c r="F35" i="14"/>
  <c r="L36" i="14"/>
  <c r="C35" i="14"/>
  <c r="H34" i="14"/>
  <c r="G36" i="14"/>
  <c r="I35" i="14"/>
  <c r="I33" i="14"/>
  <c r="G35" i="14"/>
  <c r="G38" i="14" l="1"/>
  <c r="G19" i="14" s="1"/>
  <c r="D38" i="14"/>
  <c r="D19" i="14" s="1"/>
  <c r="E38" i="14"/>
  <c r="E19" i="14" s="1"/>
  <c r="E39" i="14"/>
  <c r="F39" i="14"/>
  <c r="K38" i="14"/>
  <c r="K19" i="14" s="1"/>
  <c r="H38" i="14"/>
  <c r="H19" i="14" s="1"/>
  <c r="J39" i="14"/>
  <c r="J38" i="14"/>
  <c r="J19" i="14" s="1"/>
  <c r="I38" i="14"/>
  <c r="I19" i="14" s="1"/>
  <c r="H39" i="14"/>
  <c r="C39" i="14"/>
  <c r="D39" i="14"/>
  <c r="L39" i="14"/>
  <c r="I39" i="14"/>
  <c r="K39" i="14"/>
  <c r="G39" i="14"/>
  <c r="F38" i="14"/>
  <c r="F19" i="14" s="1"/>
  <c r="AE5" i="10" l="1"/>
  <c r="AD5" i="10"/>
  <c r="AC6" i="10"/>
  <c r="AD6" i="10"/>
  <c r="AE6" i="10"/>
  <c r="AC7" i="10"/>
  <c r="AD7" i="10"/>
  <c r="AE7" i="10" s="1"/>
  <c r="AB5" i="10"/>
  <c r="AC5" i="10" s="1"/>
  <c r="Q5" i="10"/>
  <c r="R5" i="10" s="1"/>
  <c r="S5" i="10" s="1"/>
  <c r="T5" i="10" s="1"/>
  <c r="D5" i="10"/>
  <c r="E5" i="10" s="1"/>
  <c r="F5" i="10" s="1"/>
  <c r="S27" i="10"/>
  <c r="T27" i="10" s="1"/>
  <c r="AB7" i="10"/>
  <c r="AB6" i="10"/>
  <c r="Q53" i="10"/>
  <c r="R53" i="10" s="1"/>
  <c r="S53" i="10" s="1"/>
  <c r="T53" i="10" s="1"/>
  <c r="Q52" i="10"/>
  <c r="R52" i="10" s="1"/>
  <c r="S52" i="10" s="1"/>
  <c r="T52" i="10" s="1"/>
  <c r="Q51" i="10"/>
  <c r="R51" i="10" s="1"/>
  <c r="S51" i="10" s="1"/>
  <c r="T51" i="10" s="1"/>
  <c r="Q50" i="10"/>
  <c r="R50" i="10" s="1"/>
  <c r="S50" i="10" s="1"/>
  <c r="T50" i="10" s="1"/>
  <c r="Q49" i="10"/>
  <c r="R49" i="10" s="1"/>
  <c r="S49" i="10" s="1"/>
  <c r="T49" i="10" s="1"/>
  <c r="Q48" i="10"/>
  <c r="R48" i="10" s="1"/>
  <c r="S48" i="10" s="1"/>
  <c r="T48" i="10" s="1"/>
  <c r="Q47" i="10"/>
  <c r="R47" i="10" s="1"/>
  <c r="S47" i="10" s="1"/>
  <c r="T47" i="10" s="1"/>
  <c r="Q46" i="10"/>
  <c r="R46" i="10" s="1"/>
  <c r="S46" i="10" s="1"/>
  <c r="T46" i="10" s="1"/>
  <c r="Q45" i="10"/>
  <c r="R45" i="10" s="1"/>
  <c r="S45" i="10" s="1"/>
  <c r="T45" i="10" s="1"/>
  <c r="Q44" i="10"/>
  <c r="R44" i="10" s="1"/>
  <c r="S44" i="10" s="1"/>
  <c r="T44" i="10" s="1"/>
  <c r="Q43" i="10"/>
  <c r="R43" i="10" s="1"/>
  <c r="S43" i="10" s="1"/>
  <c r="T43" i="10" s="1"/>
  <c r="Q42" i="10"/>
  <c r="R42" i="10" s="1"/>
  <c r="S42" i="10" s="1"/>
  <c r="T42" i="10" s="1"/>
  <c r="Q41" i="10"/>
  <c r="R41" i="10" s="1"/>
  <c r="S41" i="10" s="1"/>
  <c r="T41" i="10" s="1"/>
  <c r="Q40" i="10"/>
  <c r="R40" i="10" s="1"/>
  <c r="S40" i="10" s="1"/>
  <c r="T40" i="10" s="1"/>
  <c r="Q39" i="10"/>
  <c r="R39" i="10" s="1"/>
  <c r="S39" i="10" s="1"/>
  <c r="T39" i="10" s="1"/>
  <c r="Q38" i="10"/>
  <c r="R38" i="10" s="1"/>
  <c r="S38" i="10" s="1"/>
  <c r="T38" i="10" s="1"/>
  <c r="Q37" i="10"/>
  <c r="R37" i="10" s="1"/>
  <c r="S37" i="10" s="1"/>
  <c r="T37" i="10" s="1"/>
  <c r="Q36" i="10"/>
  <c r="R36" i="10" s="1"/>
  <c r="S36" i="10" s="1"/>
  <c r="T36" i="10" s="1"/>
  <c r="Q35" i="10"/>
  <c r="R35" i="10" s="1"/>
  <c r="S35" i="10" s="1"/>
  <c r="T35" i="10" s="1"/>
  <c r="Q34" i="10"/>
  <c r="R34" i="10" s="1"/>
  <c r="S34" i="10" s="1"/>
  <c r="T34" i="10" s="1"/>
  <c r="Q33" i="10"/>
  <c r="R33" i="10" s="1"/>
  <c r="S33" i="10" s="1"/>
  <c r="T33" i="10" s="1"/>
  <c r="Q32" i="10"/>
  <c r="R32" i="10" s="1"/>
  <c r="S32" i="10" s="1"/>
  <c r="T32" i="10" s="1"/>
  <c r="Q31" i="10"/>
  <c r="R31" i="10" s="1"/>
  <c r="S31" i="10" s="1"/>
  <c r="T31" i="10" s="1"/>
  <c r="Q30" i="10"/>
  <c r="R30" i="10" s="1"/>
  <c r="S30" i="10" s="1"/>
  <c r="T30" i="10" s="1"/>
  <c r="Q29" i="10"/>
  <c r="R29" i="10" s="1"/>
  <c r="S29" i="10" s="1"/>
  <c r="T29" i="10" s="1"/>
  <c r="Q28" i="10"/>
  <c r="R28" i="10" s="1"/>
  <c r="S28" i="10" s="1"/>
  <c r="T28" i="10" s="1"/>
  <c r="Q27" i="10"/>
  <c r="R27" i="10" s="1"/>
  <c r="Q26" i="10"/>
  <c r="R26" i="10" s="1"/>
  <c r="S26" i="10" s="1"/>
  <c r="T26" i="10" s="1"/>
  <c r="Q25" i="10"/>
  <c r="R25" i="10" s="1"/>
  <c r="S25" i="10" s="1"/>
  <c r="T25" i="10" s="1"/>
  <c r="Q24" i="10"/>
  <c r="R24" i="10" s="1"/>
  <c r="S24" i="10" s="1"/>
  <c r="T24" i="10" s="1"/>
  <c r="Q23" i="10"/>
  <c r="R23" i="10" s="1"/>
  <c r="S23" i="10" s="1"/>
  <c r="T23" i="10" s="1"/>
  <c r="Q22" i="10"/>
  <c r="R22" i="10" s="1"/>
  <c r="S22" i="10" s="1"/>
  <c r="T22" i="10" s="1"/>
  <c r="Q21" i="10"/>
  <c r="R21" i="10" s="1"/>
  <c r="S21" i="10" s="1"/>
  <c r="T21" i="10" s="1"/>
  <c r="Q20" i="10"/>
  <c r="R20" i="10" s="1"/>
  <c r="S20" i="10" s="1"/>
  <c r="T20" i="10" s="1"/>
  <c r="Q19" i="10"/>
  <c r="R19" i="10" s="1"/>
  <c r="S19" i="10" s="1"/>
  <c r="T19" i="10" s="1"/>
  <c r="Q18" i="10"/>
  <c r="R18" i="10" s="1"/>
  <c r="S18" i="10" s="1"/>
  <c r="T18" i="10" s="1"/>
  <c r="Q17" i="10"/>
  <c r="R17" i="10" s="1"/>
  <c r="S17" i="10" s="1"/>
  <c r="T17" i="10" s="1"/>
  <c r="Q16" i="10"/>
  <c r="R16" i="10" s="1"/>
  <c r="S16" i="10" s="1"/>
  <c r="T16" i="10" s="1"/>
  <c r="Q15" i="10"/>
  <c r="R15" i="10" s="1"/>
  <c r="S15" i="10" s="1"/>
  <c r="T15" i="10" s="1"/>
  <c r="Q14" i="10"/>
  <c r="R14" i="10" s="1"/>
  <c r="S14" i="10" s="1"/>
  <c r="T14" i="10" s="1"/>
  <c r="Q13" i="10"/>
  <c r="R13" i="10" s="1"/>
  <c r="S13" i="10" s="1"/>
  <c r="T13" i="10" s="1"/>
  <c r="Q12" i="10"/>
  <c r="R12" i="10" s="1"/>
  <c r="S12" i="10" s="1"/>
  <c r="T12" i="10" s="1"/>
  <c r="Q11" i="10"/>
  <c r="R11" i="10" s="1"/>
  <c r="S11" i="10" s="1"/>
  <c r="T11" i="10" s="1"/>
  <c r="Q10" i="10"/>
  <c r="R10" i="10" s="1"/>
  <c r="S10" i="10" s="1"/>
  <c r="T10" i="10" s="1"/>
  <c r="Q9" i="10"/>
  <c r="R9" i="10" s="1"/>
  <c r="S9" i="10" s="1"/>
  <c r="T9" i="10" s="1"/>
  <c r="Q8" i="10"/>
  <c r="R8" i="10" s="1"/>
  <c r="S8" i="10" s="1"/>
  <c r="T8" i="10" s="1"/>
  <c r="Q7" i="10"/>
  <c r="R7" i="10" s="1"/>
  <c r="S7" i="10" s="1"/>
  <c r="T7" i="10" s="1"/>
  <c r="Q6" i="10"/>
  <c r="R6" i="10" s="1"/>
  <c r="S6" i="10" s="1"/>
  <c r="T6" i="10" s="1"/>
  <c r="D53" i="10"/>
  <c r="E53" i="10" s="1"/>
  <c r="F53" i="10" s="1"/>
  <c r="D52" i="10"/>
  <c r="E52" i="10" s="1"/>
  <c r="F52" i="10" s="1"/>
  <c r="D51" i="10"/>
  <c r="E51" i="10" s="1"/>
  <c r="F51" i="10" s="1"/>
  <c r="D50" i="10"/>
  <c r="E50" i="10" s="1"/>
  <c r="F50" i="10" s="1"/>
  <c r="D49" i="10"/>
  <c r="E49" i="10" s="1"/>
  <c r="F49" i="10" s="1"/>
  <c r="D48" i="10"/>
  <c r="E48" i="10" s="1"/>
  <c r="F48" i="10" s="1"/>
  <c r="D47" i="10"/>
  <c r="E47" i="10" s="1"/>
  <c r="F47" i="10" s="1"/>
  <c r="D46" i="10"/>
  <c r="E46" i="10" s="1"/>
  <c r="F46" i="10" s="1"/>
  <c r="D45" i="10"/>
  <c r="E45" i="10" s="1"/>
  <c r="F45" i="10" s="1"/>
  <c r="D44" i="10"/>
  <c r="E44" i="10" s="1"/>
  <c r="F44" i="10" s="1"/>
  <c r="D43" i="10"/>
  <c r="E43" i="10" s="1"/>
  <c r="F43" i="10" s="1"/>
  <c r="D42" i="10"/>
  <c r="E42" i="10" s="1"/>
  <c r="F42" i="10" s="1"/>
  <c r="D41" i="10"/>
  <c r="E41" i="10" s="1"/>
  <c r="F41" i="10" s="1"/>
  <c r="D40" i="10"/>
  <c r="E40" i="10" s="1"/>
  <c r="F40" i="10" s="1"/>
  <c r="D39" i="10"/>
  <c r="E39" i="10" s="1"/>
  <c r="F39" i="10" s="1"/>
  <c r="D38" i="10"/>
  <c r="E38" i="10" s="1"/>
  <c r="F38" i="10" s="1"/>
  <c r="D37" i="10"/>
  <c r="E37" i="10" s="1"/>
  <c r="F37" i="10" s="1"/>
  <c r="D36" i="10"/>
  <c r="E36" i="10" s="1"/>
  <c r="F36" i="10" s="1"/>
  <c r="D35" i="10"/>
  <c r="E35" i="10" s="1"/>
  <c r="F35" i="10" s="1"/>
  <c r="D34" i="10"/>
  <c r="E34" i="10" s="1"/>
  <c r="F34" i="10" s="1"/>
  <c r="D33" i="10"/>
  <c r="E33" i="10" s="1"/>
  <c r="F33" i="10" s="1"/>
  <c r="D32" i="10"/>
  <c r="E32" i="10" s="1"/>
  <c r="F32" i="10" s="1"/>
  <c r="D31" i="10"/>
  <c r="E31" i="10" s="1"/>
  <c r="F31" i="10" s="1"/>
  <c r="D30" i="10"/>
  <c r="E30" i="10" s="1"/>
  <c r="F30" i="10" s="1"/>
  <c r="D29" i="10"/>
  <c r="E29" i="10" s="1"/>
  <c r="F29" i="10" s="1"/>
  <c r="D28" i="10"/>
  <c r="E28" i="10" s="1"/>
  <c r="F28" i="10" s="1"/>
  <c r="D27" i="10"/>
  <c r="E27" i="10" s="1"/>
  <c r="F27" i="10" s="1"/>
  <c r="D26" i="10"/>
  <c r="E26" i="10" s="1"/>
  <c r="F26" i="10" s="1"/>
  <c r="D25" i="10"/>
  <c r="E25" i="10" s="1"/>
  <c r="F25" i="10" s="1"/>
  <c r="D24" i="10"/>
  <c r="E24" i="10" s="1"/>
  <c r="F24" i="10" s="1"/>
  <c r="D23" i="10"/>
  <c r="E23" i="10" s="1"/>
  <c r="F23" i="10" s="1"/>
  <c r="D22" i="10"/>
  <c r="E22" i="10" s="1"/>
  <c r="F22" i="10" s="1"/>
  <c r="D21" i="10"/>
  <c r="E21" i="10" s="1"/>
  <c r="F21" i="10" s="1"/>
  <c r="D20" i="10"/>
  <c r="E20" i="10" s="1"/>
  <c r="F20" i="10" s="1"/>
  <c r="D19" i="10"/>
  <c r="E19" i="10" s="1"/>
  <c r="F19" i="10" s="1"/>
  <c r="D18" i="10"/>
  <c r="E18" i="10" s="1"/>
  <c r="F18" i="10" s="1"/>
  <c r="D17" i="10"/>
  <c r="E17" i="10" s="1"/>
  <c r="F17" i="10" s="1"/>
  <c r="D16" i="10"/>
  <c r="E16" i="10" s="1"/>
  <c r="F16" i="10" s="1"/>
  <c r="D15" i="10"/>
  <c r="E15" i="10" s="1"/>
  <c r="F15" i="10" s="1"/>
  <c r="D14" i="10"/>
  <c r="E14" i="10" s="1"/>
  <c r="F14" i="10" s="1"/>
  <c r="D13" i="10"/>
  <c r="E13" i="10" s="1"/>
  <c r="F13" i="10" s="1"/>
  <c r="D12" i="10"/>
  <c r="E12" i="10" s="1"/>
  <c r="F12" i="10" s="1"/>
  <c r="D11" i="10"/>
  <c r="E11" i="10" s="1"/>
  <c r="F11" i="10" s="1"/>
  <c r="D10" i="10"/>
  <c r="E10" i="10" s="1"/>
  <c r="F10" i="10" s="1"/>
  <c r="D9" i="10"/>
  <c r="E9" i="10" s="1"/>
  <c r="F9" i="10" s="1"/>
  <c r="D8" i="10"/>
  <c r="E8" i="10" s="1"/>
  <c r="F8" i="10" s="1"/>
  <c r="D7" i="10"/>
  <c r="E7" i="10" s="1"/>
  <c r="F7" i="10" s="1"/>
  <c r="D6" i="10"/>
  <c r="E6" i="10" s="1"/>
  <c r="F6" i="10" s="1"/>
  <c r="AB8" i="10" l="1"/>
  <c r="AC8" i="10" s="1"/>
  <c r="AD8" i="10" s="1"/>
  <c r="AE8" i="10" s="1"/>
</calcChain>
</file>

<file path=xl/sharedStrings.xml><?xml version="1.0" encoding="utf-8"?>
<sst xmlns="http://schemas.openxmlformats.org/spreadsheetml/2006/main" count="913" uniqueCount="416">
  <si>
    <t xml:space="preserve">Sample tracking system </t>
  </si>
  <si>
    <t xml:space="preserve">Group </t>
  </si>
  <si>
    <t>Adapter</t>
  </si>
  <si>
    <t>Dilution rate to 100ng/ul</t>
  </si>
  <si>
    <t>Dilution rate</t>
  </si>
  <si>
    <t xml:space="preserve">Size selected </t>
  </si>
  <si>
    <t>Qubit read</t>
  </si>
  <si>
    <t xml:space="preserve">Fragment size </t>
  </si>
  <si>
    <t xml:space="preserve">Library </t>
  </si>
  <si>
    <t>2-AACCA</t>
  </si>
  <si>
    <t>3-CGATC</t>
  </si>
  <si>
    <t>4-TCGAT</t>
  </si>
  <si>
    <t>5-TGCAT</t>
  </si>
  <si>
    <t>6-CAACC</t>
  </si>
  <si>
    <t>8-AAGGA</t>
  </si>
  <si>
    <t>9-AGCTA</t>
  </si>
  <si>
    <t>11-AATTA</t>
  </si>
  <si>
    <t>12-ACGGT</t>
  </si>
  <si>
    <t>14-ACTTC</t>
  </si>
  <si>
    <t>17-ATTAC</t>
  </si>
  <si>
    <t>18-CATAT</t>
  </si>
  <si>
    <t>19-CGAAT</t>
  </si>
  <si>
    <t>20-CGGCT</t>
  </si>
  <si>
    <t>21-CGGTA</t>
  </si>
  <si>
    <t>22-CGTAC</t>
  </si>
  <si>
    <t>24-CTGAT</t>
  </si>
  <si>
    <t>26-CTGTC</t>
  </si>
  <si>
    <t>28-GACAC</t>
  </si>
  <si>
    <t>29-GAGAT</t>
  </si>
  <si>
    <t>31-GCCGT</t>
  </si>
  <si>
    <t>32-GCTGA</t>
  </si>
  <si>
    <t>33-GGATA</t>
  </si>
  <si>
    <t>34-GGCCA</t>
  </si>
  <si>
    <t>35-GGCTC</t>
  </si>
  <si>
    <t>38-GTCGA</t>
  </si>
  <si>
    <t>40-TACGT</t>
  </si>
  <si>
    <t>41-TAGTA</t>
  </si>
  <si>
    <t>42-TATAC</t>
  </si>
  <si>
    <t>44-TCAGT</t>
  </si>
  <si>
    <t>46-TCTGC</t>
  </si>
  <si>
    <t>48-TTACC</t>
  </si>
  <si>
    <t xml:space="preserve"> </t>
  </si>
  <si>
    <t>7-CAGATC</t>
  </si>
  <si>
    <t>10-ACACA</t>
  </si>
  <si>
    <t>13-ACTGG</t>
  </si>
  <si>
    <t>15-ATACG</t>
  </si>
  <si>
    <t>16-ATGAG</t>
  </si>
  <si>
    <t>47-TGGAA</t>
  </si>
  <si>
    <t>45-TCCGG</t>
  </si>
  <si>
    <t>43-TCACG</t>
  </si>
  <si>
    <t>39-TACCG</t>
  </si>
  <si>
    <t>23-CGTCG</t>
  </si>
  <si>
    <t>25-CTGCG</t>
  </si>
  <si>
    <t>27-CTTGG</t>
  </si>
  <si>
    <t>37-GTCCG</t>
  </si>
  <si>
    <t>36-GTAGT</t>
  </si>
  <si>
    <t>30-GAGTC</t>
  </si>
  <si>
    <t>1-GCATG</t>
  </si>
  <si>
    <t>ul DNA to be added /10ul</t>
  </si>
  <si>
    <t>ul water required for dilution</t>
  </si>
  <si>
    <t>Sample number</t>
  </si>
  <si>
    <t>Index primer
used</t>
  </si>
  <si>
    <t xml:space="preserve">DNA 
Qubit reading ng/ul </t>
  </si>
  <si>
    <t xml:space="preserve">Library 
Qubit read
ng/ul </t>
  </si>
  <si>
    <t xml:space="preserve">Average Fragment size </t>
  </si>
  <si>
    <t xml:space="preserve">PCR amplification </t>
  </si>
  <si>
    <t>RE Digested</t>
  </si>
  <si>
    <t xml:space="preserve">Adapter ligation </t>
  </si>
  <si>
    <t xml:space="preserve">Pre-PCR </t>
  </si>
  <si>
    <t>Post-PCR</t>
  </si>
  <si>
    <t xml:space="preserve">Calculate library's nM amount </t>
  </si>
  <si>
    <t>Normalization of libraries</t>
  </si>
  <si>
    <t>Pooling</t>
  </si>
  <si>
    <t>Ampure bead cleaned</t>
  </si>
  <si>
    <t>Dilution rate to 20nM</t>
  </si>
  <si>
    <t xml:space="preserve">Example </t>
  </si>
  <si>
    <t>abc</t>
  </si>
  <si>
    <t xml:space="preserve">DNA quantitation and normalisation </t>
  </si>
  <si>
    <t>ul Amount per library pooled</t>
  </si>
  <si>
    <t>ul amount of DNA to add /20ul</t>
  </si>
  <si>
    <t>ul Amount of water to add /20ul</t>
  </si>
  <si>
    <t>10 ul</t>
  </si>
  <si>
    <t>Yes</t>
  </si>
  <si>
    <t>yes</t>
  </si>
  <si>
    <t>EX1</t>
  </si>
  <si>
    <t>Idx_1_ATCACG</t>
  </si>
  <si>
    <t>Clean and concentrate</t>
  </si>
  <si>
    <t xml:space="preserve">Final Ampure bead clean </t>
  </si>
  <si>
    <t xml:space="preserve">Final Library QC before Sequencing </t>
  </si>
  <si>
    <t xml:space="preserve">nM amount of Library  </t>
  </si>
  <si>
    <t xml:space="preserve">ul Nomalization buffer to be added </t>
  </si>
  <si>
    <t xml:space="preserve">Final volume for 20nM Library </t>
  </si>
  <si>
    <t>Example lib</t>
  </si>
  <si>
    <t>Dilution of the library if required</t>
  </si>
  <si>
    <t>ddRAD Primers and Adapters</t>
  </si>
  <si>
    <t xml:space="preserve">Restriction site </t>
  </si>
  <si>
    <t>HpyCH4VI</t>
  </si>
  <si>
    <t>A/CGT</t>
  </si>
  <si>
    <t>HinfI</t>
  </si>
  <si>
    <t>G/ANTC</t>
  </si>
  <si>
    <t xml:space="preserve">Indexed Primers </t>
  </si>
  <si>
    <t>PCR1</t>
  </si>
  <si>
    <t>AATGATACGGCGACCACCGAGATCTACACTCTTTCCCTACACGACG</t>
  </si>
  <si>
    <t>PCR2_Idx_1_ATCACG</t>
  </si>
  <si>
    <r>
      <t>CAAGCAGAAGACGGCATACGAGA</t>
    </r>
    <r>
      <rPr>
        <sz val="10"/>
        <color theme="1"/>
        <rFont val="Arial"/>
        <family val="2"/>
      </rPr>
      <t>T</t>
    </r>
    <r>
      <rPr>
        <b/>
        <u/>
        <sz val="10"/>
        <color theme="1"/>
        <rFont val="Arial"/>
        <family val="2"/>
      </rPr>
      <t>CGTGAT</t>
    </r>
    <r>
      <rPr>
        <sz val="10"/>
        <color theme="1"/>
        <rFont val="Arial"/>
        <family val="2"/>
      </rPr>
      <t>G</t>
    </r>
    <r>
      <rPr>
        <sz val="10"/>
        <rFont val="Arial"/>
        <family val="2"/>
      </rPr>
      <t>TGACTGGAGTTCAGACGTGTGC</t>
    </r>
  </si>
  <si>
    <t>PCR2_Idx_2_CGATGT</t>
  </si>
  <si>
    <r>
      <t>CAAGCAGAAGACGGCATACGAGAT</t>
    </r>
    <r>
      <rPr>
        <b/>
        <u/>
        <sz val="10"/>
        <color theme="1"/>
        <rFont val="Arial"/>
        <family val="2"/>
      </rPr>
      <t>ACATCG</t>
    </r>
    <r>
      <rPr>
        <sz val="10"/>
        <color theme="1"/>
        <rFont val="Arial"/>
        <family val="2"/>
      </rPr>
      <t>G</t>
    </r>
    <r>
      <rPr>
        <sz val="10"/>
        <rFont val="Arial"/>
        <family val="2"/>
      </rPr>
      <t>TGACTGGAGTTCAGACGTGTGC</t>
    </r>
  </si>
  <si>
    <t>PCR2_Idx_3_TTAGGC</t>
  </si>
  <si>
    <r>
      <t>CAAGCAGAAGACGGCATACGAGAT</t>
    </r>
    <r>
      <rPr>
        <b/>
        <u/>
        <sz val="10"/>
        <color theme="1"/>
        <rFont val="Arial"/>
        <family val="2"/>
      </rPr>
      <t>GCCTAA</t>
    </r>
    <r>
      <rPr>
        <sz val="10"/>
        <rFont val="Arial"/>
        <family val="2"/>
      </rPr>
      <t>GTGACTGGAGTTCAGACGTGTGC</t>
    </r>
  </si>
  <si>
    <t>PCR2_Idx_4_TGACCA</t>
  </si>
  <si>
    <r>
      <t>CAAGCAGAAGACGGCATACGAGAT</t>
    </r>
    <r>
      <rPr>
        <b/>
        <u/>
        <sz val="10"/>
        <rFont val="Arial"/>
        <family val="2"/>
      </rPr>
      <t>TGGTCA</t>
    </r>
    <r>
      <rPr>
        <sz val="10"/>
        <rFont val="Arial"/>
        <family val="2"/>
      </rPr>
      <t>GTGACTGGAGTTCAGACGTGTGC</t>
    </r>
  </si>
  <si>
    <t>PCR2_Idx_5_ACAGTG</t>
  </si>
  <si>
    <r>
      <t>CAAGCAGAAGACGGCATACGAGAT</t>
    </r>
    <r>
      <rPr>
        <b/>
        <u/>
        <sz val="10"/>
        <color theme="1"/>
        <rFont val="Arial"/>
        <family val="2"/>
      </rPr>
      <t>CACTGT</t>
    </r>
    <r>
      <rPr>
        <sz val="10"/>
        <color theme="1"/>
        <rFont val="Arial"/>
        <family val="2"/>
      </rPr>
      <t>G</t>
    </r>
    <r>
      <rPr>
        <sz val="10"/>
        <rFont val="Arial"/>
        <family val="2"/>
      </rPr>
      <t>TGACTGGAGTTCAGACGTGTGC</t>
    </r>
  </si>
  <si>
    <t>PCR2_Idx_6_GCCAAT</t>
  </si>
  <si>
    <r>
      <t>CAAGCAGAAGACGGCATACGAGAT</t>
    </r>
    <r>
      <rPr>
        <b/>
        <u/>
        <sz val="10"/>
        <rFont val="Arial"/>
        <family val="2"/>
      </rPr>
      <t>ATTGGC</t>
    </r>
    <r>
      <rPr>
        <sz val="10"/>
        <rFont val="Arial"/>
        <family val="2"/>
      </rPr>
      <t>GTGACTGGAGTTCAGACGTGTGC</t>
    </r>
  </si>
  <si>
    <t>PCR2_Idx_7_CAGATC</t>
  </si>
  <si>
    <r>
      <t>CAAGCAGAAGACGGCATACGAGAT</t>
    </r>
    <r>
      <rPr>
        <b/>
        <u/>
        <sz val="10"/>
        <rFont val="Arial"/>
        <family val="2"/>
      </rPr>
      <t>GATCTG</t>
    </r>
    <r>
      <rPr>
        <sz val="10"/>
        <rFont val="Arial"/>
        <family val="2"/>
      </rPr>
      <t>GTGACTGGAGTTCAGACGTGTGC</t>
    </r>
  </si>
  <si>
    <t>PCR2_Idx_8_ACTTGA</t>
  </si>
  <si>
    <r>
      <t>CAAGCAGAAGACGGCATACGAGAT</t>
    </r>
    <r>
      <rPr>
        <b/>
        <u/>
        <sz val="10"/>
        <color theme="1"/>
        <rFont val="Arial"/>
        <family val="2"/>
      </rPr>
      <t>TCAAGT</t>
    </r>
    <r>
      <rPr>
        <sz val="10"/>
        <rFont val="Arial"/>
        <family val="2"/>
      </rPr>
      <t>GTGACTGGAGTTCAGACGTGTGC</t>
    </r>
  </si>
  <si>
    <t>PCR2_Idx_9_GATCAG</t>
  </si>
  <si>
    <r>
      <t>CAAGCAGAAGACGGCATACGAGAT</t>
    </r>
    <r>
      <rPr>
        <b/>
        <u/>
        <sz val="10"/>
        <rFont val="Arial"/>
        <family val="2"/>
      </rPr>
      <t>CTGATC</t>
    </r>
    <r>
      <rPr>
        <sz val="10"/>
        <rFont val="Arial"/>
        <family val="2"/>
      </rPr>
      <t>GTGACTGGAGTTCAGACGTGTGC</t>
    </r>
  </si>
  <si>
    <t>PCR2_Idx_10_TAGCTT</t>
  </si>
  <si>
    <r>
      <t>CAAGCAGAAGACGGCATACGAGAT</t>
    </r>
    <r>
      <rPr>
        <b/>
        <u/>
        <sz val="10"/>
        <color theme="1"/>
        <rFont val="Arial"/>
        <family val="2"/>
      </rPr>
      <t>AAGCTA</t>
    </r>
    <r>
      <rPr>
        <sz val="10"/>
        <rFont val="Arial"/>
        <family val="2"/>
      </rPr>
      <t>GTGACTGGAGTTCAGACGTGTGC</t>
    </r>
  </si>
  <si>
    <t>PCR2_Idx_11_GGCTAC</t>
  </si>
  <si>
    <r>
      <t>CAAGCAGAAGACGGCATACGAGAT</t>
    </r>
    <r>
      <rPr>
        <b/>
        <u/>
        <sz val="10"/>
        <rFont val="Arial"/>
        <family val="2"/>
      </rPr>
      <t>GTAGCC</t>
    </r>
    <r>
      <rPr>
        <sz val="10"/>
        <rFont val="Arial"/>
        <family val="2"/>
      </rPr>
      <t>GTGACTGGAGTTCAGACGTGTGC</t>
    </r>
  </si>
  <si>
    <t>PCR2_Idx_12_CTTGTA</t>
  </si>
  <si>
    <r>
      <t>CAAGCAGAAGACGGCATACGAGAT</t>
    </r>
    <r>
      <rPr>
        <b/>
        <u/>
        <sz val="10"/>
        <rFont val="Arial"/>
        <family val="2"/>
      </rPr>
      <t>TACAAG</t>
    </r>
    <r>
      <rPr>
        <sz val="10"/>
        <rFont val="Arial"/>
        <family val="2"/>
      </rPr>
      <t>GTGACTGGAGTTCAGACGTGTGC</t>
    </r>
  </si>
  <si>
    <t>GTGACTGGAGTTCAGACGTGTGCTCTTCCGATCT</t>
  </si>
  <si>
    <t>[Phos]ANTAGATCGGAAGAGCGAGAACAA</t>
  </si>
  <si>
    <t>1-GCATG_HpyCHIV_P1.1</t>
  </si>
  <si>
    <t>ACACTCTTTCCCTACACGACGCTCTTCCGATCTGCATG</t>
  </si>
  <si>
    <t>2-AACCA_HpyCHIV_P1.1</t>
  </si>
  <si>
    <t>ACACTCTTTCCCTACACGACGCTCTTCCGATCTAACCA</t>
  </si>
  <si>
    <t>3-CGATC_HpyCHIV_P1.1</t>
  </si>
  <si>
    <t>ACACTCTTTCCCTACACGACGCTCTTCCGATCTCGATC</t>
  </si>
  <si>
    <t>4-TCGAT_HpyCHIV_P1.1</t>
  </si>
  <si>
    <t>ACACTCTTTCCCTACACGACGCTCTTCCGATCTTCGAT</t>
  </si>
  <si>
    <t>5-TGCAT_HpyCHIV_P1.1</t>
  </si>
  <si>
    <t>ACACTCTTTCCCTACACGACGCTCTTCCGATCTTGCAT</t>
  </si>
  <si>
    <t>6-CAACC_HpyCHIV_P1.1</t>
  </si>
  <si>
    <t>ACACTCTTTCCCTACACGACGCTCTTCCGATCTCAACC</t>
  </si>
  <si>
    <t>7-GGTTG_HpyCHIV_P1.1</t>
  </si>
  <si>
    <t>ACACTCTTTCCCTACACGACGCTCTTCCGATCTGGTTG</t>
  </si>
  <si>
    <t>8-AAGGA_HpyCHIV_P1.1</t>
  </si>
  <si>
    <t>ACACTCTTTCCCTACACGACGCTCTTCCGATCTAAGGA</t>
  </si>
  <si>
    <t>9-AGCTA_HpyCHIV_P1.1</t>
  </si>
  <si>
    <t>ACACTCTTTCCCTACACGACGCTCTTCCGATCTAGCTA</t>
  </si>
  <si>
    <t>10-ACACA_HpyCHIV_P1.1</t>
  </si>
  <si>
    <t>ACACTCTTTCCCTACACGACGCTCTTCCGATCTACACA</t>
  </si>
  <si>
    <t>11-AATTA_HpyCHIV_P1.1</t>
  </si>
  <si>
    <t>ACACTCTTTCCCTACACGACGCTCTTCCGATCTAATTA</t>
  </si>
  <si>
    <t>12-ACGGT_HpyCHIV_P1.1</t>
  </si>
  <si>
    <t>ACACTCTTTCCCTACACGACGCTCTTCCGATCTACGGT</t>
  </si>
  <si>
    <t>13-ACTGG_HpyCHIV_P1.1</t>
  </si>
  <si>
    <t>ACACTCTTTCCCTACACGACGCTCTTCCGATCTACTGG</t>
  </si>
  <si>
    <t>14-ACTTC_HpyCHIV_P1.1</t>
  </si>
  <si>
    <t>ACACTCTTTCCCTACACGACGCTCTTCCGATCTACTTC</t>
  </si>
  <si>
    <t>15-ATACG_HpyCHIV_P1.1</t>
  </si>
  <si>
    <t>ACACTCTTTCCCTACACGACGCTCTTCCGATCTATACG</t>
  </si>
  <si>
    <t>16-ATGAG_HpyCHIV_P1.1</t>
  </si>
  <si>
    <t>ACACTCTTTCCCTACACGACGCTCTTCCGATCTATGAG</t>
  </si>
  <si>
    <t>17-ATTAC_HpyCHIV_P1.1</t>
  </si>
  <si>
    <t>ACACTCTTTCCCTACACGACGCTCTTCCGATCTATTAC</t>
  </si>
  <si>
    <t>18-CATAT_HpyCHIV_P1.1</t>
  </si>
  <si>
    <t>ACACTCTTTCCCTACACGACGCTCTTCCGATCTCATAT</t>
  </si>
  <si>
    <t>19-CGAAT_HpyCHIV_P1.1</t>
  </si>
  <si>
    <t>ACACTCTTTCCCTACACGACGCTCTTCCGATCTCGAAT</t>
  </si>
  <si>
    <t>20-CGGCT_HpyCHIV_P1.1</t>
  </si>
  <si>
    <t>ACACTCTTTCCCTACACGACGCTCTTCCGATCTCGGCT</t>
  </si>
  <si>
    <t>21-CGGTA_HpyCHIV_P1.1</t>
  </si>
  <si>
    <t>ACACTCTTTCCCTACACGACGCTCTTCCGATCTCGGTA</t>
  </si>
  <si>
    <t>22-CGTAC_HpyCHIV_P1.1</t>
  </si>
  <si>
    <t>ACACTCTTTCCCTACACGACGCTCTTCCGATCTCGTAC</t>
  </si>
  <si>
    <t>23-CGTCG_HpyCHIV_P1.1</t>
  </si>
  <si>
    <t>ACACTCTTTCCCTACACGACGCTCTTCCGATCTCGTCG</t>
  </si>
  <si>
    <t>24-CTGAT_HpyCHIV_P1.1</t>
  </si>
  <si>
    <t>ACACTCTTTCCCTACACGACGCTCTTCCGATCTCTGAT</t>
  </si>
  <si>
    <t>25-CTGCG_HpyCHIV_P1.1</t>
  </si>
  <si>
    <t>ACACTCTTTCCCTACACGACGCTCTTCCGATCTCTGCG</t>
  </si>
  <si>
    <t>26-CTGTC_HpyCHIV_P1.1</t>
  </si>
  <si>
    <t>ACACTCTTTCCCTACACGACGCTCTTCCGATCTCTGTC</t>
  </si>
  <si>
    <t>27-CTTGG_HpyCHIV_P1.1</t>
  </si>
  <si>
    <t>ACACTCTTTCCCTACACGACGCTCTTCCGATCTCTTGG</t>
  </si>
  <si>
    <t>28-GACAC_HpyCHIV_P1.1</t>
  </si>
  <si>
    <t>ACACTCTTTCCCTACACGACGCTCTTCCGATCTGACAC</t>
  </si>
  <si>
    <t>29-GAGAT_HpyCHIV_P1.1</t>
  </si>
  <si>
    <t>ACACTCTTTCCCTACACGACGCTCTTCCGATCTGAGAT</t>
  </si>
  <si>
    <t>30-GAGTC_HpyCHIV_P1.1</t>
  </si>
  <si>
    <t>ACACTCTTTCCCTACACGACGCTCTTCCGATCTGAGTC</t>
  </si>
  <si>
    <t>31-GCCGT_HpyCHIV_P1.1</t>
  </si>
  <si>
    <t>ACACTCTTTCCCTACACGACGCTCTTCCGATCTGCCGT</t>
  </si>
  <si>
    <t>32-GCTGA_HpyCHIV_P1.1</t>
  </si>
  <si>
    <t>ACACTCTTTCCCTACACGACGCTCTTCCGATCTGCTGA</t>
  </si>
  <si>
    <t>33-GGATA_HpyCHIV_P1.1</t>
  </si>
  <si>
    <t>ACACTCTTTCCCTACACGACGCTCTTCCGATCTGGATA</t>
  </si>
  <si>
    <t>34-GGCCA_HpyCHIV_P1.1</t>
  </si>
  <si>
    <t>ACACTCTTTCCCTACACGACGCTCTTCCGATCTGGCCA</t>
  </si>
  <si>
    <t>35-GGCTC_HpyCHIV_P1.1</t>
  </si>
  <si>
    <t>ACACTCTTTCCCTACACGACGCTCTTCCGATCTGGCTC</t>
  </si>
  <si>
    <t>36-GTAGT_HpyCHIV_P1.1</t>
  </si>
  <si>
    <t>ACACTCTTTCCCTACACGACGCTCTTCCGATCTGTAGT</t>
  </si>
  <si>
    <t>37-GTCCG_HpyCHIV_P1.1</t>
  </si>
  <si>
    <t>ACACTCTTTCCCTACACGACGCTCTTCCGATCTGTCCG</t>
  </si>
  <si>
    <t>38-GTCGA_HpyCHIV_P1.1</t>
  </si>
  <si>
    <t>ACACTCTTTCCCTACACGACGCTCTTCCGATCTGTCGA</t>
  </si>
  <si>
    <t>39-TACCG_HpyCHIV_P1.1</t>
  </si>
  <si>
    <t>ACACTCTTTCCCTACACGACGCTCTTCCGATCTTACCG</t>
  </si>
  <si>
    <t>40-TACGT_HpyCHIV_P1.1</t>
  </si>
  <si>
    <t>ACACTCTTTCCCTACACGACGCTCTTCCGATCTTACGT</t>
  </si>
  <si>
    <t>41-TAGTA_HpyCHIV_P1.1</t>
  </si>
  <si>
    <t>ACACTCTTTCCCTACACGACGCTCTTCCGATCTTAGTA</t>
  </si>
  <si>
    <t>42-TATAC_HpyCHIV_P1.1</t>
  </si>
  <si>
    <t>ACACTCTTTCCCTACACGACGCTCTTCCGATCTTATAC</t>
  </si>
  <si>
    <t>43-TCACG_HpyCHIV_P1.1</t>
  </si>
  <si>
    <t>ACACTCTTTCCCTACACGACGCTCTTCCGATCTTCACG</t>
  </si>
  <si>
    <t>44-TCAGT_HpyCHIV_P1.1</t>
  </si>
  <si>
    <t>ACACTCTTTCCCTACACGACGCTCTTCCGATCTTCAGT</t>
  </si>
  <si>
    <t>45-TCCGG_HpyCHIV_P1.1</t>
  </si>
  <si>
    <t>ACACTCTTTCCCTACACGACGCTCTTCCGATCTTCCGG</t>
  </si>
  <si>
    <t>46-TCTGC_HpyCHIV_P1.1</t>
  </si>
  <si>
    <t>ACACTCTTTCCCTACACGACGCTCTTCCGATCTTCTGC</t>
  </si>
  <si>
    <t>47-TGGAA_HpyCHIV_P1.1</t>
  </si>
  <si>
    <t>ACACTCTTTCCCTACACGACGCTCTTCCGATCTTGGAA</t>
  </si>
  <si>
    <t>48-TTACC_HpyCHIV_P1.1</t>
  </si>
  <si>
    <t>ACACTCTTTCCCTACACGACGCTCTTCCGATCTTTACC</t>
  </si>
  <si>
    <t>1-GCATG_HpyCHIV_P1.2</t>
  </si>
  <si>
    <t>[Phos]CGCATGCAGATCGGAAGAGCGTCGTGTAGGGAAAGAGTGT</t>
  </si>
  <si>
    <t>2-AACCA_HpyCHIV_P1.2</t>
  </si>
  <si>
    <t>[Phos]CGTGGTTAGATCGGAAGAGCGTCGTGTAGGGAAAGAGTGT</t>
  </si>
  <si>
    <t>3-CGATC_HpyCHIV_P1.2</t>
  </si>
  <si>
    <t>[Phos]CGGATCGAGATCGGAAGAGCGTCGTGTAGGGAAAGAGTGT</t>
  </si>
  <si>
    <t>4-TCGAT_HpyCHIV_P1.2</t>
  </si>
  <si>
    <t>[Phos]CGATCGAAGATCGGAAGAGCGTCGTGTAGGGAAAGAGTGT</t>
  </si>
  <si>
    <t>5-TGCAT_HpyCHIV_P1.2</t>
  </si>
  <si>
    <t>[Phos]CGATGCAAGATCGGAAGAGCGTCGTGTAGGGAAAGAGTGT</t>
  </si>
  <si>
    <t>6-CAACC_HpyCHIV_P1.2</t>
  </si>
  <si>
    <t>[Phos]CGGGTTGAGATCGGAAGAGCGTCGTGTAGGGAAAGAGTGT</t>
  </si>
  <si>
    <t>7-GGTTG_HpyCHIV_P1.2</t>
  </si>
  <si>
    <t>[Phos]CGCAACCAGATCGGAAGAGCGTCGTGTAGGGAAAGAGTGT</t>
  </si>
  <si>
    <t>8-AAGGA_HpyCHIV_P1.2</t>
  </si>
  <si>
    <t>[Phos]CGTCCTTAGATCGGAAGAGCGTCGTGTAGGGAAAGAGTGT</t>
  </si>
  <si>
    <t>9-AGCTA_HpyCHIV_P1.2</t>
  </si>
  <si>
    <t>[Phos]CGTAGCTAGATCGGAAGAGCGTCGTGTAGGGAAAGAGTGT</t>
  </si>
  <si>
    <t>10-ACACA_HpyCHIV_P1.2</t>
  </si>
  <si>
    <t>[Phos]CGTGTGTAGATCGGAAGAGCGTCGTGTAGGGAAAGAGTGT</t>
  </si>
  <si>
    <t>11-AATTA_HpyCHIV_P1.2</t>
  </si>
  <si>
    <t>[Phos]CGTAATTAGATCGGAAGAGCGTCGTGTAGGGAAAGAGTGT</t>
  </si>
  <si>
    <t>12-ACGGT_HpyCHIV_P1.2</t>
  </si>
  <si>
    <t>[Phos]CGACCGTAGATCGGAAGAGCGTCGTGTAGGGAAAGAGTGT</t>
  </si>
  <si>
    <t>13-ACTGG_HpyCHIV_P1.2</t>
  </si>
  <si>
    <t>[Phos]CGCCAGTAGATCGGAAGAGCGTCGTGTAGGGAAAGAGTGT</t>
  </si>
  <si>
    <t>14-ACTTC_HpyCHIV_P1.2</t>
  </si>
  <si>
    <t>[Phos]CGGAAGTAGATCGGAAGAGCGTCGTGTAGGGAAAGAGTGT</t>
  </si>
  <si>
    <t>15-ATACG_HpyCHIV_P1.2</t>
  </si>
  <si>
    <t>[Phos]CGCGTATAGATCGGAAGAGCGTCGTGTAGGGAAAGAGTGT</t>
  </si>
  <si>
    <t>16-ATGAG_HpyCHIV_P1.2</t>
  </si>
  <si>
    <t>[Phos]CGCTCATAGATCGGAAGAGCGTCGTGTAGGGAAAGAGTGT</t>
  </si>
  <si>
    <t>17-ATTAC_HpyCHIV_P1.2</t>
  </si>
  <si>
    <t>[Phos]CGGTAATAGATCGGAAGAGCGTCGTGTAGGGAAAGAGTGT</t>
  </si>
  <si>
    <t>18-CATAT_HpyCHIV_P1.2</t>
  </si>
  <si>
    <t>[Phos]CGATATGAGATCGGAAGAGCGTCGTGTAGGGAAAGAGTGT</t>
  </si>
  <si>
    <t>19-CGAAT_HpyCHIV_P1.2</t>
  </si>
  <si>
    <t>[Phos]CGATTCGAGATCGGAAGAGCGTCGTGTAGGGAAAGAGTGT</t>
  </si>
  <si>
    <t>20-CGGCT_HpyCHIV_P1.2</t>
  </si>
  <si>
    <t>[Phos]CGAGCCGAGATCGGAAGAGCGTCGTGTAGGGAAAGAGTGT</t>
  </si>
  <si>
    <t>21-CGGTA_HpyCHIV_P1.2</t>
  </si>
  <si>
    <t>[Phos]CGTACCGAGATCGGAAGAGCGTCGTGTAGGGAAAGAGTGT</t>
  </si>
  <si>
    <t>22-CGTAC_HpyCHIV_P1.2</t>
  </si>
  <si>
    <t>[Phos]CGGTACGAGATCGGAAGAGCGTCGTGTAGGGAAAGAGTGT</t>
  </si>
  <si>
    <t>23-CGTCG_HpyCHIV_P1.2</t>
  </si>
  <si>
    <t>[Phos]CGCGACGAGATCGGAAGAGCGTCGTGTAGGGAAAGAGTGT</t>
  </si>
  <si>
    <t>24-CTGAT_HpyCHIV_P1.2</t>
  </si>
  <si>
    <t>[Phos]CGATCAGAGATCGGAAGAGCGTCGTGTAGGGAAAGAGTGT</t>
  </si>
  <si>
    <t>25-CTGCG_HpyCHIV_P1.2</t>
  </si>
  <si>
    <t>[Phos]CGCGCAGAGATCGGAAGAGCGTCGTGTAGGGAAAGAGTGT</t>
  </si>
  <si>
    <t>26-CTGTC_HpyCHIV_P1.2</t>
  </si>
  <si>
    <t>[Phos]CGGACAGAGATCGGAAGAGCGTCGTGTAGGGAAAGAGTGT</t>
  </si>
  <si>
    <t>27-CTTGG_HpyCHIV_P1.2</t>
  </si>
  <si>
    <t>[Phos]CGCCAAGAGATCGGAAGAGCGTCGTGTAGGGAAAGAGTGT</t>
  </si>
  <si>
    <t>28-GACAC_HpyCHIV_P1.2</t>
  </si>
  <si>
    <t>[Phos]CGGTGTCAGATCGGAAGAGCGTCGTGTAGGGAAAGAGTGT</t>
  </si>
  <si>
    <t>29-GAGAT_HpyCHIV_P1.2</t>
  </si>
  <si>
    <t>[Phos]CGATCTCAGATCGGAAGAGCGTCGTGTAGGGAAAGAGTGT</t>
  </si>
  <si>
    <t>30-GAGTC_HpyCHIV_P1.2</t>
  </si>
  <si>
    <t>[Phos]CGGACTCAGATCGGAAGAGCGTCGTGTAGGGAAAGAGTGT</t>
  </si>
  <si>
    <t>31-GCCGT_HpyCHIV_P1.2</t>
  </si>
  <si>
    <t>[Phos]CGACGGCAGATCGGAAGAGCGTCGTGTAGGGAAAGAGTGT</t>
  </si>
  <si>
    <t>32-GCTGA_HpyCHIV_P1.2</t>
  </si>
  <si>
    <t>[Phos]CGTCAGCAGATCGGAAGAGCGTCGTGTAGGGAAAGAGTGT</t>
  </si>
  <si>
    <t>33-GGATA_HpyCHIV_P1.2</t>
  </si>
  <si>
    <t>[Phos]CGTATCCAGATCGGAAGAGCGTCGTGTAGGGAAAGAGTGT</t>
  </si>
  <si>
    <t>34-GGCCA_HpyCHIV_P1.2</t>
  </si>
  <si>
    <t>[Phos]CGTGGCCAGATCGGAAGAGCGTCGTGTAGGGAAAGAGTGT</t>
  </si>
  <si>
    <t>35-GGCTC_HpyCHIV_P1.2</t>
  </si>
  <si>
    <t>[Phos]CGGAGCCAGATCGGAAGAGCGTCGTGTAGGGAAAGAGTGT</t>
  </si>
  <si>
    <t>36-GTAGT_HpyCHIV_P1.2</t>
  </si>
  <si>
    <t>[Phos]CGACTACAGATCGGAAGAGCGTCGTGTAGGGAAAGAGTGT</t>
  </si>
  <si>
    <t>37-GTCCG_HpyCHIV_P1.2</t>
  </si>
  <si>
    <t>[Phos]CGCGGACAGATCGGAAGAGCGTCGTGTAGGGAAAGAGTGT</t>
  </si>
  <si>
    <t>38-GTCGA_HpyCHIV_P1.2</t>
  </si>
  <si>
    <t>[Phos]CGTCGACAGATCGGAAGAGCGTCGTGTAGGGAAAGAGTGT</t>
  </si>
  <si>
    <t>39-TACCG_HpyCHIV_P1.2</t>
  </si>
  <si>
    <t>[Phos]CGCGGTAAGATCGGAAGAGCGTCGTGTAGGGAAAGAGTGT</t>
  </si>
  <si>
    <t>40-TACGT_HpyCHIV_P1.2</t>
  </si>
  <si>
    <t>[Phos]CGACGTAAGATCGGAAGAGCGTCGTGTAGGGAAAGAGTGT</t>
  </si>
  <si>
    <t>41-TAGTA_HpyCHIV_P1.2</t>
  </si>
  <si>
    <t>[Phos]CGTACTAAGATCGGAAGAGCGTCGTGTAGGGAAAGAGTGT</t>
  </si>
  <si>
    <t>42-TATAC_HpyCHIV_P1.2</t>
  </si>
  <si>
    <t>[Phos]CGGTATAAGATCGGAAGAGCGTCGTGTAGGGAAAGAGTGT</t>
  </si>
  <si>
    <t>43-TCACG_HpyCHIV_P1.2</t>
  </si>
  <si>
    <t>[Phos]CGCGTGAAGATCGGAAGAGCGTCGTGTAGGGAAAGAGTGT</t>
  </si>
  <si>
    <t>44-TCAGT_HpyCHIV_P1.2</t>
  </si>
  <si>
    <t>[Phos]CGACTGAAGATCGGAAGAGCGTCGTGTAGGGAAAGAGTGT</t>
  </si>
  <si>
    <t>45-TCCGG_HpyCHIV_P1.2</t>
  </si>
  <si>
    <t>[Phos]CGCCGGAAGATCGGAAGAGCGTCGTGTAGGGAAAGAGTGT</t>
  </si>
  <si>
    <t>46-TCTGC_HpyCHIV_P1.2</t>
  </si>
  <si>
    <t>[Phos]CGGCAGAAGATCGGAAGAGCGTCGTGTAGGGAAAGAGTGT</t>
  </si>
  <si>
    <t>47-TGGAA_HpyCHIV_P1.2</t>
  </si>
  <si>
    <t>[Phos]CGTTCCAAGATCGGAAGAGCGTCGTGTAGGGAAAGAGTGT</t>
  </si>
  <si>
    <t>48-TTACC_HpyCHIV_P1.2</t>
  </si>
  <si>
    <t>[Phos]CGGGTAAAGATCGGAAGAGCGTCGTGTAGGGAAAGAGTGT</t>
  </si>
  <si>
    <t>Input appropriate values in green shaded fields</t>
  </si>
  <si>
    <t>Initial DNA mass (ug)</t>
  </si>
  <si>
    <t>mass of double-digested genomic DNA in ligation</t>
  </si>
  <si>
    <t>P1 HpyCH4VI</t>
  </si>
  <si>
    <t>P2 HinfI</t>
  </si>
  <si>
    <t>cut frequency (bp)</t>
  </si>
  <si>
    <t>average distance between sites for each enzyme (from genome sequence or single digest fragment distribution)</t>
  </si>
  <si>
    <t>fragment mass (g/mole)</t>
  </si>
  <si>
    <t>sample mass (g)</t>
  </si>
  <si>
    <t>fragments/sample (moles)</t>
  </si>
  <si>
    <t>ends/sample (moles)</t>
  </si>
  <si>
    <t>ends/sample (pmoles)</t>
  </si>
  <si>
    <t>target adapter fold excess</t>
  </si>
  <si>
    <t>molar excess of adapter to genomic DNA ends</t>
  </si>
  <si>
    <t>target adapter/sample (pmoles)</t>
  </si>
  <si>
    <t>target adapter volume/rxn (ul)</t>
  </si>
  <si>
    <t>desired amount of working adapter stock to add to ligation rxn</t>
  </si>
  <si>
    <t>adapter working conc (pmol/ul)</t>
  </si>
  <si>
    <t>annealed adapter conc (pmol/ul)</t>
  </si>
  <si>
    <t>concentration of annealed adapter stock</t>
  </si>
  <si>
    <t>fold dilution to working stock</t>
  </si>
  <si>
    <t>volume of working stock to make (ul)</t>
  </si>
  <si>
    <t>desired volume of working adapter stock</t>
  </si>
  <si>
    <t>annealed adapter stock (ul)</t>
  </si>
  <si>
    <t>1x annealing buffer (ul)</t>
  </si>
  <si>
    <t>working stock to add to ligation (ul)</t>
  </si>
  <si>
    <t xml:space="preserve">Adapter Molarity calculator </t>
  </si>
  <si>
    <t>Barcode Selection Tool for ddRADseq</t>
  </si>
  <si>
    <t>Type y in this column if the barcode is selected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</si>
  <si>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</si>
  <si>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</si>
  <si>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</si>
  <si>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</si>
  <si>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</si>
  <si>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</si>
  <si>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</si>
  <si>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</si>
  <si>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</si>
  <si>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</si>
  <si>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It is important to maximise diversity in the barcode sequence for the sequencing to work correctly.</t>
  </si>
  <si>
    <t>ddRAD_barcode</t>
  </si>
  <si>
    <t>g</t>
  </si>
  <si>
    <t>c</t>
  </si>
  <si>
    <t>a</t>
  </si>
  <si>
    <t>t</t>
  </si>
  <si>
    <t>STEP 1</t>
  </si>
  <si>
    <t>STEP 2</t>
  </si>
  <si>
    <t>Diversity?</t>
  </si>
  <si>
    <t>STEP 3</t>
  </si>
  <si>
    <t xml:space="preserve">If all positions are YES/GREEN, move forward into library prep. </t>
  </si>
  <si>
    <t>G</t>
  </si>
  <si>
    <t>T</t>
  </si>
  <si>
    <t>Proportion</t>
  </si>
  <si>
    <t>Green (G+T)</t>
  </si>
  <si>
    <t>Red (c+a)</t>
  </si>
  <si>
    <t>ddRAD Index primer</t>
  </si>
  <si>
    <t>Idx_2_CGATGT</t>
  </si>
  <si>
    <t>Idx_3_TTAGGC</t>
  </si>
  <si>
    <t>Idx_4_TGACCA</t>
  </si>
  <si>
    <t>Idx_5_ACAGTG</t>
  </si>
  <si>
    <t>Idx_6_GCCAAT</t>
  </si>
  <si>
    <t>Idx_7_CAGATC</t>
  </si>
  <si>
    <t>Idx_8_ACTTGA</t>
  </si>
  <si>
    <t>Idx_9_GATCAG</t>
  </si>
  <si>
    <t>Idx_10_TAGCTT</t>
  </si>
  <si>
    <t>Idx_11_GGCTAC</t>
  </si>
  <si>
    <t>Idx_12_CTTGTA</t>
  </si>
  <si>
    <t>Barcode or Index primer</t>
  </si>
  <si>
    <t>ddRADseq adapter positions used</t>
  </si>
  <si>
    <t>ddRAD Index primer positions used</t>
  </si>
  <si>
    <t>How to use the barcode selection tool</t>
  </si>
  <si>
    <t>COUNT</t>
  </si>
  <si>
    <t>YES</t>
  </si>
  <si>
    <r>
      <t>To check if there is suffiecient diversity all positions should say "YES" and should be</t>
    </r>
    <r>
      <rPr>
        <sz val="11"/>
        <color theme="1"/>
        <rFont val="Calibri"/>
        <family val="2"/>
        <scheme val="minor"/>
      </rPr>
      <t xml:space="preserve"> GREEN!</t>
    </r>
  </si>
  <si>
    <t>To deselect just delete the "y" typed</t>
  </si>
  <si>
    <t>If any position is NO/RED, go back to STEP 1 and choose a new combination of barcodes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</si>
  <si>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If all 48 barcodes will be used in the one run, you do not need to do this!</t>
    </r>
  </si>
  <si>
    <t xml:space="preserve">Double indexing is required if more than 48 samples are to be sequenced.  </t>
  </si>
  <si>
    <t xml:space="preserve">It is recommended to use at least 6 different index primers. </t>
  </si>
  <si>
    <t>To select the barcodes or index primers that you would like to use - place a "y" next to the barcode in the yellow column (Column O)</t>
  </si>
  <si>
    <t>This table can be used to determine the dilution required for the annealing of adaptors for the ligation step</t>
  </si>
  <si>
    <t xml:space="preserve">Note: </t>
  </si>
  <si>
    <r>
      <t xml:space="preserve">Replace the numbers in </t>
    </r>
    <r>
      <rPr>
        <b/>
        <sz val="11"/>
        <color rgb="FFFF0000"/>
        <rFont val="Calibri"/>
        <family val="2"/>
        <scheme val="minor"/>
      </rPr>
      <t xml:space="preserve">red </t>
    </r>
    <r>
      <rPr>
        <b/>
        <sz val="11"/>
        <color theme="1"/>
        <rFont val="Calibri"/>
        <family val="2"/>
        <scheme val="minor"/>
      </rPr>
      <t xml:space="preserve">with the values relavent to the genome and restriction enzymes to be used. </t>
    </r>
  </si>
  <si>
    <t>How to use the table:</t>
  </si>
  <si>
    <t xml:space="preserve">https://nematodegenetics.files.wordpress.com/2014/.../barcode-diversity-calculator.xls...
</t>
  </si>
  <si>
    <t xml:space="preserve">Reference: The barcode selection tool was adapted from the barcode adapter tool obtained at </t>
  </si>
  <si>
    <t>HinfI_P2.1 (Common Adapter)</t>
  </si>
  <si>
    <t>HinfI_P2.2 (Common Adapter)</t>
  </si>
  <si>
    <t xml:space="preserve">Common Adapter </t>
  </si>
  <si>
    <t>Barcoded Adapters</t>
  </si>
  <si>
    <t>This value can be determined using the in silico analysis described by Fu Y-B, Peterson GW and Dong Y., (2016). Increasing genome sampling and improving SNP genotyping for genotyping-by-sequencing with new combinations of restriction enzymes. G3: Genes|Genomes|Genetics Early Online, published on January 27, 2016 as doi:10.1534/g3.115.025775.</t>
  </si>
  <si>
    <t>The primers and adapters were adapted from the primers and adapters described by Petersen et al., 2012.</t>
  </si>
  <si>
    <t xml:space="preserve">The molarity table was adopted from the table provided by Petersen te al., 2012. </t>
  </si>
  <si>
    <r>
      <rPr>
        <b/>
        <sz val="11"/>
        <color rgb="FFFF0000"/>
        <rFont val="Calibri"/>
        <family val="2"/>
        <scheme val="minor"/>
      </rPr>
      <t xml:space="preserve">When using the table please reference: </t>
    </r>
    <r>
      <rPr>
        <sz val="11"/>
        <color theme="1"/>
        <rFont val="Calibri"/>
        <family val="2"/>
        <scheme val="minor"/>
      </rPr>
      <t>Peterson BK, Weber JN, Kay EH, Fisher HS and Hoekstra HE, (2012). Double Digest RADseq: An Inexpensive Method for De Novo SNP Discovery and Genotyping in Model and Non-Model Species. PLoS ONE 7(5): e37135. https://doi.org/10.1371/journal.pone.0037135.</t>
    </r>
  </si>
  <si>
    <t>The selection of index primers should be done in the same way as the barcodes.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</si>
</sst>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###############"/>
  </numFmts>
  <fonts count="2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Courier"/>
      <family val="3"/>
    </font>
    <font>
      <b/>
      <sz val="10"/>
      <color rgb="FF000000"/>
      <name val="Courier New"/>
      <family val="3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8">
    <xf numFmtId="0" fontId="0" fillId="0" borderId="0" xfId="0"/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2" fontId="0" fillId="4" borderId="2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7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wrapText="1"/>
    </xf>
    <xf numFmtId="2" fontId="2" fillId="4" borderId="27" xfId="0" applyNumberFormat="1" applyFont="1" applyFill="1" applyBorder="1" applyAlignment="1">
      <alignment horizontal="center" vertical="center" wrapText="1"/>
    </xf>
    <xf numFmtId="164" fontId="2" fillId="4" borderId="27" xfId="0" applyNumberFormat="1" applyFont="1" applyFill="1" applyBorder="1" applyAlignment="1">
      <alignment horizontal="center" vertical="center" wrapText="1"/>
    </xf>
    <xf numFmtId="164" fontId="2" fillId="4" borderId="28" xfId="0" applyNumberFormat="1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2" fillId="4" borderId="26" xfId="0" applyNumberFormat="1" applyFont="1" applyFill="1" applyBorder="1" applyAlignment="1">
      <alignment horizontal="center" vertical="center" wrapText="1"/>
    </xf>
    <xf numFmtId="164" fontId="0" fillId="4" borderId="11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2" fillId="6" borderId="29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7" borderId="1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5" borderId="35" xfId="0" applyFill="1" applyBorder="1" applyAlignment="1">
      <alignment vertical="center" wrapText="1"/>
    </xf>
    <xf numFmtId="0" fontId="0" fillId="4" borderId="39" xfId="0" applyFill="1" applyBorder="1"/>
    <xf numFmtId="0" fontId="0" fillId="4" borderId="39" xfId="0" applyFill="1" applyBorder="1" applyAlignment="1">
      <alignment horizontal="center"/>
    </xf>
    <xf numFmtId="164" fontId="0" fillId="4" borderId="39" xfId="0" applyNumberFormat="1" applyFill="1" applyBorder="1" applyAlignment="1">
      <alignment horizontal="center"/>
    </xf>
    <xf numFmtId="164" fontId="0" fillId="4" borderId="39" xfId="0" applyNumberFormat="1" applyFill="1" applyBorder="1" applyAlignment="1">
      <alignment horizontal="center" vertical="center"/>
    </xf>
    <xf numFmtId="164" fontId="0" fillId="4" borderId="40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 wrapText="1"/>
    </xf>
    <xf numFmtId="164" fontId="0" fillId="4" borderId="33" xfId="0" applyNumberFormat="1" applyFont="1" applyFill="1" applyBorder="1" applyAlignment="1">
      <alignment horizontal="center" vertical="center"/>
    </xf>
    <xf numFmtId="164" fontId="0" fillId="4" borderId="40" xfId="0" applyNumberFormat="1" applyFon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vertical="center"/>
    </xf>
    <xf numFmtId="164" fontId="0" fillId="4" borderId="4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7" borderId="24" xfId="0" applyFont="1" applyFill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164" fontId="0" fillId="4" borderId="24" xfId="0" applyNumberForma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wrapText="1"/>
    </xf>
    <xf numFmtId="0" fontId="0" fillId="4" borderId="43" xfId="0" applyFill="1" applyBorder="1"/>
    <xf numFmtId="0" fontId="0" fillId="4" borderId="43" xfId="0" applyFill="1" applyBorder="1" applyAlignment="1">
      <alignment horizontal="center"/>
    </xf>
    <xf numFmtId="164" fontId="0" fillId="4" borderId="43" xfId="0" applyNumberFormat="1" applyFill="1" applyBorder="1" applyAlignment="1">
      <alignment horizontal="center"/>
    </xf>
    <xf numFmtId="164" fontId="0" fillId="4" borderId="43" xfId="0" applyNumberFormat="1" applyFill="1" applyBorder="1" applyAlignment="1">
      <alignment horizontal="center" vertical="center"/>
    </xf>
    <xf numFmtId="164" fontId="0" fillId="4" borderId="45" xfId="0" applyNumberForma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2" fontId="4" fillId="2" borderId="27" xfId="0" applyNumberFormat="1" applyFont="1" applyFill="1" applyBorder="1" applyAlignment="1">
      <alignment horizontal="center" vertical="center"/>
    </xf>
    <xf numFmtId="164" fontId="4" fillId="2" borderId="27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164" fontId="4" fillId="2" borderId="26" xfId="0" applyNumberFormat="1" applyFont="1" applyFill="1" applyBorder="1" applyAlignment="1">
      <alignment horizontal="center"/>
    </xf>
    <xf numFmtId="164" fontId="4" fillId="2" borderId="29" xfId="0" applyNumberFormat="1" applyFont="1" applyFill="1" applyBorder="1" applyAlignment="1">
      <alignment horizontal="center" vertical="center"/>
    </xf>
    <xf numFmtId="164" fontId="4" fillId="2" borderId="28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/>
    </xf>
    <xf numFmtId="164" fontId="4" fillId="2" borderId="27" xfId="0" applyNumberFormat="1" applyFont="1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0" fillId="10" borderId="1" xfId="0" applyFont="1" applyFill="1" applyBorder="1" applyAlignment="1">
      <alignment wrapText="1"/>
    </xf>
    <xf numFmtId="0" fontId="11" fillId="10" borderId="1" xfId="0" applyFont="1" applyFill="1" applyBorder="1" applyAlignment="1">
      <alignment wrapText="1"/>
    </xf>
    <xf numFmtId="0" fontId="12" fillId="0" borderId="44" xfId="0" applyFont="1" applyFill="1" applyBorder="1"/>
    <xf numFmtId="0" fontId="11" fillId="0" borderId="43" xfId="0" applyFont="1" applyFill="1" applyBorder="1" applyAlignment="1">
      <alignment horizontal="left" wrapText="1"/>
    </xf>
    <xf numFmtId="0" fontId="11" fillId="0" borderId="44" xfId="0" applyFont="1" applyBorder="1" applyAlignment="1">
      <alignment wrapText="1"/>
    </xf>
    <xf numFmtId="0" fontId="11" fillId="0" borderId="42" xfId="0" applyFont="1" applyBorder="1" applyAlignment="1">
      <alignment wrapText="1"/>
    </xf>
    <xf numFmtId="0" fontId="12" fillId="0" borderId="44" xfId="0" applyFont="1" applyBorder="1" applyAlignment="1">
      <alignment wrapText="1"/>
    </xf>
    <xf numFmtId="0" fontId="11" fillId="0" borderId="44" xfId="0" applyFont="1" applyFill="1" applyBorder="1" applyAlignment="1">
      <alignment wrapText="1"/>
    </xf>
    <xf numFmtId="0" fontId="11" fillId="0" borderId="42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1" xfId="0" applyFont="1" applyBorder="1" applyAlignment="1">
      <alignment wrapText="1"/>
    </xf>
    <xf numFmtId="0" fontId="11" fillId="0" borderId="20" xfId="0" applyFont="1" applyBorder="1" applyAlignment="1">
      <alignment wrapText="1"/>
    </xf>
    <xf numFmtId="0" fontId="11" fillId="11" borderId="0" xfId="0" applyFont="1" applyFill="1" applyBorder="1" applyAlignment="1">
      <alignment wrapText="1"/>
    </xf>
    <xf numFmtId="0" fontId="11" fillId="0" borderId="21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11" fontId="11" fillId="0" borderId="0" xfId="0" applyNumberFormat="1" applyFont="1" applyBorder="1" applyAlignment="1">
      <alignment wrapText="1"/>
    </xf>
    <xf numFmtId="4" fontId="11" fillId="0" borderId="0" xfId="0" applyNumberFormat="1" applyFont="1" applyBorder="1" applyAlignment="1">
      <alignment wrapText="1"/>
    </xf>
    <xf numFmtId="165" fontId="11" fillId="11" borderId="0" xfId="0" applyNumberFormat="1" applyFont="1" applyFill="1" applyBorder="1" applyAlignment="1">
      <alignment wrapText="1"/>
    </xf>
    <xf numFmtId="0" fontId="16" fillId="0" borderId="20" xfId="0" applyFont="1" applyBorder="1" applyAlignment="1">
      <alignment wrapText="1"/>
    </xf>
    <xf numFmtId="4" fontId="16" fillId="0" borderId="0" xfId="0" applyNumberFormat="1" applyFont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11" fillId="0" borderId="18" xfId="0" applyFont="1" applyFill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4" fillId="13" borderId="0" xfId="0" applyFont="1" applyFill="1" applyAlignment="1">
      <alignment horizontal="center" vertical="center" wrapText="1"/>
    </xf>
    <xf numFmtId="0" fontId="8" fillId="0" borderId="0" xfId="2" applyFill="1"/>
    <xf numFmtId="0" fontId="8" fillId="0" borderId="0" xfId="2"/>
    <xf numFmtId="0" fontId="0" fillId="0" borderId="0" xfId="0" applyBorder="1"/>
    <xf numFmtId="0" fontId="2" fillId="0" borderId="0" xfId="0" applyFont="1" applyBorder="1"/>
    <xf numFmtId="0" fontId="8" fillId="13" borderId="0" xfId="2" applyFill="1"/>
    <xf numFmtId="0" fontId="8" fillId="0" borderId="0" xfId="2" applyBorder="1"/>
    <xf numFmtId="0" fontId="8" fillId="14" borderId="0" xfId="2" applyFill="1" applyBorder="1"/>
    <xf numFmtId="0" fontId="8" fillId="13" borderId="0" xfId="2" applyFill="1" applyBorder="1"/>
    <xf numFmtId="0" fontId="6" fillId="0" borderId="0" xfId="1" applyFill="1"/>
    <xf numFmtId="0" fontId="19" fillId="0" borderId="0" xfId="0" applyFont="1"/>
    <xf numFmtId="0" fontId="20" fillId="0" borderId="0" xfId="0" applyFont="1"/>
    <xf numFmtId="0" fontId="0" fillId="0" borderId="0" xfId="0" applyFill="1" applyBorder="1"/>
    <xf numFmtId="0" fontId="12" fillId="6" borderId="0" xfId="0" applyFont="1" applyFill="1" applyBorder="1" applyAlignment="1">
      <alignment horizontal="center" wrapText="1"/>
    </xf>
    <xf numFmtId="0" fontId="0" fillId="6" borderId="0" xfId="0" applyFill="1"/>
    <xf numFmtId="0" fontId="4" fillId="13" borderId="0" xfId="0" applyFont="1" applyFill="1" applyBorder="1"/>
    <xf numFmtId="0" fontId="0" fillId="15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/>
    </xf>
    <xf numFmtId="0" fontId="0" fillId="15" borderId="0" xfId="0" applyFill="1"/>
    <xf numFmtId="0" fontId="6" fillId="8" borderId="22" xfId="1" applyBorder="1"/>
    <xf numFmtId="0" fontId="6" fillId="8" borderId="31" xfId="1" applyBorder="1"/>
    <xf numFmtId="0" fontId="6" fillId="8" borderId="23" xfId="1" applyBorder="1"/>
    <xf numFmtId="0" fontId="0" fillId="0" borderId="7" xfId="0" applyBorder="1"/>
    <xf numFmtId="0" fontId="0" fillId="0" borderId="8" xfId="0" applyBorder="1"/>
    <xf numFmtId="0" fontId="0" fillId="0" borderId="20" xfId="0" applyFill="1" applyBorder="1"/>
    <xf numFmtId="0" fontId="0" fillId="0" borderId="21" xfId="0" applyBorder="1"/>
    <xf numFmtId="0" fontId="0" fillId="0" borderId="20" xfId="0" applyBorder="1"/>
    <xf numFmtId="0" fontId="2" fillId="0" borderId="2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3" xfId="0" applyFont="1" applyFill="1" applyBorder="1"/>
    <xf numFmtId="0" fontId="1" fillId="0" borderId="4" xfId="0" applyFont="1" applyBorder="1"/>
    <xf numFmtId="0" fontId="2" fillId="0" borderId="20" xfId="0" applyFont="1" applyFill="1" applyBorder="1"/>
    <xf numFmtId="0" fontId="21" fillId="9" borderId="0" xfId="0" applyFont="1" applyFill="1" applyBorder="1"/>
    <xf numFmtId="0" fontId="0" fillId="0" borderId="20" xfId="0" applyFont="1" applyFill="1" applyBorder="1"/>
    <xf numFmtId="0" fontId="0" fillId="0" borderId="0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9" fillId="9" borderId="30" xfId="0" applyFont="1" applyFill="1" applyBorder="1" applyAlignment="1">
      <alignment horizontal="center"/>
    </xf>
    <xf numFmtId="0" fontId="9" fillId="9" borderId="48" xfId="0" applyFont="1" applyFill="1" applyBorder="1" applyAlignment="1">
      <alignment horizontal="center"/>
    </xf>
    <xf numFmtId="0" fontId="18" fillId="12" borderId="0" xfId="0" applyFont="1" applyFill="1" applyAlignment="1">
      <alignment horizontal="center" vertical="center"/>
    </xf>
    <xf numFmtId="0" fontId="0" fillId="1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4" fillId="0" borderId="0" xfId="0" applyFont="1"/>
    <xf numFmtId="0" fontId="17" fillId="11" borderId="3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3" fillId="0" borderId="0" xfId="3" applyAlignment="1">
      <alignment horizontal="center" vertical="top" wrapText="1"/>
    </xf>
    <xf numFmtId="0" fontId="4" fillId="0" borderId="0" xfId="0" applyFont="1" applyBorder="1"/>
    <xf numFmtId="0" fontId="16" fillId="10" borderId="30" xfId="0" applyFont="1" applyFill="1" applyBorder="1" applyAlignment="1">
      <alignment wrapText="1"/>
    </xf>
    <xf numFmtId="0" fontId="11" fillId="10" borderId="48" xfId="0" applyFont="1" applyFill="1" applyBorder="1" applyAlignment="1">
      <alignment wrapText="1"/>
    </xf>
    <xf numFmtId="0" fontId="10" fillId="10" borderId="30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15" fillId="9" borderId="0" xfId="0" applyFont="1" applyFill="1"/>
    <xf numFmtId="0" fontId="0" fillId="9" borderId="0" xfId="0" applyFill="1"/>
    <xf numFmtId="0" fontId="2" fillId="10" borderId="0" xfId="0" applyFont="1" applyFill="1" applyBorder="1"/>
    <xf numFmtId="0" fontId="0" fillId="10" borderId="0" xfId="0" applyFill="1" applyAlignment="1">
      <alignment horizontal="left" vertical="center" wrapText="1"/>
    </xf>
    <xf numFmtId="0" fontId="4" fillId="10" borderId="0" xfId="0" applyFont="1" applyFill="1" applyAlignment="1">
      <alignment horizontal="left"/>
    </xf>
    <xf numFmtId="0" fontId="2" fillId="10" borderId="0" xfId="0" applyFont="1" applyFill="1" applyBorder="1" applyAlignment="1">
      <alignment vertical="top"/>
    </xf>
  </cellXfs>
  <cellStyles count="4">
    <cellStyle name="Explanatory Text" xfId="2" builtinId="53"/>
    <cellStyle name="Hyperlink" xfId="3" builtinId="8"/>
    <cellStyle name="Neutral" xfId="1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matodegenetics.files.wordpress.com/2014/.../barcode-diversity-calculator.xls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3"/>
  <sheetViews>
    <sheetView topLeftCell="L1" zoomScale="75" zoomScaleNormal="75" workbookViewId="0">
      <selection activeCell="U6" sqref="U6:U53"/>
    </sheetView>
  </sheetViews>
  <sheetFormatPr defaultRowHeight="15" x14ac:dyDescent="0.25"/>
  <cols>
    <col min="1" max="1" width="11.85546875" style="20" customWidth="1"/>
    <col min="2" max="2" width="10.85546875" style="16" customWidth="1"/>
    <col min="3" max="3" width="15.7109375" customWidth="1"/>
    <col min="4" max="4" width="13.5703125" style="16" customWidth="1"/>
    <col min="5" max="5" width="13.140625" customWidth="1"/>
    <col min="6" max="6" width="15.85546875" customWidth="1"/>
    <col min="7" max="7" width="14.42578125" customWidth="1"/>
    <col min="8" max="8" width="11.5703125" customWidth="1"/>
    <col min="13" max="13" width="17" style="20" customWidth="1"/>
    <col min="14" max="14" width="11" style="20" customWidth="1"/>
    <col min="15" max="15" width="12.85546875" style="20" customWidth="1"/>
    <col min="16" max="16" width="16.42578125" customWidth="1"/>
    <col min="17" max="17" width="14.28515625" customWidth="1"/>
    <col min="18" max="18" width="13.140625" style="20" customWidth="1"/>
    <col min="19" max="19" width="14.42578125" style="20" customWidth="1"/>
    <col min="20" max="20" width="13.7109375" style="76" customWidth="1"/>
    <col min="21" max="21" width="15" customWidth="1"/>
    <col min="22" max="22" width="16.28515625" customWidth="1"/>
    <col min="23" max="23" width="19.7109375" customWidth="1"/>
    <col min="25" max="25" width="12.7109375" customWidth="1"/>
    <col min="26" max="26" width="12.28515625" style="20" customWidth="1"/>
    <col min="27" max="27" width="11.5703125" customWidth="1"/>
    <col min="28" max="28" width="13.7109375" customWidth="1"/>
    <col min="29" max="29" width="11.28515625" customWidth="1"/>
    <col min="30" max="30" width="14.28515625" customWidth="1"/>
    <col min="31" max="31" width="17.28515625" customWidth="1"/>
    <col min="32" max="32" width="15.28515625" customWidth="1"/>
  </cols>
  <sheetData>
    <row r="1" spans="1:32" s="21" customFormat="1" ht="39" customHeight="1" thickBot="1" x14ac:dyDescent="0.3">
      <c r="A1" s="10"/>
      <c r="B1" s="8"/>
      <c r="C1" s="8"/>
      <c r="D1" s="8"/>
      <c r="E1" s="7"/>
      <c r="F1" s="7"/>
      <c r="G1" s="7"/>
      <c r="H1" s="7"/>
      <c r="I1" s="7"/>
      <c r="J1" s="7"/>
      <c r="K1" s="7"/>
      <c r="L1" s="29" t="s">
        <v>0</v>
      </c>
      <c r="M1" s="30"/>
      <c r="N1" s="30"/>
      <c r="O1" s="10"/>
      <c r="P1" s="8"/>
      <c r="Q1" s="7"/>
      <c r="R1" s="10"/>
      <c r="S1" s="8"/>
      <c r="T1" s="8"/>
      <c r="U1" s="10"/>
      <c r="V1" s="10"/>
      <c r="W1" s="10"/>
      <c r="X1" s="7"/>
      <c r="Y1" s="7"/>
      <c r="Z1" s="7"/>
      <c r="AA1" s="7"/>
      <c r="AB1" s="7"/>
      <c r="AC1" s="7"/>
      <c r="AD1" s="7"/>
      <c r="AE1" s="7"/>
      <c r="AF1" s="7"/>
    </row>
    <row r="2" spans="1:32" s="21" customFormat="1" ht="21" customHeight="1" x14ac:dyDescent="0.25">
      <c r="A2" s="185" t="s">
        <v>77</v>
      </c>
      <c r="B2" s="186"/>
      <c r="C2" s="186"/>
      <c r="D2" s="186"/>
      <c r="E2" s="186"/>
      <c r="F2" s="187"/>
      <c r="G2" s="196" t="s">
        <v>68</v>
      </c>
      <c r="H2" s="197"/>
      <c r="I2" s="197"/>
      <c r="J2" s="198"/>
      <c r="K2" s="185" t="s">
        <v>65</v>
      </c>
      <c r="L2" s="186"/>
      <c r="M2" s="187"/>
      <c r="N2" s="196" t="s">
        <v>69</v>
      </c>
      <c r="O2" s="197"/>
      <c r="P2" s="198"/>
      <c r="Q2" s="185" t="s">
        <v>71</v>
      </c>
      <c r="R2" s="186"/>
      <c r="S2" s="186"/>
      <c r="T2" s="187"/>
      <c r="U2" s="185" t="s">
        <v>72</v>
      </c>
      <c r="V2" s="187"/>
      <c r="W2" s="191" t="s">
        <v>86</v>
      </c>
      <c r="Y2" s="185" t="s">
        <v>88</v>
      </c>
      <c r="Z2" s="186"/>
      <c r="AA2" s="186"/>
      <c r="AB2" s="186"/>
      <c r="AC2" s="186"/>
      <c r="AD2" s="186"/>
      <c r="AE2" s="187"/>
    </row>
    <row r="3" spans="1:32" s="21" customFormat="1" ht="19.5" customHeight="1" thickBot="1" x14ac:dyDescent="0.3">
      <c r="A3" s="188"/>
      <c r="B3" s="189"/>
      <c r="C3" s="189"/>
      <c r="D3" s="189"/>
      <c r="E3" s="189"/>
      <c r="F3" s="190"/>
      <c r="G3" s="199"/>
      <c r="H3" s="200"/>
      <c r="I3" s="200"/>
      <c r="J3" s="201"/>
      <c r="K3" s="188"/>
      <c r="L3" s="189"/>
      <c r="M3" s="190"/>
      <c r="N3" s="199"/>
      <c r="O3" s="200"/>
      <c r="P3" s="201"/>
      <c r="Q3" s="202"/>
      <c r="R3" s="203"/>
      <c r="S3" s="203"/>
      <c r="T3" s="204"/>
      <c r="U3" s="202"/>
      <c r="V3" s="204"/>
      <c r="W3" s="192"/>
      <c r="Y3" s="188"/>
      <c r="Z3" s="189"/>
      <c r="AA3" s="189"/>
      <c r="AB3" s="189"/>
      <c r="AC3" s="189"/>
      <c r="AD3" s="189"/>
      <c r="AE3" s="190"/>
    </row>
    <row r="4" spans="1:32" s="1" customFormat="1" ht="68.25" customHeight="1" thickBot="1" x14ac:dyDescent="0.3">
      <c r="A4" s="35" t="s">
        <v>1</v>
      </c>
      <c r="B4" s="36" t="s">
        <v>60</v>
      </c>
      <c r="C4" s="33" t="s">
        <v>62</v>
      </c>
      <c r="D4" s="37" t="s">
        <v>3</v>
      </c>
      <c r="E4" s="38" t="s">
        <v>58</v>
      </c>
      <c r="F4" s="39" t="s">
        <v>59</v>
      </c>
      <c r="G4" s="41" t="s">
        <v>66</v>
      </c>
      <c r="H4" s="42" t="s">
        <v>2</v>
      </c>
      <c r="I4" s="43" t="s">
        <v>67</v>
      </c>
      <c r="J4" s="44" t="s">
        <v>5</v>
      </c>
      <c r="K4" s="35" t="s">
        <v>1</v>
      </c>
      <c r="L4" s="36" t="s">
        <v>60</v>
      </c>
      <c r="M4" s="49" t="s">
        <v>61</v>
      </c>
      <c r="N4" s="41" t="s">
        <v>73</v>
      </c>
      <c r="O4" s="33" t="s">
        <v>63</v>
      </c>
      <c r="P4" s="34" t="s">
        <v>64</v>
      </c>
      <c r="Q4" s="45" t="s">
        <v>70</v>
      </c>
      <c r="R4" s="37" t="s">
        <v>74</v>
      </c>
      <c r="S4" s="38" t="s">
        <v>79</v>
      </c>
      <c r="T4" s="39" t="s">
        <v>80</v>
      </c>
      <c r="U4" s="70" t="s">
        <v>2</v>
      </c>
      <c r="V4" s="71" t="s">
        <v>78</v>
      </c>
      <c r="W4" s="80" t="s">
        <v>87</v>
      </c>
      <c r="Y4" s="110" t="s">
        <v>8</v>
      </c>
      <c r="Z4" s="83" t="s">
        <v>6</v>
      </c>
      <c r="AA4" s="83" t="s">
        <v>7</v>
      </c>
      <c r="AB4" s="83" t="s">
        <v>89</v>
      </c>
      <c r="AC4" s="83" t="s">
        <v>4</v>
      </c>
      <c r="AD4" s="83" t="s">
        <v>91</v>
      </c>
      <c r="AE4" s="84" t="s">
        <v>90</v>
      </c>
    </row>
    <row r="5" spans="1:32" s="1" customFormat="1" ht="16.5" thickBot="1" x14ac:dyDescent="0.3">
      <c r="A5" s="93" t="s">
        <v>75</v>
      </c>
      <c r="B5" s="94"/>
      <c r="C5" s="95">
        <v>150</v>
      </c>
      <c r="D5" s="96">
        <f t="shared" ref="D5" si="0">SUM(C5/100)</f>
        <v>1.5</v>
      </c>
      <c r="E5" s="97">
        <f>SUM(10/D5)</f>
        <v>6.666666666666667</v>
      </c>
      <c r="F5" s="97">
        <f t="shared" ref="F5" si="1">SUM(10-E5)</f>
        <v>3.333333333333333</v>
      </c>
      <c r="G5" s="94" t="s">
        <v>83</v>
      </c>
      <c r="H5" s="98" t="s">
        <v>76</v>
      </c>
      <c r="I5" s="94" t="s">
        <v>83</v>
      </c>
      <c r="J5" s="95" t="s">
        <v>83</v>
      </c>
      <c r="K5" s="94">
        <v>1</v>
      </c>
      <c r="L5" s="94" t="s">
        <v>84</v>
      </c>
      <c r="M5" s="99" t="s">
        <v>85</v>
      </c>
      <c r="N5" s="93" t="s">
        <v>83</v>
      </c>
      <c r="O5" s="95">
        <v>30</v>
      </c>
      <c r="P5" s="100">
        <v>320</v>
      </c>
      <c r="Q5" s="101">
        <f t="shared" ref="Q5" si="2">SUM(1000000*O5)/(649*P5)</f>
        <v>144.45300462249614</v>
      </c>
      <c r="R5" s="97">
        <f t="shared" ref="R5" si="3">SUM(Q5/20)</f>
        <v>7.2226502311248071</v>
      </c>
      <c r="S5" s="102">
        <f>SUM(20/R5)</f>
        <v>2.7690666666666668</v>
      </c>
      <c r="T5" s="103">
        <f>SUM(20-S5)</f>
        <v>17.230933333333333</v>
      </c>
      <c r="U5" s="104" t="s">
        <v>76</v>
      </c>
      <c r="V5" s="105" t="s">
        <v>81</v>
      </c>
      <c r="W5" s="106" t="s">
        <v>82</v>
      </c>
      <c r="Y5" s="107" t="s">
        <v>92</v>
      </c>
      <c r="Z5" s="108">
        <v>9.3000000000000007</v>
      </c>
      <c r="AA5" s="108">
        <v>320</v>
      </c>
      <c r="AB5" s="109">
        <f>SUM(1000000*Z5)/(660*AA5)</f>
        <v>44.034090909090907</v>
      </c>
      <c r="AC5" s="97">
        <f t="shared" ref="AC5:AC7" si="4">SUM(AB5/10)</f>
        <v>4.4034090909090908</v>
      </c>
      <c r="AD5" s="109">
        <f>SUM(100/AC5)</f>
        <v>22.70967741935484</v>
      </c>
      <c r="AE5" s="103">
        <f>SUM(100-AD5)</f>
        <v>77.290322580645153</v>
      </c>
    </row>
    <row r="6" spans="1:32" s="1" customFormat="1" ht="15.75" x14ac:dyDescent="0.25">
      <c r="A6" s="17">
        <v>1</v>
      </c>
      <c r="B6" s="17"/>
      <c r="C6" s="18"/>
      <c r="D6" s="3">
        <f t="shared" ref="D6" si="5">SUM(C6/100)</f>
        <v>0</v>
      </c>
      <c r="E6" s="4" t="e">
        <f>SUM(10/D6)</f>
        <v>#DIV/0!</v>
      </c>
      <c r="F6" s="4" t="e">
        <f t="shared" ref="F6" si="6">SUM(10-E6)</f>
        <v>#DIV/0!</v>
      </c>
      <c r="G6" s="27"/>
      <c r="H6" s="40" t="s">
        <v>57</v>
      </c>
      <c r="I6" s="27"/>
      <c r="J6" s="28"/>
      <c r="K6" s="17">
        <v>1</v>
      </c>
      <c r="L6" s="17"/>
      <c r="M6" s="50"/>
      <c r="N6" s="52"/>
      <c r="O6" s="18"/>
      <c r="P6" s="53"/>
      <c r="Q6" s="46" t="e">
        <f t="shared" ref="Q6" si="7">SUM(1000000*O6)/(649*P6)</f>
        <v>#DIV/0!</v>
      </c>
      <c r="R6" s="4" t="e">
        <f t="shared" ref="R6" si="8">SUM(Q6/20)</f>
        <v>#DIV/0!</v>
      </c>
      <c r="S6" s="85" t="e">
        <f>SUM(10/R6)</f>
        <v>#DIV/0!</v>
      </c>
      <c r="T6" s="72" t="e">
        <f>SUM(10-S6)</f>
        <v>#DIV/0!</v>
      </c>
      <c r="U6" s="60" t="s">
        <v>57</v>
      </c>
      <c r="V6" s="77"/>
      <c r="W6" s="86"/>
      <c r="Y6" s="87"/>
      <c r="Z6" s="88"/>
      <c r="AA6" s="89"/>
      <c r="AB6" s="90" t="e">
        <f>SUM(1000000*#REF!)/(660*AA6)</f>
        <v>#REF!</v>
      </c>
      <c r="AC6" s="91" t="e">
        <f t="shared" si="4"/>
        <v>#REF!</v>
      </c>
      <c r="AD6" s="90" t="e">
        <f t="shared" ref="AD6:AD7" si="9">SUM(20/AC6)</f>
        <v>#REF!</v>
      </c>
      <c r="AE6" s="92" t="e">
        <f t="shared" ref="AE6:AE7" si="10">SUM(20-AD6)</f>
        <v>#REF!</v>
      </c>
    </row>
    <row r="7" spans="1:32" x14ac:dyDescent="0.25">
      <c r="A7" s="24"/>
      <c r="B7" s="14"/>
      <c r="C7" s="11"/>
      <c r="D7" s="3">
        <f t="shared" ref="D7:D53" si="11">SUM(C7/100)</f>
        <v>0</v>
      </c>
      <c r="E7" s="4" t="e">
        <f t="shared" ref="E7:E53" si="12">SUM(10/D7)</f>
        <v>#DIV/0!</v>
      </c>
      <c r="F7" s="4" t="e">
        <f t="shared" ref="F7:F53" si="13">SUM(10-E7)</f>
        <v>#DIV/0!</v>
      </c>
      <c r="G7" s="13"/>
      <c r="H7" s="22" t="s">
        <v>9</v>
      </c>
      <c r="I7" s="13"/>
      <c r="J7" s="13"/>
      <c r="K7" s="24"/>
      <c r="L7" s="24"/>
      <c r="M7" s="51"/>
      <c r="N7" s="54"/>
      <c r="O7" s="5"/>
      <c r="P7" s="55"/>
      <c r="Q7" s="47" t="e">
        <f t="shared" ref="Q7:Q53" si="14">SUM(1000000*O7)/(649*P7)</f>
        <v>#DIV/0!</v>
      </c>
      <c r="R7" s="6" t="e">
        <f t="shared" ref="R7:R53" si="15">SUM(Q7/20)</f>
        <v>#DIV/0!</v>
      </c>
      <c r="S7" s="74" t="e">
        <f t="shared" ref="S7:S53" si="16">SUM(10/R7)</f>
        <v>#DIV/0!</v>
      </c>
      <c r="T7" s="72" t="e">
        <f t="shared" ref="T7:T53" si="17">SUM(10-S7)</f>
        <v>#DIV/0!</v>
      </c>
      <c r="U7" s="61" t="s">
        <v>9</v>
      </c>
      <c r="V7" s="78"/>
      <c r="W7" s="81"/>
      <c r="Y7" s="69"/>
      <c r="Z7" s="2"/>
      <c r="AA7" s="9"/>
      <c r="AB7" s="12" t="e">
        <f>SUM(1000000*#REF!)/(660*AA7)</f>
        <v>#REF!</v>
      </c>
      <c r="AC7" s="6" t="e">
        <f t="shared" si="4"/>
        <v>#REF!</v>
      </c>
      <c r="AD7" s="12" t="e">
        <f t="shared" si="9"/>
        <v>#REF!</v>
      </c>
      <c r="AE7" s="25" t="e">
        <f t="shared" si="10"/>
        <v>#REF!</v>
      </c>
    </row>
    <row r="8" spans="1:32" ht="15.75" thickBot="1" x14ac:dyDescent="0.3">
      <c r="A8" s="19"/>
      <c r="B8" s="15"/>
      <c r="C8" s="9"/>
      <c r="D8" s="3">
        <f t="shared" si="11"/>
        <v>0</v>
      </c>
      <c r="E8" s="4" t="e">
        <f t="shared" si="12"/>
        <v>#DIV/0!</v>
      </c>
      <c r="F8" s="4" t="e">
        <f t="shared" si="13"/>
        <v>#DIV/0!</v>
      </c>
      <c r="G8" s="13"/>
      <c r="H8" s="22" t="s">
        <v>10</v>
      </c>
      <c r="I8" s="13"/>
      <c r="J8" s="13"/>
      <c r="K8" s="19"/>
      <c r="L8" s="19"/>
      <c r="M8" s="51"/>
      <c r="N8" s="54"/>
      <c r="O8" s="5"/>
      <c r="P8" s="55"/>
      <c r="Q8" s="47" t="e">
        <f t="shared" si="14"/>
        <v>#DIV/0!</v>
      </c>
      <c r="R8" s="6" t="e">
        <f t="shared" si="15"/>
        <v>#DIV/0!</v>
      </c>
      <c r="S8" s="74" t="e">
        <f t="shared" si="16"/>
        <v>#DIV/0!</v>
      </c>
      <c r="T8" s="72" t="e">
        <f t="shared" si="17"/>
        <v>#DIV/0!</v>
      </c>
      <c r="U8" s="61" t="s">
        <v>10</v>
      </c>
      <c r="V8" s="78"/>
      <c r="W8" s="81"/>
      <c r="Y8" s="63"/>
      <c r="Z8" s="64"/>
      <c r="AA8" s="65"/>
      <c r="AB8" s="66" t="e">
        <f>SUM(1000000*#REF!)/(660*AA8)</f>
        <v>#REF!</v>
      </c>
      <c r="AC8" s="67" t="e">
        <f>SUM(AB8/10)</f>
        <v>#REF!</v>
      </c>
      <c r="AD8" s="66" t="e">
        <f>SUM(20/AC8)</f>
        <v>#REF!</v>
      </c>
      <c r="AE8" s="68" t="e">
        <f>SUM(20-AD8)</f>
        <v>#REF!</v>
      </c>
    </row>
    <row r="9" spans="1:32" ht="15.75" thickBot="1" x14ac:dyDescent="0.3">
      <c r="A9" s="19"/>
      <c r="B9" s="15"/>
      <c r="C9" s="9"/>
      <c r="D9" s="3">
        <f t="shared" si="11"/>
        <v>0</v>
      </c>
      <c r="E9" s="4" t="e">
        <f t="shared" si="12"/>
        <v>#DIV/0!</v>
      </c>
      <c r="F9" s="4" t="e">
        <f t="shared" si="13"/>
        <v>#DIV/0!</v>
      </c>
      <c r="G9" s="13"/>
      <c r="H9" s="22" t="s">
        <v>11</v>
      </c>
      <c r="I9" s="13"/>
      <c r="J9" s="13"/>
      <c r="K9" s="19"/>
      <c r="L9" s="19"/>
      <c r="M9" s="51"/>
      <c r="N9" s="54"/>
      <c r="O9" s="5"/>
      <c r="P9" s="55"/>
      <c r="Q9" s="47" t="e">
        <f t="shared" si="14"/>
        <v>#DIV/0!</v>
      </c>
      <c r="R9" s="6" t="e">
        <f t="shared" si="15"/>
        <v>#DIV/0!</v>
      </c>
      <c r="S9" s="74" t="e">
        <f t="shared" si="16"/>
        <v>#DIV/0!</v>
      </c>
      <c r="T9" s="72" t="e">
        <f t="shared" si="17"/>
        <v>#DIV/0!</v>
      </c>
      <c r="U9" s="61" t="s">
        <v>11</v>
      </c>
      <c r="V9" s="78"/>
      <c r="W9" s="81"/>
      <c r="Z9"/>
      <c r="AC9" s="193" t="s">
        <v>93</v>
      </c>
      <c r="AD9" s="194"/>
      <c r="AE9" s="195"/>
    </row>
    <row r="10" spans="1:32" x14ac:dyDescent="0.25">
      <c r="A10" s="19"/>
      <c r="B10" s="15"/>
      <c r="C10" s="9"/>
      <c r="D10" s="3">
        <f t="shared" si="11"/>
        <v>0</v>
      </c>
      <c r="E10" s="4" t="e">
        <f t="shared" si="12"/>
        <v>#DIV/0!</v>
      </c>
      <c r="F10" s="4" t="e">
        <f t="shared" si="13"/>
        <v>#DIV/0!</v>
      </c>
      <c r="G10" s="13"/>
      <c r="H10" s="22" t="s">
        <v>12</v>
      </c>
      <c r="I10" s="13"/>
      <c r="J10" s="13"/>
      <c r="K10" s="19"/>
      <c r="L10" s="19"/>
      <c r="M10" s="51"/>
      <c r="N10" s="54"/>
      <c r="O10" s="5"/>
      <c r="P10" s="55"/>
      <c r="Q10" s="47" t="e">
        <f t="shared" si="14"/>
        <v>#DIV/0!</v>
      </c>
      <c r="R10" s="6" t="e">
        <f t="shared" si="15"/>
        <v>#DIV/0!</v>
      </c>
      <c r="S10" s="74" t="e">
        <f t="shared" si="16"/>
        <v>#DIV/0!</v>
      </c>
      <c r="T10" s="72" t="e">
        <f t="shared" si="17"/>
        <v>#DIV/0!</v>
      </c>
      <c r="U10" s="61" t="s">
        <v>12</v>
      </c>
      <c r="V10" s="78"/>
      <c r="W10" s="81"/>
      <c r="Z10"/>
    </row>
    <row r="11" spans="1:32" x14ac:dyDescent="0.25">
      <c r="A11" s="19"/>
      <c r="B11" s="15"/>
      <c r="C11" s="9"/>
      <c r="D11" s="3">
        <f t="shared" si="11"/>
        <v>0</v>
      </c>
      <c r="E11" s="4" t="e">
        <f t="shared" si="12"/>
        <v>#DIV/0!</v>
      </c>
      <c r="F11" s="4" t="e">
        <f t="shared" si="13"/>
        <v>#DIV/0!</v>
      </c>
      <c r="G11" s="13"/>
      <c r="H11" s="22" t="s">
        <v>13</v>
      </c>
      <c r="I11" s="13"/>
      <c r="J11" s="13"/>
      <c r="K11" s="19"/>
      <c r="L11" s="19"/>
      <c r="M11" s="51"/>
      <c r="N11" s="54"/>
      <c r="O11" s="5"/>
      <c r="P11" s="55"/>
      <c r="Q11" s="47" t="e">
        <f t="shared" si="14"/>
        <v>#DIV/0!</v>
      </c>
      <c r="R11" s="6" t="e">
        <f t="shared" si="15"/>
        <v>#DIV/0!</v>
      </c>
      <c r="S11" s="74" t="e">
        <f t="shared" si="16"/>
        <v>#DIV/0!</v>
      </c>
      <c r="T11" s="72" t="e">
        <f t="shared" si="17"/>
        <v>#DIV/0!</v>
      </c>
      <c r="U11" s="61" t="s">
        <v>13</v>
      </c>
      <c r="V11" s="78"/>
      <c r="W11" s="81"/>
      <c r="Z11"/>
    </row>
    <row r="12" spans="1:32" x14ac:dyDescent="0.25">
      <c r="A12" s="19"/>
      <c r="B12" s="15"/>
      <c r="C12" s="9"/>
      <c r="D12" s="3">
        <f t="shared" si="11"/>
        <v>0</v>
      </c>
      <c r="E12" s="4" t="e">
        <f t="shared" si="12"/>
        <v>#DIV/0!</v>
      </c>
      <c r="F12" s="4" t="e">
        <f t="shared" si="13"/>
        <v>#DIV/0!</v>
      </c>
      <c r="G12" s="13"/>
      <c r="H12" s="22" t="s">
        <v>42</v>
      </c>
      <c r="I12" s="13"/>
      <c r="J12" s="13"/>
      <c r="K12" s="19"/>
      <c r="L12" s="19"/>
      <c r="M12" s="51"/>
      <c r="N12" s="54"/>
      <c r="O12" s="5"/>
      <c r="P12" s="55"/>
      <c r="Q12" s="47" t="e">
        <f t="shared" si="14"/>
        <v>#DIV/0!</v>
      </c>
      <c r="R12" s="6" t="e">
        <f t="shared" si="15"/>
        <v>#DIV/0!</v>
      </c>
      <c r="S12" s="74" t="e">
        <f t="shared" si="16"/>
        <v>#DIV/0!</v>
      </c>
      <c r="T12" s="72" t="e">
        <f t="shared" si="17"/>
        <v>#DIV/0!</v>
      </c>
      <c r="U12" s="61" t="s">
        <v>42</v>
      </c>
      <c r="V12" s="78"/>
      <c r="W12" s="81"/>
      <c r="Z12"/>
    </row>
    <row r="13" spans="1:32" x14ac:dyDescent="0.25">
      <c r="A13" s="19"/>
      <c r="B13" s="15"/>
      <c r="C13" s="9"/>
      <c r="D13" s="3">
        <f t="shared" si="11"/>
        <v>0</v>
      </c>
      <c r="E13" s="4" t="e">
        <f t="shared" si="12"/>
        <v>#DIV/0!</v>
      </c>
      <c r="F13" s="4" t="e">
        <f t="shared" si="13"/>
        <v>#DIV/0!</v>
      </c>
      <c r="G13" s="13"/>
      <c r="H13" s="22" t="s">
        <v>14</v>
      </c>
      <c r="I13" s="13"/>
      <c r="J13" s="13"/>
      <c r="K13" s="19"/>
      <c r="L13" s="19"/>
      <c r="M13" s="51"/>
      <c r="N13" s="54"/>
      <c r="O13" s="5"/>
      <c r="P13" s="55"/>
      <c r="Q13" s="47" t="e">
        <f t="shared" si="14"/>
        <v>#DIV/0!</v>
      </c>
      <c r="R13" s="6" t="e">
        <f t="shared" si="15"/>
        <v>#DIV/0!</v>
      </c>
      <c r="S13" s="74" t="e">
        <f t="shared" si="16"/>
        <v>#DIV/0!</v>
      </c>
      <c r="T13" s="72" t="e">
        <f t="shared" si="17"/>
        <v>#DIV/0!</v>
      </c>
      <c r="U13" s="61" t="s">
        <v>14</v>
      </c>
      <c r="V13" s="78"/>
      <c r="W13" s="81"/>
      <c r="Z13"/>
    </row>
    <row r="14" spans="1:32" x14ac:dyDescent="0.25">
      <c r="A14" s="19">
        <v>2</v>
      </c>
      <c r="B14" s="15"/>
      <c r="C14" s="9"/>
      <c r="D14" s="3">
        <f t="shared" si="11"/>
        <v>0</v>
      </c>
      <c r="E14" s="4" t="e">
        <f t="shared" si="12"/>
        <v>#DIV/0!</v>
      </c>
      <c r="F14" s="4" t="e">
        <f t="shared" si="13"/>
        <v>#DIV/0!</v>
      </c>
      <c r="G14" s="13"/>
      <c r="H14" s="22" t="s">
        <v>15</v>
      </c>
      <c r="I14" s="13"/>
      <c r="J14" s="13"/>
      <c r="K14" s="19">
        <v>2</v>
      </c>
      <c r="L14" s="19"/>
      <c r="M14" s="51"/>
      <c r="N14" s="54"/>
      <c r="O14" s="5"/>
      <c r="P14" s="55"/>
      <c r="Q14" s="47" t="e">
        <f t="shared" si="14"/>
        <v>#DIV/0!</v>
      </c>
      <c r="R14" s="6" t="e">
        <f t="shared" si="15"/>
        <v>#DIV/0!</v>
      </c>
      <c r="S14" s="74" t="e">
        <f t="shared" si="16"/>
        <v>#DIV/0!</v>
      </c>
      <c r="T14" s="72" t="e">
        <f t="shared" si="17"/>
        <v>#DIV/0!</v>
      </c>
      <c r="U14" s="61" t="s">
        <v>15</v>
      </c>
      <c r="V14" s="78"/>
      <c r="W14" s="81"/>
      <c r="Z14"/>
    </row>
    <row r="15" spans="1:32" x14ac:dyDescent="0.25">
      <c r="A15" s="19"/>
      <c r="B15" s="15"/>
      <c r="C15" s="9"/>
      <c r="D15" s="3">
        <f t="shared" si="11"/>
        <v>0</v>
      </c>
      <c r="E15" s="4" t="e">
        <f t="shared" si="12"/>
        <v>#DIV/0!</v>
      </c>
      <c r="F15" s="4" t="e">
        <f t="shared" si="13"/>
        <v>#DIV/0!</v>
      </c>
      <c r="G15" s="13"/>
      <c r="H15" s="22" t="s">
        <v>43</v>
      </c>
      <c r="I15" s="13"/>
      <c r="J15" s="13"/>
      <c r="K15" s="19"/>
      <c r="L15" s="19"/>
      <c r="M15" s="51"/>
      <c r="N15" s="54"/>
      <c r="O15" s="5"/>
      <c r="P15" s="55"/>
      <c r="Q15" s="47" t="e">
        <f t="shared" si="14"/>
        <v>#DIV/0!</v>
      </c>
      <c r="R15" s="6" t="e">
        <f t="shared" si="15"/>
        <v>#DIV/0!</v>
      </c>
      <c r="S15" s="74" t="e">
        <f t="shared" si="16"/>
        <v>#DIV/0!</v>
      </c>
      <c r="T15" s="72" t="e">
        <f t="shared" si="17"/>
        <v>#DIV/0!</v>
      </c>
      <c r="U15" s="61" t="s">
        <v>43</v>
      </c>
      <c r="V15" s="78"/>
      <c r="W15" s="81"/>
      <c r="Z15"/>
    </row>
    <row r="16" spans="1:32" x14ac:dyDescent="0.25">
      <c r="A16" s="19"/>
      <c r="B16" s="15"/>
      <c r="C16" s="9"/>
      <c r="D16" s="3">
        <f t="shared" si="11"/>
        <v>0</v>
      </c>
      <c r="E16" s="4" t="e">
        <f t="shared" si="12"/>
        <v>#DIV/0!</v>
      </c>
      <c r="F16" s="4" t="e">
        <f t="shared" si="13"/>
        <v>#DIV/0!</v>
      </c>
      <c r="G16" s="13"/>
      <c r="H16" s="22" t="s">
        <v>16</v>
      </c>
      <c r="I16" s="13"/>
      <c r="J16" s="13"/>
      <c r="K16" s="19"/>
      <c r="L16" s="19"/>
      <c r="M16" s="51"/>
      <c r="N16" s="54"/>
      <c r="O16" s="5"/>
      <c r="P16" s="55"/>
      <c r="Q16" s="47" t="e">
        <f t="shared" si="14"/>
        <v>#DIV/0!</v>
      </c>
      <c r="R16" s="6" t="e">
        <f t="shared" si="15"/>
        <v>#DIV/0!</v>
      </c>
      <c r="S16" s="74" t="e">
        <f t="shared" si="16"/>
        <v>#DIV/0!</v>
      </c>
      <c r="T16" s="72" t="e">
        <f t="shared" si="17"/>
        <v>#DIV/0!</v>
      </c>
      <c r="U16" s="61" t="s">
        <v>16</v>
      </c>
      <c r="V16" s="78"/>
      <c r="W16" s="81"/>
      <c r="Z16"/>
    </row>
    <row r="17" spans="1:31" ht="15" customHeight="1" x14ac:dyDescent="0.25">
      <c r="A17" s="19"/>
      <c r="B17" s="15"/>
      <c r="C17" s="9"/>
      <c r="D17" s="3">
        <f t="shared" si="11"/>
        <v>0</v>
      </c>
      <c r="E17" s="4" t="e">
        <f t="shared" si="12"/>
        <v>#DIV/0!</v>
      </c>
      <c r="F17" s="4" t="e">
        <f t="shared" si="13"/>
        <v>#DIV/0!</v>
      </c>
      <c r="G17" s="13"/>
      <c r="H17" s="22" t="s">
        <v>17</v>
      </c>
      <c r="I17" s="13"/>
      <c r="J17" s="13"/>
      <c r="K17" s="19"/>
      <c r="L17" s="19"/>
      <c r="M17" s="51"/>
      <c r="N17" s="54"/>
      <c r="O17" s="5"/>
      <c r="P17" s="55"/>
      <c r="Q17" s="47" t="e">
        <f t="shared" si="14"/>
        <v>#DIV/0!</v>
      </c>
      <c r="R17" s="6" t="e">
        <f t="shared" si="15"/>
        <v>#DIV/0!</v>
      </c>
      <c r="S17" s="74" t="e">
        <f t="shared" si="16"/>
        <v>#DIV/0!</v>
      </c>
      <c r="T17" s="72" t="e">
        <f t="shared" si="17"/>
        <v>#DIV/0!</v>
      </c>
      <c r="U17" s="61" t="s">
        <v>17</v>
      </c>
      <c r="V17" s="78"/>
      <c r="W17" s="81"/>
      <c r="Z17"/>
    </row>
    <row r="18" spans="1:31" ht="15" customHeight="1" x14ac:dyDescent="0.25">
      <c r="A18" s="19"/>
      <c r="B18" s="15"/>
      <c r="C18" s="9"/>
      <c r="D18" s="3">
        <f t="shared" si="11"/>
        <v>0</v>
      </c>
      <c r="E18" s="4" t="e">
        <f t="shared" si="12"/>
        <v>#DIV/0!</v>
      </c>
      <c r="F18" s="4" t="e">
        <f t="shared" si="13"/>
        <v>#DIV/0!</v>
      </c>
      <c r="G18" s="13"/>
      <c r="H18" s="22" t="s">
        <v>44</v>
      </c>
      <c r="I18" s="13"/>
      <c r="J18" s="13"/>
      <c r="K18" s="19"/>
      <c r="L18" s="19"/>
      <c r="M18" s="51"/>
      <c r="N18" s="54"/>
      <c r="O18" s="5"/>
      <c r="P18" s="55"/>
      <c r="Q18" s="47" t="e">
        <f t="shared" si="14"/>
        <v>#DIV/0!</v>
      </c>
      <c r="R18" s="6" t="e">
        <f t="shared" si="15"/>
        <v>#DIV/0!</v>
      </c>
      <c r="S18" s="74" t="e">
        <f t="shared" si="16"/>
        <v>#DIV/0!</v>
      </c>
      <c r="T18" s="72" t="e">
        <f t="shared" si="17"/>
        <v>#DIV/0!</v>
      </c>
      <c r="U18" s="61" t="s">
        <v>44</v>
      </c>
      <c r="V18" s="78"/>
      <c r="W18" s="81"/>
      <c r="Z18"/>
    </row>
    <row r="19" spans="1:31" x14ac:dyDescent="0.25">
      <c r="A19" s="19"/>
      <c r="B19" s="15"/>
      <c r="C19" s="9"/>
      <c r="D19" s="3">
        <f t="shared" si="11"/>
        <v>0</v>
      </c>
      <c r="E19" s="4" t="e">
        <f t="shared" si="12"/>
        <v>#DIV/0!</v>
      </c>
      <c r="F19" s="4" t="e">
        <f t="shared" si="13"/>
        <v>#DIV/0!</v>
      </c>
      <c r="G19" s="13"/>
      <c r="H19" s="22" t="s">
        <v>18</v>
      </c>
      <c r="I19" s="13"/>
      <c r="J19" s="13"/>
      <c r="K19" s="19"/>
      <c r="L19" s="19"/>
      <c r="M19" s="51"/>
      <c r="N19" s="54"/>
      <c r="O19" s="5"/>
      <c r="P19" s="55"/>
      <c r="Q19" s="47" t="e">
        <f t="shared" si="14"/>
        <v>#DIV/0!</v>
      </c>
      <c r="R19" s="6" t="e">
        <f t="shared" si="15"/>
        <v>#DIV/0!</v>
      </c>
      <c r="S19" s="74" t="e">
        <f t="shared" si="16"/>
        <v>#DIV/0!</v>
      </c>
      <c r="T19" s="72" t="e">
        <f t="shared" si="17"/>
        <v>#DIV/0!</v>
      </c>
      <c r="U19" s="61" t="s">
        <v>18</v>
      </c>
      <c r="V19" s="78"/>
      <c r="W19" s="81"/>
      <c r="Z19"/>
    </row>
    <row r="20" spans="1:31" x14ac:dyDescent="0.25">
      <c r="A20" s="19"/>
      <c r="B20" s="15"/>
      <c r="C20" s="9"/>
      <c r="D20" s="3">
        <f t="shared" si="11"/>
        <v>0</v>
      </c>
      <c r="E20" s="4" t="e">
        <f t="shared" si="12"/>
        <v>#DIV/0!</v>
      </c>
      <c r="F20" s="4" t="e">
        <f t="shared" si="13"/>
        <v>#DIV/0!</v>
      </c>
      <c r="G20" s="13"/>
      <c r="H20" s="22" t="s">
        <v>45</v>
      </c>
      <c r="I20" s="13"/>
      <c r="J20" s="13"/>
      <c r="K20" s="19"/>
      <c r="L20" s="19"/>
      <c r="M20" s="51"/>
      <c r="N20" s="54"/>
      <c r="O20" s="5"/>
      <c r="P20" s="55"/>
      <c r="Q20" s="47" t="e">
        <f t="shared" si="14"/>
        <v>#DIV/0!</v>
      </c>
      <c r="R20" s="6" t="e">
        <f t="shared" si="15"/>
        <v>#DIV/0!</v>
      </c>
      <c r="S20" s="74" t="e">
        <f t="shared" si="16"/>
        <v>#DIV/0!</v>
      </c>
      <c r="T20" s="72" t="e">
        <f t="shared" si="17"/>
        <v>#DIV/0!</v>
      </c>
      <c r="U20" s="61" t="s">
        <v>45</v>
      </c>
      <c r="V20" s="78"/>
      <c r="W20" s="81"/>
      <c r="Z20"/>
    </row>
    <row r="21" spans="1:31" x14ac:dyDescent="0.25">
      <c r="A21" s="19"/>
      <c r="B21" s="15"/>
      <c r="C21" s="9"/>
      <c r="D21" s="3">
        <f t="shared" si="11"/>
        <v>0</v>
      </c>
      <c r="E21" s="4" t="e">
        <f t="shared" si="12"/>
        <v>#DIV/0!</v>
      </c>
      <c r="F21" s="4" t="e">
        <f t="shared" si="13"/>
        <v>#DIV/0!</v>
      </c>
      <c r="G21" s="13"/>
      <c r="H21" s="22" t="s">
        <v>46</v>
      </c>
      <c r="I21" s="13"/>
      <c r="J21" s="13"/>
      <c r="K21" s="19"/>
      <c r="L21" s="19"/>
      <c r="M21" s="51"/>
      <c r="N21" s="54"/>
      <c r="O21" s="5"/>
      <c r="P21" s="55"/>
      <c r="Q21" s="47" t="e">
        <f t="shared" si="14"/>
        <v>#DIV/0!</v>
      </c>
      <c r="R21" s="6" t="e">
        <f t="shared" si="15"/>
        <v>#DIV/0!</v>
      </c>
      <c r="S21" s="74" t="e">
        <f t="shared" si="16"/>
        <v>#DIV/0!</v>
      </c>
      <c r="T21" s="72" t="e">
        <f t="shared" si="17"/>
        <v>#DIV/0!</v>
      </c>
      <c r="U21" s="61" t="s">
        <v>46</v>
      </c>
      <c r="V21" s="78"/>
      <c r="W21" s="81"/>
      <c r="Z21"/>
    </row>
    <row r="22" spans="1:31" x14ac:dyDescent="0.25">
      <c r="A22" s="19">
        <v>3</v>
      </c>
      <c r="B22" s="15"/>
      <c r="C22" s="9"/>
      <c r="D22" s="3">
        <f t="shared" si="11"/>
        <v>0</v>
      </c>
      <c r="E22" s="4" t="e">
        <f t="shared" si="12"/>
        <v>#DIV/0!</v>
      </c>
      <c r="F22" s="4" t="e">
        <f t="shared" si="13"/>
        <v>#DIV/0!</v>
      </c>
      <c r="G22" s="13"/>
      <c r="H22" s="22" t="s">
        <v>19</v>
      </c>
      <c r="I22" s="13"/>
      <c r="J22" s="13"/>
      <c r="K22" s="19">
        <v>3</v>
      </c>
      <c r="L22" s="19"/>
      <c r="M22" s="51"/>
      <c r="N22" s="54"/>
      <c r="O22" s="5"/>
      <c r="P22" s="55"/>
      <c r="Q22" s="47" t="e">
        <f t="shared" si="14"/>
        <v>#DIV/0!</v>
      </c>
      <c r="R22" s="6" t="e">
        <f t="shared" si="15"/>
        <v>#DIV/0!</v>
      </c>
      <c r="S22" s="74" t="e">
        <f t="shared" si="16"/>
        <v>#DIV/0!</v>
      </c>
      <c r="T22" s="72" t="e">
        <f t="shared" si="17"/>
        <v>#DIV/0!</v>
      </c>
      <c r="U22" s="61" t="s">
        <v>19</v>
      </c>
      <c r="V22" s="78"/>
      <c r="W22" s="81"/>
      <c r="Z22"/>
    </row>
    <row r="23" spans="1:31" x14ac:dyDescent="0.25">
      <c r="A23" s="19"/>
      <c r="B23" s="15"/>
      <c r="C23" s="9"/>
      <c r="D23" s="3">
        <f t="shared" si="11"/>
        <v>0</v>
      </c>
      <c r="E23" s="4" t="e">
        <f t="shared" si="12"/>
        <v>#DIV/0!</v>
      </c>
      <c r="F23" s="4" t="e">
        <f t="shared" si="13"/>
        <v>#DIV/0!</v>
      </c>
      <c r="G23" s="13"/>
      <c r="H23" s="22" t="s">
        <v>20</v>
      </c>
      <c r="I23" s="13"/>
      <c r="J23" s="13"/>
      <c r="K23" s="19"/>
      <c r="L23" s="19"/>
      <c r="M23" s="51"/>
      <c r="N23" s="54"/>
      <c r="O23" s="5"/>
      <c r="P23" s="55"/>
      <c r="Q23" s="47" t="e">
        <f t="shared" si="14"/>
        <v>#DIV/0!</v>
      </c>
      <c r="R23" s="6" t="e">
        <f t="shared" si="15"/>
        <v>#DIV/0!</v>
      </c>
      <c r="S23" s="74" t="e">
        <f t="shared" si="16"/>
        <v>#DIV/0!</v>
      </c>
      <c r="T23" s="72" t="e">
        <f t="shared" si="17"/>
        <v>#DIV/0!</v>
      </c>
      <c r="U23" s="61" t="s">
        <v>20</v>
      </c>
      <c r="V23" s="78"/>
      <c r="W23" s="81"/>
      <c r="Z23"/>
    </row>
    <row r="24" spans="1:31" x14ac:dyDescent="0.25">
      <c r="A24" s="19"/>
      <c r="B24" s="15"/>
      <c r="C24" s="9"/>
      <c r="D24" s="3">
        <f t="shared" si="11"/>
        <v>0</v>
      </c>
      <c r="E24" s="4" t="e">
        <f t="shared" si="12"/>
        <v>#DIV/0!</v>
      </c>
      <c r="F24" s="4" t="e">
        <f t="shared" si="13"/>
        <v>#DIV/0!</v>
      </c>
      <c r="G24" s="13"/>
      <c r="H24" s="22" t="s">
        <v>21</v>
      </c>
      <c r="I24" s="13"/>
      <c r="J24" s="13"/>
      <c r="K24" s="19"/>
      <c r="L24" s="19"/>
      <c r="M24" s="51"/>
      <c r="N24" s="54"/>
      <c r="O24" s="5"/>
      <c r="P24" s="55"/>
      <c r="Q24" s="47" t="e">
        <f t="shared" si="14"/>
        <v>#DIV/0!</v>
      </c>
      <c r="R24" s="6" t="e">
        <f t="shared" si="15"/>
        <v>#DIV/0!</v>
      </c>
      <c r="S24" s="74" t="e">
        <f t="shared" si="16"/>
        <v>#DIV/0!</v>
      </c>
      <c r="T24" s="72" t="e">
        <f t="shared" si="17"/>
        <v>#DIV/0!</v>
      </c>
      <c r="U24" s="61" t="s">
        <v>21</v>
      </c>
      <c r="V24" s="78"/>
      <c r="W24" s="81"/>
      <c r="Z24"/>
    </row>
    <row r="25" spans="1:31" x14ac:dyDescent="0.25">
      <c r="A25" s="19"/>
      <c r="B25" s="15"/>
      <c r="C25" s="9"/>
      <c r="D25" s="3">
        <f t="shared" si="11"/>
        <v>0</v>
      </c>
      <c r="E25" s="4" t="e">
        <f t="shared" si="12"/>
        <v>#DIV/0!</v>
      </c>
      <c r="F25" s="4" t="e">
        <f t="shared" si="13"/>
        <v>#DIV/0!</v>
      </c>
      <c r="G25" s="13"/>
      <c r="H25" s="22" t="s">
        <v>22</v>
      </c>
      <c r="I25" s="13"/>
      <c r="J25" s="13"/>
      <c r="K25" s="19"/>
      <c r="L25" s="19"/>
      <c r="M25" s="51"/>
      <c r="N25" s="54"/>
      <c r="O25" s="5"/>
      <c r="P25" s="55"/>
      <c r="Q25" s="47" t="e">
        <f t="shared" si="14"/>
        <v>#DIV/0!</v>
      </c>
      <c r="R25" s="6" t="e">
        <f t="shared" si="15"/>
        <v>#DIV/0!</v>
      </c>
      <c r="S25" s="74" t="e">
        <f t="shared" si="16"/>
        <v>#DIV/0!</v>
      </c>
      <c r="T25" s="72" t="e">
        <f t="shared" si="17"/>
        <v>#DIV/0!</v>
      </c>
      <c r="U25" s="61" t="s">
        <v>22</v>
      </c>
      <c r="V25" s="78"/>
      <c r="W25" s="81"/>
      <c r="Y25" s="21"/>
      <c r="Z25" s="21"/>
      <c r="AA25" s="21"/>
      <c r="AB25" s="21"/>
      <c r="AC25" s="21"/>
      <c r="AD25" s="21"/>
      <c r="AE25" s="21"/>
    </row>
    <row r="26" spans="1:31" x14ac:dyDescent="0.25">
      <c r="A26" s="19"/>
      <c r="B26" s="15"/>
      <c r="C26" s="9"/>
      <c r="D26" s="3">
        <f t="shared" si="11"/>
        <v>0</v>
      </c>
      <c r="E26" s="4" t="e">
        <f t="shared" si="12"/>
        <v>#DIV/0!</v>
      </c>
      <c r="F26" s="4" t="e">
        <f t="shared" si="13"/>
        <v>#DIV/0!</v>
      </c>
      <c r="G26" s="13"/>
      <c r="H26" s="22" t="s">
        <v>23</v>
      </c>
      <c r="I26" s="13"/>
      <c r="J26" s="13"/>
      <c r="K26" s="19"/>
      <c r="L26" s="19"/>
      <c r="M26" s="51"/>
      <c r="N26" s="54"/>
      <c r="O26" s="5"/>
      <c r="P26" s="55"/>
      <c r="Q26" s="47" t="e">
        <f t="shared" si="14"/>
        <v>#DIV/0!</v>
      </c>
      <c r="R26" s="6" t="e">
        <f t="shared" si="15"/>
        <v>#DIV/0!</v>
      </c>
      <c r="S26" s="74" t="e">
        <f t="shared" si="16"/>
        <v>#DIV/0!</v>
      </c>
      <c r="T26" s="72" t="e">
        <f t="shared" si="17"/>
        <v>#DIV/0!</v>
      </c>
      <c r="U26" s="61" t="s">
        <v>23</v>
      </c>
      <c r="V26" s="78"/>
      <c r="W26" s="81"/>
      <c r="Y26" s="21"/>
      <c r="Z26" s="21"/>
      <c r="AA26" s="21"/>
      <c r="AB26" s="21"/>
      <c r="AC26" s="21"/>
      <c r="AD26" s="21"/>
      <c r="AE26" s="21"/>
    </row>
    <row r="27" spans="1:31" x14ac:dyDescent="0.25">
      <c r="A27" s="19"/>
      <c r="B27" s="15"/>
      <c r="C27" s="9"/>
      <c r="D27" s="3">
        <f t="shared" si="11"/>
        <v>0</v>
      </c>
      <c r="E27" s="4" t="e">
        <f t="shared" si="12"/>
        <v>#DIV/0!</v>
      </c>
      <c r="F27" s="4" t="e">
        <f t="shared" si="13"/>
        <v>#DIV/0!</v>
      </c>
      <c r="G27" s="13"/>
      <c r="H27" s="22" t="s">
        <v>24</v>
      </c>
      <c r="I27" s="13"/>
      <c r="J27" s="13"/>
      <c r="K27" s="19"/>
      <c r="L27" s="19"/>
      <c r="M27" s="51"/>
      <c r="N27" s="54"/>
      <c r="O27" s="5"/>
      <c r="P27" s="55"/>
      <c r="Q27" s="47" t="e">
        <f t="shared" si="14"/>
        <v>#DIV/0!</v>
      </c>
      <c r="R27" s="6" t="e">
        <f t="shared" si="15"/>
        <v>#DIV/0!</v>
      </c>
      <c r="S27" s="74" t="e">
        <f t="shared" si="16"/>
        <v>#DIV/0!</v>
      </c>
      <c r="T27" s="72" t="e">
        <f t="shared" si="17"/>
        <v>#DIV/0!</v>
      </c>
      <c r="U27" s="61" t="s">
        <v>24</v>
      </c>
      <c r="V27" s="78"/>
      <c r="W27" s="81"/>
      <c r="Z27"/>
    </row>
    <row r="28" spans="1:31" x14ac:dyDescent="0.25">
      <c r="A28" s="19"/>
      <c r="B28" s="15"/>
      <c r="C28" s="9"/>
      <c r="D28" s="3">
        <f t="shared" si="11"/>
        <v>0</v>
      </c>
      <c r="E28" s="4" t="e">
        <f t="shared" si="12"/>
        <v>#DIV/0!</v>
      </c>
      <c r="F28" s="4" t="e">
        <f t="shared" si="13"/>
        <v>#DIV/0!</v>
      </c>
      <c r="G28" s="13"/>
      <c r="H28" s="22" t="s">
        <v>51</v>
      </c>
      <c r="I28" s="13"/>
      <c r="J28" s="13"/>
      <c r="K28" s="19"/>
      <c r="L28" s="19"/>
      <c r="M28" s="51"/>
      <c r="N28" s="54"/>
      <c r="O28" s="5"/>
      <c r="P28" s="55"/>
      <c r="Q28" s="47" t="e">
        <f t="shared" si="14"/>
        <v>#DIV/0!</v>
      </c>
      <c r="R28" s="6" t="e">
        <f t="shared" si="15"/>
        <v>#DIV/0!</v>
      </c>
      <c r="S28" s="74" t="e">
        <f t="shared" si="16"/>
        <v>#DIV/0!</v>
      </c>
      <c r="T28" s="72" t="e">
        <f t="shared" si="17"/>
        <v>#DIV/0!</v>
      </c>
      <c r="U28" s="61" t="s">
        <v>51</v>
      </c>
      <c r="V28" s="78"/>
      <c r="W28" s="81"/>
      <c r="Z28"/>
    </row>
    <row r="29" spans="1:31" x14ac:dyDescent="0.25">
      <c r="A29" s="19"/>
      <c r="B29" s="15"/>
      <c r="C29" s="9"/>
      <c r="D29" s="3">
        <f t="shared" si="11"/>
        <v>0</v>
      </c>
      <c r="E29" s="4" t="e">
        <f t="shared" si="12"/>
        <v>#DIV/0!</v>
      </c>
      <c r="F29" s="4" t="e">
        <f t="shared" si="13"/>
        <v>#DIV/0!</v>
      </c>
      <c r="G29" s="13"/>
      <c r="H29" s="22" t="s">
        <v>25</v>
      </c>
      <c r="I29" s="13"/>
      <c r="J29" s="13"/>
      <c r="K29" s="19"/>
      <c r="L29" s="19"/>
      <c r="M29" s="51"/>
      <c r="N29" s="54"/>
      <c r="O29" s="5"/>
      <c r="P29" s="55"/>
      <c r="Q29" s="47" t="e">
        <f t="shared" si="14"/>
        <v>#DIV/0!</v>
      </c>
      <c r="R29" s="6" t="e">
        <f t="shared" si="15"/>
        <v>#DIV/0!</v>
      </c>
      <c r="S29" s="74" t="e">
        <f t="shared" si="16"/>
        <v>#DIV/0!</v>
      </c>
      <c r="T29" s="72" t="e">
        <f t="shared" si="17"/>
        <v>#DIV/0!</v>
      </c>
      <c r="U29" s="61" t="s">
        <v>25</v>
      </c>
      <c r="V29" s="78"/>
      <c r="W29" s="81"/>
      <c r="Z29"/>
    </row>
    <row r="30" spans="1:31" x14ac:dyDescent="0.25">
      <c r="A30" s="19">
        <v>4</v>
      </c>
      <c r="B30" s="15"/>
      <c r="C30" s="9"/>
      <c r="D30" s="3">
        <f t="shared" si="11"/>
        <v>0</v>
      </c>
      <c r="E30" s="4" t="e">
        <f t="shared" si="12"/>
        <v>#DIV/0!</v>
      </c>
      <c r="F30" s="4" t="e">
        <f t="shared" si="13"/>
        <v>#DIV/0!</v>
      </c>
      <c r="G30" s="13"/>
      <c r="H30" s="22" t="s">
        <v>52</v>
      </c>
      <c r="I30" s="13"/>
      <c r="J30" s="13"/>
      <c r="K30" s="19">
        <v>4</v>
      </c>
      <c r="L30" s="19"/>
      <c r="M30" s="51"/>
      <c r="N30" s="54"/>
      <c r="O30" s="5"/>
      <c r="P30" s="55"/>
      <c r="Q30" s="47" t="e">
        <f t="shared" si="14"/>
        <v>#DIV/0!</v>
      </c>
      <c r="R30" s="6" t="e">
        <f t="shared" si="15"/>
        <v>#DIV/0!</v>
      </c>
      <c r="S30" s="74" t="e">
        <f t="shared" si="16"/>
        <v>#DIV/0!</v>
      </c>
      <c r="T30" s="72" t="e">
        <f t="shared" si="17"/>
        <v>#DIV/0!</v>
      </c>
      <c r="U30" s="61" t="s">
        <v>52</v>
      </c>
      <c r="V30" s="78"/>
      <c r="W30" s="81"/>
      <c r="Z30"/>
    </row>
    <row r="31" spans="1:31" x14ac:dyDescent="0.25">
      <c r="A31" s="19"/>
      <c r="B31" s="15"/>
      <c r="C31" s="9"/>
      <c r="D31" s="3">
        <f t="shared" si="11"/>
        <v>0</v>
      </c>
      <c r="E31" s="4" t="e">
        <f t="shared" si="12"/>
        <v>#DIV/0!</v>
      </c>
      <c r="F31" s="4" t="e">
        <f t="shared" si="13"/>
        <v>#DIV/0!</v>
      </c>
      <c r="G31" s="13"/>
      <c r="H31" s="22" t="s">
        <v>26</v>
      </c>
      <c r="I31" s="13"/>
      <c r="J31" s="13"/>
      <c r="K31" s="19"/>
      <c r="L31" s="19"/>
      <c r="M31" s="51"/>
      <c r="N31" s="54"/>
      <c r="O31" s="5"/>
      <c r="P31" s="55"/>
      <c r="Q31" s="47" t="e">
        <f t="shared" si="14"/>
        <v>#DIV/0!</v>
      </c>
      <c r="R31" s="6" t="e">
        <f t="shared" si="15"/>
        <v>#DIV/0!</v>
      </c>
      <c r="S31" s="74" t="e">
        <f t="shared" si="16"/>
        <v>#DIV/0!</v>
      </c>
      <c r="T31" s="72" t="e">
        <f t="shared" si="17"/>
        <v>#DIV/0!</v>
      </c>
      <c r="U31" s="61" t="s">
        <v>26</v>
      </c>
      <c r="V31" s="78"/>
      <c r="W31" s="81"/>
      <c r="Z31"/>
    </row>
    <row r="32" spans="1:31" x14ac:dyDescent="0.25">
      <c r="A32" s="19"/>
      <c r="B32" s="15"/>
      <c r="C32" s="9"/>
      <c r="D32" s="3">
        <f t="shared" si="11"/>
        <v>0</v>
      </c>
      <c r="E32" s="4" t="e">
        <f t="shared" si="12"/>
        <v>#DIV/0!</v>
      </c>
      <c r="F32" s="4" t="e">
        <f t="shared" si="13"/>
        <v>#DIV/0!</v>
      </c>
      <c r="G32" s="13"/>
      <c r="H32" s="22" t="s">
        <v>53</v>
      </c>
      <c r="I32" s="13"/>
      <c r="J32" s="13"/>
      <c r="K32" s="19"/>
      <c r="L32" s="19"/>
      <c r="M32" s="51"/>
      <c r="N32" s="54"/>
      <c r="O32" s="5"/>
      <c r="P32" s="55"/>
      <c r="Q32" s="47" t="e">
        <f t="shared" si="14"/>
        <v>#DIV/0!</v>
      </c>
      <c r="R32" s="6" t="e">
        <f t="shared" si="15"/>
        <v>#DIV/0!</v>
      </c>
      <c r="S32" s="74" t="e">
        <f t="shared" si="16"/>
        <v>#DIV/0!</v>
      </c>
      <c r="T32" s="72" t="e">
        <f t="shared" si="17"/>
        <v>#DIV/0!</v>
      </c>
      <c r="U32" s="61" t="s">
        <v>53</v>
      </c>
      <c r="V32" s="78"/>
      <c r="W32" s="81"/>
      <c r="Z32"/>
    </row>
    <row r="33" spans="1:31" x14ac:dyDescent="0.25">
      <c r="A33" s="19"/>
      <c r="B33" s="15"/>
      <c r="C33" s="9"/>
      <c r="D33" s="3">
        <f t="shared" si="11"/>
        <v>0</v>
      </c>
      <c r="E33" s="4" t="e">
        <f t="shared" si="12"/>
        <v>#DIV/0!</v>
      </c>
      <c r="F33" s="4" t="e">
        <f t="shared" si="13"/>
        <v>#DIV/0!</v>
      </c>
      <c r="G33" s="13"/>
      <c r="H33" s="22" t="s">
        <v>27</v>
      </c>
      <c r="I33" s="13"/>
      <c r="J33" s="13"/>
      <c r="K33" s="19"/>
      <c r="L33" s="19"/>
      <c r="M33" s="51"/>
      <c r="N33" s="54"/>
      <c r="O33" s="5"/>
      <c r="P33" s="55"/>
      <c r="Q33" s="47" t="e">
        <f t="shared" si="14"/>
        <v>#DIV/0!</v>
      </c>
      <c r="R33" s="6" t="e">
        <f t="shared" si="15"/>
        <v>#DIV/0!</v>
      </c>
      <c r="S33" s="74" t="e">
        <f t="shared" si="16"/>
        <v>#DIV/0!</v>
      </c>
      <c r="T33" s="72" t="e">
        <f t="shared" si="17"/>
        <v>#DIV/0!</v>
      </c>
      <c r="U33" s="61" t="s">
        <v>27</v>
      </c>
      <c r="V33" s="78"/>
      <c r="W33" s="81"/>
      <c r="Z33"/>
    </row>
    <row r="34" spans="1:31" x14ac:dyDescent="0.25">
      <c r="A34" s="19"/>
      <c r="B34" s="15"/>
      <c r="C34" s="9"/>
      <c r="D34" s="3">
        <f t="shared" si="11"/>
        <v>0</v>
      </c>
      <c r="E34" s="4" t="e">
        <f t="shared" si="12"/>
        <v>#DIV/0!</v>
      </c>
      <c r="F34" s="4" t="e">
        <f t="shared" si="13"/>
        <v>#DIV/0!</v>
      </c>
      <c r="G34" s="13"/>
      <c r="H34" s="22" t="s">
        <v>28</v>
      </c>
      <c r="I34" s="13"/>
      <c r="J34" s="13"/>
      <c r="K34" s="19"/>
      <c r="L34" s="19"/>
      <c r="M34" s="51"/>
      <c r="N34" s="54"/>
      <c r="O34" s="5"/>
      <c r="P34" s="55"/>
      <c r="Q34" s="47" t="e">
        <f t="shared" si="14"/>
        <v>#DIV/0!</v>
      </c>
      <c r="R34" s="6" t="e">
        <f t="shared" si="15"/>
        <v>#DIV/0!</v>
      </c>
      <c r="S34" s="74" t="e">
        <f t="shared" si="16"/>
        <v>#DIV/0!</v>
      </c>
      <c r="T34" s="72" t="e">
        <f t="shared" si="17"/>
        <v>#DIV/0!</v>
      </c>
      <c r="U34" s="61" t="s">
        <v>28</v>
      </c>
      <c r="V34" s="78"/>
      <c r="W34" s="81"/>
      <c r="Z34"/>
    </row>
    <row r="35" spans="1:31" x14ac:dyDescent="0.25">
      <c r="A35" s="19"/>
      <c r="B35" s="15"/>
      <c r="C35" s="9"/>
      <c r="D35" s="3">
        <f t="shared" si="11"/>
        <v>0</v>
      </c>
      <c r="E35" s="4" t="e">
        <f t="shared" si="12"/>
        <v>#DIV/0!</v>
      </c>
      <c r="F35" s="4" t="e">
        <f t="shared" si="13"/>
        <v>#DIV/0!</v>
      </c>
      <c r="G35" s="13"/>
      <c r="H35" s="22" t="s">
        <v>56</v>
      </c>
      <c r="I35" s="13"/>
      <c r="J35" s="13"/>
      <c r="K35" s="19"/>
      <c r="L35" s="19"/>
      <c r="M35" s="51"/>
      <c r="N35" s="54"/>
      <c r="O35" s="5"/>
      <c r="P35" s="55"/>
      <c r="Q35" s="47" t="e">
        <f t="shared" si="14"/>
        <v>#DIV/0!</v>
      </c>
      <c r="R35" s="6" t="e">
        <f t="shared" si="15"/>
        <v>#DIV/0!</v>
      </c>
      <c r="S35" s="74" t="e">
        <f t="shared" si="16"/>
        <v>#DIV/0!</v>
      </c>
      <c r="T35" s="72" t="e">
        <f t="shared" si="17"/>
        <v>#DIV/0!</v>
      </c>
      <c r="U35" s="61" t="s">
        <v>56</v>
      </c>
      <c r="V35" s="78"/>
      <c r="W35" s="81"/>
      <c r="Z35"/>
    </row>
    <row r="36" spans="1:31" x14ac:dyDescent="0.25">
      <c r="A36" s="19"/>
      <c r="B36" s="15"/>
      <c r="C36" s="9"/>
      <c r="D36" s="3">
        <f t="shared" si="11"/>
        <v>0</v>
      </c>
      <c r="E36" s="4" t="e">
        <f t="shared" si="12"/>
        <v>#DIV/0!</v>
      </c>
      <c r="F36" s="4" t="e">
        <f t="shared" si="13"/>
        <v>#DIV/0!</v>
      </c>
      <c r="G36" s="13"/>
      <c r="H36" s="22" t="s">
        <v>29</v>
      </c>
      <c r="I36" s="13"/>
      <c r="J36" s="13"/>
      <c r="K36" s="19"/>
      <c r="L36" s="19"/>
      <c r="M36" s="51"/>
      <c r="N36" s="54"/>
      <c r="O36" s="5"/>
      <c r="P36" s="55"/>
      <c r="Q36" s="47" t="e">
        <f t="shared" si="14"/>
        <v>#DIV/0!</v>
      </c>
      <c r="R36" s="6" t="e">
        <f t="shared" si="15"/>
        <v>#DIV/0!</v>
      </c>
      <c r="S36" s="74" t="e">
        <f t="shared" si="16"/>
        <v>#DIV/0!</v>
      </c>
      <c r="T36" s="72" t="e">
        <f t="shared" si="17"/>
        <v>#DIV/0!</v>
      </c>
      <c r="U36" s="61" t="s">
        <v>29</v>
      </c>
      <c r="V36" s="78"/>
      <c r="W36" s="81"/>
    </row>
    <row r="37" spans="1:31" x14ac:dyDescent="0.25">
      <c r="A37" s="19"/>
      <c r="B37" s="15"/>
      <c r="C37" s="9"/>
      <c r="D37" s="3">
        <f t="shared" si="11"/>
        <v>0</v>
      </c>
      <c r="E37" s="4" t="e">
        <f t="shared" si="12"/>
        <v>#DIV/0!</v>
      </c>
      <c r="F37" s="4" t="e">
        <f t="shared" si="13"/>
        <v>#DIV/0!</v>
      </c>
      <c r="G37" s="13"/>
      <c r="H37" s="22" t="s">
        <v>30</v>
      </c>
      <c r="I37" s="13"/>
      <c r="J37" s="13"/>
      <c r="K37" s="19"/>
      <c r="L37" s="19"/>
      <c r="M37" s="51"/>
      <c r="N37" s="54"/>
      <c r="O37" s="5"/>
      <c r="P37" s="55"/>
      <c r="Q37" s="47" t="e">
        <f t="shared" si="14"/>
        <v>#DIV/0!</v>
      </c>
      <c r="R37" s="6" t="e">
        <f t="shared" si="15"/>
        <v>#DIV/0!</v>
      </c>
      <c r="S37" s="74" t="e">
        <f t="shared" si="16"/>
        <v>#DIV/0!</v>
      </c>
      <c r="T37" s="72" t="e">
        <f t="shared" si="17"/>
        <v>#DIV/0!</v>
      </c>
      <c r="U37" s="61" t="s">
        <v>30</v>
      </c>
      <c r="V37" s="78"/>
      <c r="W37" s="81"/>
    </row>
    <row r="38" spans="1:31" x14ac:dyDescent="0.25">
      <c r="A38" s="19">
        <v>5</v>
      </c>
      <c r="B38" s="15"/>
      <c r="C38" s="9"/>
      <c r="D38" s="3">
        <f t="shared" si="11"/>
        <v>0</v>
      </c>
      <c r="E38" s="4" t="e">
        <f t="shared" si="12"/>
        <v>#DIV/0!</v>
      </c>
      <c r="F38" s="4" t="e">
        <f t="shared" si="13"/>
        <v>#DIV/0!</v>
      </c>
      <c r="G38" s="13"/>
      <c r="H38" s="22" t="s">
        <v>31</v>
      </c>
      <c r="I38" s="13"/>
      <c r="J38" s="13"/>
      <c r="K38" s="19">
        <v>5</v>
      </c>
      <c r="L38" s="19"/>
      <c r="M38" s="51"/>
      <c r="N38" s="54"/>
      <c r="O38" s="5"/>
      <c r="P38" s="55"/>
      <c r="Q38" s="47" t="e">
        <f t="shared" si="14"/>
        <v>#DIV/0!</v>
      </c>
      <c r="R38" s="6" t="e">
        <f t="shared" si="15"/>
        <v>#DIV/0!</v>
      </c>
      <c r="S38" s="74" t="e">
        <f t="shared" si="16"/>
        <v>#DIV/0!</v>
      </c>
      <c r="T38" s="72" t="e">
        <f t="shared" si="17"/>
        <v>#DIV/0!</v>
      </c>
      <c r="U38" s="61" t="s">
        <v>31</v>
      </c>
      <c r="V38" s="78"/>
      <c r="W38" s="81"/>
    </row>
    <row r="39" spans="1:31" x14ac:dyDescent="0.25">
      <c r="A39" s="19"/>
      <c r="B39" s="15"/>
      <c r="C39" s="9"/>
      <c r="D39" s="3">
        <f t="shared" si="11"/>
        <v>0</v>
      </c>
      <c r="E39" s="4" t="e">
        <f t="shared" si="12"/>
        <v>#DIV/0!</v>
      </c>
      <c r="F39" s="4" t="e">
        <f t="shared" si="13"/>
        <v>#DIV/0!</v>
      </c>
      <c r="G39" s="13"/>
      <c r="H39" s="22" t="s">
        <v>32</v>
      </c>
      <c r="I39" s="13"/>
      <c r="J39" s="13"/>
      <c r="K39" s="19"/>
      <c r="L39" s="19"/>
      <c r="M39" s="51"/>
      <c r="N39" s="54"/>
      <c r="O39" s="5"/>
      <c r="P39" s="55"/>
      <c r="Q39" s="47" t="e">
        <f t="shared" si="14"/>
        <v>#DIV/0!</v>
      </c>
      <c r="R39" s="6" t="e">
        <f t="shared" si="15"/>
        <v>#DIV/0!</v>
      </c>
      <c r="S39" s="74" t="e">
        <f t="shared" si="16"/>
        <v>#DIV/0!</v>
      </c>
      <c r="T39" s="72" t="e">
        <f t="shared" si="17"/>
        <v>#DIV/0!</v>
      </c>
      <c r="U39" s="61" t="s">
        <v>32</v>
      </c>
      <c r="V39" s="78"/>
      <c r="W39" s="81"/>
    </row>
    <row r="40" spans="1:31" x14ac:dyDescent="0.25">
      <c r="A40" s="19"/>
      <c r="B40" s="15"/>
      <c r="C40" s="9"/>
      <c r="D40" s="3">
        <f t="shared" si="11"/>
        <v>0</v>
      </c>
      <c r="E40" s="4" t="e">
        <f t="shared" si="12"/>
        <v>#DIV/0!</v>
      </c>
      <c r="F40" s="4" t="e">
        <f t="shared" si="13"/>
        <v>#DIV/0!</v>
      </c>
      <c r="G40" s="13"/>
      <c r="H40" s="22" t="s">
        <v>33</v>
      </c>
      <c r="I40" s="13"/>
      <c r="J40" s="13"/>
      <c r="K40" s="19"/>
      <c r="L40" s="19"/>
      <c r="M40" s="51"/>
      <c r="N40" s="54"/>
      <c r="O40" s="5"/>
      <c r="P40" s="55"/>
      <c r="Q40" s="47" t="e">
        <f t="shared" si="14"/>
        <v>#DIV/0!</v>
      </c>
      <c r="R40" s="6" t="e">
        <f t="shared" si="15"/>
        <v>#DIV/0!</v>
      </c>
      <c r="S40" s="74" t="e">
        <f t="shared" si="16"/>
        <v>#DIV/0!</v>
      </c>
      <c r="T40" s="72" t="e">
        <f t="shared" si="17"/>
        <v>#DIV/0!</v>
      </c>
      <c r="U40" s="61" t="s">
        <v>33</v>
      </c>
      <c r="V40" s="78"/>
      <c r="W40" s="81"/>
    </row>
    <row r="41" spans="1:31" x14ac:dyDescent="0.25">
      <c r="A41" s="19"/>
      <c r="B41" s="15"/>
      <c r="C41" s="9"/>
      <c r="D41" s="3">
        <f t="shared" si="11"/>
        <v>0</v>
      </c>
      <c r="E41" s="4" t="e">
        <f t="shared" si="12"/>
        <v>#DIV/0!</v>
      </c>
      <c r="F41" s="4" t="e">
        <f t="shared" si="13"/>
        <v>#DIV/0!</v>
      </c>
      <c r="G41" s="13"/>
      <c r="H41" s="22" t="s">
        <v>55</v>
      </c>
      <c r="I41" s="13"/>
      <c r="J41" s="13"/>
      <c r="K41" s="19"/>
      <c r="L41" s="19"/>
      <c r="M41" s="51"/>
      <c r="N41" s="54"/>
      <c r="O41" s="5"/>
      <c r="P41" s="55"/>
      <c r="Q41" s="47" t="e">
        <f t="shared" si="14"/>
        <v>#DIV/0!</v>
      </c>
      <c r="R41" s="6" t="e">
        <f t="shared" si="15"/>
        <v>#DIV/0!</v>
      </c>
      <c r="S41" s="74" t="e">
        <f t="shared" si="16"/>
        <v>#DIV/0!</v>
      </c>
      <c r="T41" s="72" t="e">
        <f t="shared" si="17"/>
        <v>#DIV/0!</v>
      </c>
      <c r="U41" s="61" t="s">
        <v>55</v>
      </c>
      <c r="V41" s="78"/>
      <c r="W41" s="81"/>
    </row>
    <row r="42" spans="1:31" x14ac:dyDescent="0.25">
      <c r="A42" s="19"/>
      <c r="B42" s="15"/>
      <c r="C42" s="9"/>
      <c r="D42" s="3">
        <f t="shared" si="11"/>
        <v>0</v>
      </c>
      <c r="E42" s="4" t="e">
        <f t="shared" si="12"/>
        <v>#DIV/0!</v>
      </c>
      <c r="F42" s="4" t="e">
        <f t="shared" si="13"/>
        <v>#DIV/0!</v>
      </c>
      <c r="G42" s="13"/>
      <c r="H42" s="22" t="s">
        <v>54</v>
      </c>
      <c r="I42" s="13"/>
      <c r="J42" s="13"/>
      <c r="K42" s="19"/>
      <c r="L42" s="19"/>
      <c r="M42" s="51"/>
      <c r="N42" s="54"/>
      <c r="O42" s="5"/>
      <c r="P42" s="55"/>
      <c r="Q42" s="47" t="e">
        <f t="shared" si="14"/>
        <v>#DIV/0!</v>
      </c>
      <c r="R42" s="6" t="e">
        <f t="shared" si="15"/>
        <v>#DIV/0!</v>
      </c>
      <c r="S42" s="74" t="e">
        <f t="shared" si="16"/>
        <v>#DIV/0!</v>
      </c>
      <c r="T42" s="72" t="e">
        <f t="shared" si="17"/>
        <v>#DIV/0!</v>
      </c>
      <c r="U42" s="61" t="s">
        <v>54</v>
      </c>
      <c r="V42" s="78"/>
      <c r="W42" s="81"/>
    </row>
    <row r="43" spans="1:31" s="21" customFormat="1" x14ac:dyDescent="0.25">
      <c r="A43" s="19"/>
      <c r="B43" s="15"/>
      <c r="C43" s="9"/>
      <c r="D43" s="3">
        <f t="shared" si="11"/>
        <v>0</v>
      </c>
      <c r="E43" s="4" t="e">
        <f t="shared" si="12"/>
        <v>#DIV/0!</v>
      </c>
      <c r="F43" s="4" t="e">
        <f t="shared" si="13"/>
        <v>#DIV/0!</v>
      </c>
      <c r="G43" s="23"/>
      <c r="H43" s="22" t="s">
        <v>34</v>
      </c>
      <c r="I43" s="23"/>
      <c r="J43" s="23"/>
      <c r="K43" s="19"/>
      <c r="L43" s="19"/>
      <c r="M43" s="51"/>
      <c r="N43" s="56"/>
      <c r="O43" s="5"/>
      <c r="P43" s="55"/>
      <c r="Q43" s="47" t="e">
        <f t="shared" si="14"/>
        <v>#DIV/0!</v>
      </c>
      <c r="R43" s="6" t="e">
        <f t="shared" si="15"/>
        <v>#DIV/0!</v>
      </c>
      <c r="S43" s="74" t="e">
        <f t="shared" si="16"/>
        <v>#DIV/0!</v>
      </c>
      <c r="T43" s="72" t="e">
        <f t="shared" si="17"/>
        <v>#DIV/0!</v>
      </c>
      <c r="U43" s="61" t="s">
        <v>34</v>
      </c>
      <c r="V43" s="78"/>
      <c r="W43" s="81"/>
      <c r="Y43"/>
      <c r="Z43" s="20"/>
      <c r="AA43"/>
      <c r="AB43"/>
      <c r="AC43"/>
      <c r="AD43"/>
      <c r="AE43"/>
    </row>
    <row r="44" spans="1:31" s="21" customFormat="1" x14ac:dyDescent="0.25">
      <c r="A44" s="19"/>
      <c r="B44" s="15"/>
      <c r="C44" s="9"/>
      <c r="D44" s="3">
        <f t="shared" si="11"/>
        <v>0</v>
      </c>
      <c r="E44" s="4" t="e">
        <f t="shared" si="12"/>
        <v>#DIV/0!</v>
      </c>
      <c r="F44" s="4" t="e">
        <f t="shared" si="13"/>
        <v>#DIV/0!</v>
      </c>
      <c r="G44" s="23"/>
      <c r="H44" s="22" t="s">
        <v>50</v>
      </c>
      <c r="I44" s="23"/>
      <c r="J44" s="23"/>
      <c r="K44" s="19"/>
      <c r="L44" s="19"/>
      <c r="M44" s="51"/>
      <c r="N44" s="56"/>
      <c r="O44" s="5"/>
      <c r="P44" s="55"/>
      <c r="Q44" s="47" t="e">
        <f t="shared" si="14"/>
        <v>#DIV/0!</v>
      </c>
      <c r="R44" s="6" t="e">
        <f t="shared" si="15"/>
        <v>#DIV/0!</v>
      </c>
      <c r="S44" s="74" t="e">
        <f t="shared" si="16"/>
        <v>#DIV/0!</v>
      </c>
      <c r="T44" s="72" t="e">
        <f t="shared" si="17"/>
        <v>#DIV/0!</v>
      </c>
      <c r="U44" s="61" t="s">
        <v>50</v>
      </c>
      <c r="V44" s="78"/>
      <c r="W44" s="81"/>
      <c r="Y44"/>
      <c r="Z44" s="20"/>
      <c r="AA44"/>
      <c r="AB44"/>
      <c r="AC44"/>
      <c r="AD44"/>
      <c r="AE44"/>
    </row>
    <row r="45" spans="1:31" x14ac:dyDescent="0.25">
      <c r="A45" s="19"/>
      <c r="B45" s="15"/>
      <c r="C45" s="9"/>
      <c r="D45" s="3">
        <f t="shared" si="11"/>
        <v>0</v>
      </c>
      <c r="E45" s="4" t="e">
        <f t="shared" si="12"/>
        <v>#DIV/0!</v>
      </c>
      <c r="F45" s="4" t="e">
        <f t="shared" si="13"/>
        <v>#DIV/0!</v>
      </c>
      <c r="G45" s="13"/>
      <c r="H45" s="22" t="s">
        <v>35</v>
      </c>
      <c r="I45" s="13"/>
      <c r="J45" s="13"/>
      <c r="K45" s="19"/>
      <c r="L45" s="19"/>
      <c r="M45" s="51"/>
      <c r="N45" s="54"/>
      <c r="O45" s="5"/>
      <c r="P45" s="55"/>
      <c r="Q45" s="47" t="e">
        <f t="shared" si="14"/>
        <v>#DIV/0!</v>
      </c>
      <c r="R45" s="6" t="e">
        <f t="shared" si="15"/>
        <v>#DIV/0!</v>
      </c>
      <c r="S45" s="74" t="e">
        <f t="shared" si="16"/>
        <v>#DIV/0!</v>
      </c>
      <c r="T45" s="72" t="e">
        <f t="shared" si="17"/>
        <v>#DIV/0!</v>
      </c>
      <c r="U45" s="61" t="s">
        <v>35</v>
      </c>
      <c r="V45" s="78"/>
      <c r="W45" s="81"/>
    </row>
    <row r="46" spans="1:31" x14ac:dyDescent="0.25">
      <c r="A46" s="19">
        <v>6</v>
      </c>
      <c r="B46" s="15"/>
      <c r="C46" s="9"/>
      <c r="D46" s="3">
        <f t="shared" si="11"/>
        <v>0</v>
      </c>
      <c r="E46" s="4" t="e">
        <f t="shared" si="12"/>
        <v>#DIV/0!</v>
      </c>
      <c r="F46" s="4" t="e">
        <f t="shared" si="13"/>
        <v>#DIV/0!</v>
      </c>
      <c r="G46" s="13"/>
      <c r="H46" s="22" t="s">
        <v>36</v>
      </c>
      <c r="I46" s="13"/>
      <c r="J46" s="13"/>
      <c r="K46" s="19">
        <v>6</v>
      </c>
      <c r="L46" s="19"/>
      <c r="M46" s="51"/>
      <c r="N46" s="54"/>
      <c r="O46" s="5"/>
      <c r="P46" s="55"/>
      <c r="Q46" s="47" t="e">
        <f t="shared" si="14"/>
        <v>#DIV/0!</v>
      </c>
      <c r="R46" s="6" t="e">
        <f t="shared" si="15"/>
        <v>#DIV/0!</v>
      </c>
      <c r="S46" s="74" t="e">
        <f t="shared" si="16"/>
        <v>#DIV/0!</v>
      </c>
      <c r="T46" s="72" t="e">
        <f t="shared" si="17"/>
        <v>#DIV/0!</v>
      </c>
      <c r="U46" s="61" t="s">
        <v>36</v>
      </c>
      <c r="V46" s="78"/>
      <c r="W46" s="81"/>
    </row>
    <row r="47" spans="1:31" x14ac:dyDescent="0.25">
      <c r="A47" s="19"/>
      <c r="B47" s="15"/>
      <c r="C47" s="9"/>
      <c r="D47" s="3">
        <f t="shared" si="11"/>
        <v>0</v>
      </c>
      <c r="E47" s="4" t="e">
        <f t="shared" si="12"/>
        <v>#DIV/0!</v>
      </c>
      <c r="F47" s="4" t="e">
        <f t="shared" si="13"/>
        <v>#DIV/0!</v>
      </c>
      <c r="G47" s="13"/>
      <c r="H47" s="22" t="s">
        <v>37</v>
      </c>
      <c r="I47" s="13"/>
      <c r="J47" s="13"/>
      <c r="K47" s="19"/>
      <c r="L47" s="19"/>
      <c r="M47" s="51"/>
      <c r="N47" s="54"/>
      <c r="O47" s="5"/>
      <c r="P47" s="55"/>
      <c r="Q47" s="47" t="e">
        <f t="shared" si="14"/>
        <v>#DIV/0!</v>
      </c>
      <c r="R47" s="6" t="e">
        <f t="shared" si="15"/>
        <v>#DIV/0!</v>
      </c>
      <c r="S47" s="74" t="e">
        <f t="shared" si="16"/>
        <v>#DIV/0!</v>
      </c>
      <c r="T47" s="72" t="e">
        <f t="shared" si="17"/>
        <v>#DIV/0!</v>
      </c>
      <c r="U47" s="61" t="s">
        <v>37</v>
      </c>
      <c r="V47" s="78"/>
      <c r="W47" s="81"/>
    </row>
    <row r="48" spans="1:31" x14ac:dyDescent="0.25">
      <c r="A48" s="19"/>
      <c r="B48" s="15"/>
      <c r="C48" s="9"/>
      <c r="D48" s="3">
        <f t="shared" si="11"/>
        <v>0</v>
      </c>
      <c r="E48" s="4" t="e">
        <f t="shared" si="12"/>
        <v>#DIV/0!</v>
      </c>
      <c r="F48" s="4" t="e">
        <f t="shared" si="13"/>
        <v>#DIV/0!</v>
      </c>
      <c r="G48" s="13"/>
      <c r="H48" s="22" t="s">
        <v>49</v>
      </c>
      <c r="I48" s="13"/>
      <c r="J48" s="13"/>
      <c r="K48" s="19"/>
      <c r="L48" s="19"/>
      <c r="M48" s="51"/>
      <c r="N48" s="54"/>
      <c r="O48" s="5"/>
      <c r="P48" s="55"/>
      <c r="Q48" s="47" t="e">
        <f t="shared" si="14"/>
        <v>#DIV/0!</v>
      </c>
      <c r="R48" s="6" t="e">
        <f t="shared" si="15"/>
        <v>#DIV/0!</v>
      </c>
      <c r="S48" s="74" t="e">
        <f t="shared" si="16"/>
        <v>#DIV/0!</v>
      </c>
      <c r="T48" s="72" t="e">
        <f t="shared" si="17"/>
        <v>#DIV/0!</v>
      </c>
      <c r="U48" s="61" t="s">
        <v>49</v>
      </c>
      <c r="V48" s="78"/>
      <c r="W48" s="81"/>
    </row>
    <row r="49" spans="1:23" x14ac:dyDescent="0.25">
      <c r="A49" s="19"/>
      <c r="B49" s="15"/>
      <c r="C49" s="9"/>
      <c r="D49" s="3">
        <f t="shared" si="11"/>
        <v>0</v>
      </c>
      <c r="E49" s="4" t="e">
        <f t="shared" si="12"/>
        <v>#DIV/0!</v>
      </c>
      <c r="F49" s="4" t="e">
        <f t="shared" si="13"/>
        <v>#DIV/0!</v>
      </c>
      <c r="G49" s="13"/>
      <c r="H49" s="22" t="s">
        <v>38</v>
      </c>
      <c r="I49" s="13"/>
      <c r="J49" s="13"/>
      <c r="K49" s="19"/>
      <c r="L49" s="19"/>
      <c r="M49" s="51"/>
      <c r="N49" s="54"/>
      <c r="O49" s="5"/>
      <c r="P49" s="55"/>
      <c r="Q49" s="47" t="e">
        <f t="shared" si="14"/>
        <v>#DIV/0!</v>
      </c>
      <c r="R49" s="6" t="e">
        <f t="shared" si="15"/>
        <v>#DIV/0!</v>
      </c>
      <c r="S49" s="74" t="e">
        <f t="shared" si="16"/>
        <v>#DIV/0!</v>
      </c>
      <c r="T49" s="72" t="e">
        <f t="shared" si="17"/>
        <v>#DIV/0!</v>
      </c>
      <c r="U49" s="61" t="s">
        <v>38</v>
      </c>
      <c r="V49" s="78"/>
      <c r="W49" s="81"/>
    </row>
    <row r="50" spans="1:23" x14ac:dyDescent="0.25">
      <c r="A50" s="19"/>
      <c r="B50" s="15"/>
      <c r="C50" s="9"/>
      <c r="D50" s="3">
        <f t="shared" si="11"/>
        <v>0</v>
      </c>
      <c r="E50" s="4" t="e">
        <f t="shared" si="12"/>
        <v>#DIV/0!</v>
      </c>
      <c r="F50" s="4" t="e">
        <f t="shared" si="13"/>
        <v>#DIV/0!</v>
      </c>
      <c r="G50" s="13"/>
      <c r="H50" s="22" t="s">
        <v>48</v>
      </c>
      <c r="I50" s="13"/>
      <c r="J50" s="13"/>
      <c r="K50" s="19"/>
      <c r="L50" s="19"/>
      <c r="M50" s="51"/>
      <c r="N50" s="54"/>
      <c r="O50" s="5"/>
      <c r="P50" s="55"/>
      <c r="Q50" s="47" t="e">
        <f t="shared" si="14"/>
        <v>#DIV/0!</v>
      </c>
      <c r="R50" s="6" t="e">
        <f t="shared" si="15"/>
        <v>#DIV/0!</v>
      </c>
      <c r="S50" s="74" t="e">
        <f t="shared" si="16"/>
        <v>#DIV/0!</v>
      </c>
      <c r="T50" s="72" t="e">
        <f t="shared" si="17"/>
        <v>#DIV/0!</v>
      </c>
      <c r="U50" s="61" t="s">
        <v>48</v>
      </c>
      <c r="V50" s="78"/>
      <c r="W50" s="81"/>
    </row>
    <row r="51" spans="1:23" x14ac:dyDescent="0.25">
      <c r="A51" s="19"/>
      <c r="B51" s="15"/>
      <c r="C51" s="9"/>
      <c r="D51" s="3">
        <f t="shared" si="11"/>
        <v>0</v>
      </c>
      <c r="E51" s="4" t="e">
        <f t="shared" si="12"/>
        <v>#DIV/0!</v>
      </c>
      <c r="F51" s="4" t="e">
        <f t="shared" si="13"/>
        <v>#DIV/0!</v>
      </c>
      <c r="G51" s="13"/>
      <c r="H51" s="22" t="s">
        <v>39</v>
      </c>
      <c r="I51" s="13"/>
      <c r="J51" s="13"/>
      <c r="K51" s="19"/>
      <c r="L51" s="19"/>
      <c r="M51" s="51"/>
      <c r="N51" s="54"/>
      <c r="O51" s="5"/>
      <c r="P51" s="55"/>
      <c r="Q51" s="47" t="e">
        <f t="shared" si="14"/>
        <v>#DIV/0!</v>
      </c>
      <c r="R51" s="6" t="e">
        <f t="shared" si="15"/>
        <v>#DIV/0!</v>
      </c>
      <c r="S51" s="74" t="e">
        <f t="shared" si="16"/>
        <v>#DIV/0!</v>
      </c>
      <c r="T51" s="72" t="e">
        <f t="shared" si="17"/>
        <v>#DIV/0!</v>
      </c>
      <c r="U51" s="61" t="s">
        <v>39</v>
      </c>
      <c r="V51" s="78"/>
      <c r="W51" s="81"/>
    </row>
    <row r="52" spans="1:23" x14ac:dyDescent="0.25">
      <c r="A52" s="19"/>
      <c r="B52" s="15"/>
      <c r="C52" s="9"/>
      <c r="D52" s="3">
        <f t="shared" si="11"/>
        <v>0</v>
      </c>
      <c r="E52" s="4" t="e">
        <f t="shared" si="12"/>
        <v>#DIV/0!</v>
      </c>
      <c r="F52" s="4" t="e">
        <f t="shared" si="13"/>
        <v>#DIV/0!</v>
      </c>
      <c r="G52" s="13"/>
      <c r="H52" s="22" t="s">
        <v>47</v>
      </c>
      <c r="I52" s="13"/>
      <c r="J52" s="13"/>
      <c r="K52" s="19"/>
      <c r="L52" s="19"/>
      <c r="M52" s="51"/>
      <c r="N52" s="54"/>
      <c r="O52" s="5"/>
      <c r="P52" s="55"/>
      <c r="Q52" s="47" t="e">
        <f t="shared" si="14"/>
        <v>#DIV/0!</v>
      </c>
      <c r="R52" s="6" t="e">
        <f t="shared" si="15"/>
        <v>#DIV/0!</v>
      </c>
      <c r="S52" s="74" t="e">
        <f t="shared" si="16"/>
        <v>#DIV/0!</v>
      </c>
      <c r="T52" s="72" t="e">
        <f t="shared" si="17"/>
        <v>#DIV/0!</v>
      </c>
      <c r="U52" s="61" t="s">
        <v>47</v>
      </c>
      <c r="V52" s="78"/>
      <c r="W52" s="81"/>
    </row>
    <row r="53" spans="1:23" ht="15.75" thickBot="1" x14ac:dyDescent="0.3">
      <c r="A53" s="19"/>
      <c r="B53" s="15"/>
      <c r="C53" s="9"/>
      <c r="D53" s="3">
        <f t="shared" si="11"/>
        <v>0</v>
      </c>
      <c r="E53" s="4" t="e">
        <f t="shared" si="12"/>
        <v>#DIV/0!</v>
      </c>
      <c r="F53" s="4" t="e">
        <f t="shared" si="13"/>
        <v>#DIV/0!</v>
      </c>
      <c r="G53" s="13"/>
      <c r="H53" s="22" t="s">
        <v>40</v>
      </c>
      <c r="I53" s="13"/>
      <c r="J53" s="13"/>
      <c r="K53" s="19"/>
      <c r="L53" s="19"/>
      <c r="M53" s="51"/>
      <c r="N53" s="57"/>
      <c r="O53" s="58"/>
      <c r="P53" s="59"/>
      <c r="Q53" s="48" t="e">
        <f t="shared" si="14"/>
        <v>#DIV/0!</v>
      </c>
      <c r="R53" s="26" t="e">
        <f t="shared" si="15"/>
        <v>#DIV/0!</v>
      </c>
      <c r="S53" s="75" t="e">
        <f t="shared" si="16"/>
        <v>#DIV/0!</v>
      </c>
      <c r="T53" s="73" t="e">
        <f t="shared" si="17"/>
        <v>#DIV/0!</v>
      </c>
      <c r="U53" s="62" t="s">
        <v>40</v>
      </c>
      <c r="V53" s="79"/>
      <c r="W53" s="82"/>
    </row>
  </sheetData>
  <mergeCells count="9">
    <mergeCell ref="A2:F3"/>
    <mergeCell ref="N2:P3"/>
    <mergeCell ref="Q2:T3"/>
    <mergeCell ref="U2:V3"/>
    <mergeCell ref="Y2:AE3"/>
    <mergeCell ref="K2:M3"/>
    <mergeCell ref="W2:W3"/>
    <mergeCell ref="AC9:AE9"/>
    <mergeCell ref="G2:J3"/>
  </mergeCells>
  <pageMargins left="0.7" right="0.7" top="0.75" bottom="0.75" header="0.3" footer="0.3"/>
  <pageSetup paperSize="9" scale="36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G18" sqref="G18"/>
    </sheetView>
  </sheetViews>
  <sheetFormatPr defaultRowHeight="15" x14ac:dyDescent="0.25"/>
  <cols>
    <col min="1" max="1" width="26.85546875" customWidth="1"/>
    <col min="2" max="2" width="92.28515625" customWidth="1"/>
  </cols>
  <sheetData>
    <row r="1" spans="1:4" x14ac:dyDescent="0.25">
      <c r="A1" s="226" t="s">
        <v>412</v>
      </c>
      <c r="B1" s="226"/>
    </row>
    <row r="2" spans="1:4" ht="15" customHeight="1" x14ac:dyDescent="0.25">
      <c r="A2" s="221" t="s">
        <v>414</v>
      </c>
      <c r="B2" s="221"/>
      <c r="C2" s="221"/>
      <c r="D2" s="221"/>
    </row>
    <row r="3" spans="1:4" ht="26.25" customHeight="1" x14ac:dyDescent="0.25">
      <c r="A3" s="221"/>
      <c r="B3" s="221"/>
      <c r="C3" s="221"/>
      <c r="D3" s="221"/>
    </row>
    <row r="5" spans="1:4" ht="15.75" x14ac:dyDescent="0.25">
      <c r="A5" s="205" t="s">
        <v>94</v>
      </c>
      <c r="B5" s="206"/>
    </row>
    <row r="6" spans="1:4" x14ac:dyDescent="0.25">
      <c r="A6" s="113" t="s">
        <v>95</v>
      </c>
      <c r="B6" s="114"/>
    </row>
    <row r="7" spans="1:4" x14ac:dyDescent="0.25">
      <c r="A7" s="115" t="s">
        <v>96</v>
      </c>
      <c r="B7" s="116" t="s">
        <v>97</v>
      </c>
    </row>
    <row r="8" spans="1:4" x14ac:dyDescent="0.25">
      <c r="A8" s="115" t="s">
        <v>98</v>
      </c>
      <c r="B8" s="116" t="s">
        <v>99</v>
      </c>
    </row>
    <row r="9" spans="1:4" x14ac:dyDescent="0.25">
      <c r="A9" s="113" t="s">
        <v>100</v>
      </c>
      <c r="B9" s="114"/>
    </row>
    <row r="10" spans="1:4" x14ac:dyDescent="0.25">
      <c r="A10" s="117" t="s">
        <v>101</v>
      </c>
      <c r="B10" s="118" t="s">
        <v>102</v>
      </c>
    </row>
    <row r="11" spans="1:4" x14ac:dyDescent="0.25">
      <c r="A11" s="119" t="s">
        <v>103</v>
      </c>
      <c r="B11" s="118" t="s">
        <v>104</v>
      </c>
    </row>
    <row r="12" spans="1:4" x14ac:dyDescent="0.25">
      <c r="A12" s="119" t="s">
        <v>105</v>
      </c>
      <c r="B12" s="118" t="s">
        <v>106</v>
      </c>
    </row>
    <row r="13" spans="1:4" x14ac:dyDescent="0.25">
      <c r="A13" s="119" t="s">
        <v>107</v>
      </c>
      <c r="B13" s="118" t="s">
        <v>108</v>
      </c>
    </row>
    <row r="14" spans="1:4" x14ac:dyDescent="0.25">
      <c r="A14" s="119" t="s">
        <v>109</v>
      </c>
      <c r="B14" s="118" t="s">
        <v>110</v>
      </c>
    </row>
    <row r="15" spans="1:4" x14ac:dyDescent="0.25">
      <c r="A15" s="119" t="s">
        <v>111</v>
      </c>
      <c r="B15" s="118" t="s">
        <v>112</v>
      </c>
    </row>
    <row r="16" spans="1:4" x14ac:dyDescent="0.25">
      <c r="A16" s="119" t="s">
        <v>113</v>
      </c>
      <c r="B16" s="118" t="s">
        <v>114</v>
      </c>
    </row>
    <row r="17" spans="1:2" x14ac:dyDescent="0.25">
      <c r="A17" s="119" t="s">
        <v>115</v>
      </c>
      <c r="B17" s="118" t="s">
        <v>116</v>
      </c>
    </row>
    <row r="18" spans="1:2" x14ac:dyDescent="0.25">
      <c r="A18" s="119" t="s">
        <v>117</v>
      </c>
      <c r="B18" s="118" t="s">
        <v>118</v>
      </c>
    </row>
    <row r="19" spans="1:2" x14ac:dyDescent="0.25">
      <c r="A19" s="119" t="s">
        <v>119</v>
      </c>
      <c r="B19" s="118" t="s">
        <v>120</v>
      </c>
    </row>
    <row r="20" spans="1:2" x14ac:dyDescent="0.25">
      <c r="A20" s="119" t="s">
        <v>121</v>
      </c>
      <c r="B20" s="118" t="s">
        <v>122</v>
      </c>
    </row>
    <row r="21" spans="1:2" x14ac:dyDescent="0.25">
      <c r="A21" s="119" t="s">
        <v>123</v>
      </c>
      <c r="B21" s="118" t="s">
        <v>124</v>
      </c>
    </row>
    <row r="22" spans="1:2" x14ac:dyDescent="0.25">
      <c r="A22" s="119" t="s">
        <v>125</v>
      </c>
      <c r="B22" s="118" t="s">
        <v>126</v>
      </c>
    </row>
    <row r="23" spans="1:2" x14ac:dyDescent="0.25">
      <c r="A23" s="220" t="s">
        <v>409</v>
      </c>
      <c r="B23" s="219"/>
    </row>
    <row r="24" spans="1:2" x14ac:dyDescent="0.25">
      <c r="A24" s="120" t="s">
        <v>407</v>
      </c>
      <c r="B24" s="121" t="s">
        <v>127</v>
      </c>
    </row>
    <row r="25" spans="1:2" x14ac:dyDescent="0.25">
      <c r="A25" s="120" t="s">
        <v>408</v>
      </c>
      <c r="B25" s="121" t="s">
        <v>128</v>
      </c>
    </row>
    <row r="26" spans="1:2" x14ac:dyDescent="0.25">
      <c r="A26" s="218" t="s">
        <v>410</v>
      </c>
      <c r="B26" s="219"/>
    </row>
    <row r="27" spans="1:2" x14ac:dyDescent="0.25">
      <c r="A27" s="117" t="s">
        <v>129</v>
      </c>
      <c r="B27" s="118" t="s">
        <v>130</v>
      </c>
    </row>
    <row r="28" spans="1:2" x14ac:dyDescent="0.25">
      <c r="A28" s="117" t="s">
        <v>131</v>
      </c>
      <c r="B28" s="118" t="s">
        <v>132</v>
      </c>
    </row>
    <row r="29" spans="1:2" x14ac:dyDescent="0.25">
      <c r="A29" s="117" t="s">
        <v>133</v>
      </c>
      <c r="B29" s="118" t="s">
        <v>134</v>
      </c>
    </row>
    <row r="30" spans="1:2" x14ac:dyDescent="0.25">
      <c r="A30" s="117" t="s">
        <v>135</v>
      </c>
      <c r="B30" s="118" t="s">
        <v>136</v>
      </c>
    </row>
    <row r="31" spans="1:2" x14ac:dyDescent="0.25">
      <c r="A31" s="117" t="s">
        <v>137</v>
      </c>
      <c r="B31" s="118" t="s">
        <v>138</v>
      </c>
    </row>
    <row r="32" spans="1:2" x14ac:dyDescent="0.25">
      <c r="A32" s="117" t="s">
        <v>139</v>
      </c>
      <c r="B32" s="118" t="s">
        <v>140</v>
      </c>
    </row>
    <row r="33" spans="1:2" x14ac:dyDescent="0.25">
      <c r="A33" s="117" t="s">
        <v>141</v>
      </c>
      <c r="B33" s="118" t="s">
        <v>142</v>
      </c>
    </row>
    <row r="34" spans="1:2" x14ac:dyDescent="0.25">
      <c r="A34" s="117" t="s">
        <v>143</v>
      </c>
      <c r="B34" s="118" t="s">
        <v>144</v>
      </c>
    </row>
    <row r="35" spans="1:2" x14ac:dyDescent="0.25">
      <c r="A35" s="117" t="s">
        <v>145</v>
      </c>
      <c r="B35" s="118" t="s">
        <v>146</v>
      </c>
    </row>
    <row r="36" spans="1:2" x14ac:dyDescent="0.25">
      <c r="A36" s="117" t="s">
        <v>147</v>
      </c>
      <c r="B36" s="118" t="s">
        <v>148</v>
      </c>
    </row>
    <row r="37" spans="1:2" x14ac:dyDescent="0.25">
      <c r="A37" s="117" t="s">
        <v>149</v>
      </c>
      <c r="B37" s="118" t="s">
        <v>150</v>
      </c>
    </row>
    <row r="38" spans="1:2" x14ac:dyDescent="0.25">
      <c r="A38" s="117" t="s">
        <v>151</v>
      </c>
      <c r="B38" s="118" t="s">
        <v>152</v>
      </c>
    </row>
    <row r="39" spans="1:2" x14ac:dyDescent="0.25">
      <c r="A39" s="117" t="s">
        <v>153</v>
      </c>
      <c r="B39" s="118" t="s">
        <v>154</v>
      </c>
    </row>
    <row r="40" spans="1:2" x14ac:dyDescent="0.25">
      <c r="A40" s="117" t="s">
        <v>155</v>
      </c>
      <c r="B40" s="118" t="s">
        <v>156</v>
      </c>
    </row>
    <row r="41" spans="1:2" x14ac:dyDescent="0.25">
      <c r="A41" s="117" t="s">
        <v>157</v>
      </c>
      <c r="B41" s="118" t="s">
        <v>158</v>
      </c>
    </row>
    <row r="42" spans="1:2" x14ac:dyDescent="0.25">
      <c r="A42" s="117" t="s">
        <v>159</v>
      </c>
      <c r="B42" s="118" t="s">
        <v>160</v>
      </c>
    </row>
    <row r="43" spans="1:2" x14ac:dyDescent="0.25">
      <c r="A43" s="117" t="s">
        <v>161</v>
      </c>
      <c r="B43" s="118" t="s">
        <v>162</v>
      </c>
    </row>
    <row r="44" spans="1:2" x14ac:dyDescent="0.25">
      <c r="A44" s="117" t="s">
        <v>163</v>
      </c>
      <c r="B44" s="118" t="s">
        <v>164</v>
      </c>
    </row>
    <row r="45" spans="1:2" x14ac:dyDescent="0.25">
      <c r="A45" s="117" t="s">
        <v>165</v>
      </c>
      <c r="B45" s="118" t="s">
        <v>166</v>
      </c>
    </row>
    <row r="46" spans="1:2" x14ac:dyDescent="0.25">
      <c r="A46" s="117" t="s">
        <v>167</v>
      </c>
      <c r="B46" s="118" t="s">
        <v>168</v>
      </c>
    </row>
    <row r="47" spans="1:2" x14ac:dyDescent="0.25">
      <c r="A47" s="117" t="s">
        <v>169</v>
      </c>
      <c r="B47" s="118" t="s">
        <v>170</v>
      </c>
    </row>
    <row r="48" spans="1:2" x14ac:dyDescent="0.25">
      <c r="A48" s="117" t="s">
        <v>171</v>
      </c>
      <c r="B48" s="118" t="s">
        <v>172</v>
      </c>
    </row>
    <row r="49" spans="1:2" x14ac:dyDescent="0.25">
      <c r="A49" s="117" t="s">
        <v>173</v>
      </c>
      <c r="B49" s="118" t="s">
        <v>174</v>
      </c>
    </row>
    <row r="50" spans="1:2" x14ac:dyDescent="0.25">
      <c r="A50" s="117" t="s">
        <v>175</v>
      </c>
      <c r="B50" s="118" t="s">
        <v>176</v>
      </c>
    </row>
    <row r="51" spans="1:2" x14ac:dyDescent="0.25">
      <c r="A51" s="117" t="s">
        <v>177</v>
      </c>
      <c r="B51" s="118" t="s">
        <v>178</v>
      </c>
    </row>
    <row r="52" spans="1:2" x14ac:dyDescent="0.25">
      <c r="A52" s="117" t="s">
        <v>179</v>
      </c>
      <c r="B52" s="118" t="s">
        <v>180</v>
      </c>
    </row>
    <row r="53" spans="1:2" x14ac:dyDescent="0.25">
      <c r="A53" s="117" t="s">
        <v>181</v>
      </c>
      <c r="B53" s="118" t="s">
        <v>182</v>
      </c>
    </row>
    <row r="54" spans="1:2" x14ac:dyDescent="0.25">
      <c r="A54" s="117" t="s">
        <v>183</v>
      </c>
      <c r="B54" s="118" t="s">
        <v>184</v>
      </c>
    </row>
    <row r="55" spans="1:2" x14ac:dyDescent="0.25">
      <c r="A55" s="117" t="s">
        <v>185</v>
      </c>
      <c r="B55" s="118" t="s">
        <v>186</v>
      </c>
    </row>
    <row r="56" spans="1:2" x14ac:dyDescent="0.25">
      <c r="A56" s="117" t="s">
        <v>187</v>
      </c>
      <c r="B56" s="118" t="s">
        <v>188</v>
      </c>
    </row>
    <row r="57" spans="1:2" x14ac:dyDescent="0.25">
      <c r="A57" s="117" t="s">
        <v>189</v>
      </c>
      <c r="B57" s="118" t="s">
        <v>190</v>
      </c>
    </row>
    <row r="58" spans="1:2" x14ac:dyDescent="0.25">
      <c r="A58" s="117" t="s">
        <v>191</v>
      </c>
      <c r="B58" s="118" t="s">
        <v>192</v>
      </c>
    </row>
    <row r="59" spans="1:2" x14ac:dyDescent="0.25">
      <c r="A59" s="117" t="s">
        <v>193</v>
      </c>
      <c r="B59" s="118" t="s">
        <v>194</v>
      </c>
    </row>
    <row r="60" spans="1:2" x14ac:dyDescent="0.25">
      <c r="A60" s="117" t="s">
        <v>195</v>
      </c>
      <c r="B60" s="118" t="s">
        <v>196</v>
      </c>
    </row>
    <row r="61" spans="1:2" x14ac:dyDescent="0.25">
      <c r="A61" s="117" t="s">
        <v>197</v>
      </c>
      <c r="B61" s="118" t="s">
        <v>198</v>
      </c>
    </row>
    <row r="62" spans="1:2" x14ac:dyDescent="0.25">
      <c r="A62" s="117" t="s">
        <v>199</v>
      </c>
      <c r="B62" s="118" t="s">
        <v>200</v>
      </c>
    </row>
    <row r="63" spans="1:2" x14ac:dyDescent="0.25">
      <c r="A63" s="117" t="s">
        <v>201</v>
      </c>
      <c r="B63" s="118" t="s">
        <v>202</v>
      </c>
    </row>
    <row r="64" spans="1:2" x14ac:dyDescent="0.25">
      <c r="A64" s="117" t="s">
        <v>203</v>
      </c>
      <c r="B64" s="118" t="s">
        <v>204</v>
      </c>
    </row>
    <row r="65" spans="1:2" x14ac:dyDescent="0.25">
      <c r="A65" s="117" t="s">
        <v>205</v>
      </c>
      <c r="B65" s="118" t="s">
        <v>206</v>
      </c>
    </row>
    <row r="66" spans="1:2" x14ac:dyDescent="0.25">
      <c r="A66" s="117" t="s">
        <v>207</v>
      </c>
      <c r="B66" s="118" t="s">
        <v>208</v>
      </c>
    </row>
    <row r="67" spans="1:2" x14ac:dyDescent="0.25">
      <c r="A67" s="117" t="s">
        <v>209</v>
      </c>
      <c r="B67" s="118" t="s">
        <v>210</v>
      </c>
    </row>
    <row r="68" spans="1:2" x14ac:dyDescent="0.25">
      <c r="A68" s="117" t="s">
        <v>211</v>
      </c>
      <c r="B68" s="118" t="s">
        <v>212</v>
      </c>
    </row>
    <row r="69" spans="1:2" x14ac:dyDescent="0.25">
      <c r="A69" s="117" t="s">
        <v>213</v>
      </c>
      <c r="B69" s="118" t="s">
        <v>214</v>
      </c>
    </row>
    <row r="70" spans="1:2" x14ac:dyDescent="0.25">
      <c r="A70" s="117" t="s">
        <v>215</v>
      </c>
      <c r="B70" s="118" t="s">
        <v>216</v>
      </c>
    </row>
    <row r="71" spans="1:2" x14ac:dyDescent="0.25">
      <c r="A71" s="117" t="s">
        <v>217</v>
      </c>
      <c r="B71" s="118" t="s">
        <v>218</v>
      </c>
    </row>
    <row r="72" spans="1:2" x14ac:dyDescent="0.25">
      <c r="A72" s="117" t="s">
        <v>219</v>
      </c>
      <c r="B72" s="118" t="s">
        <v>220</v>
      </c>
    </row>
    <row r="73" spans="1:2" x14ac:dyDescent="0.25">
      <c r="A73" s="117" t="s">
        <v>221</v>
      </c>
      <c r="B73" s="118" t="s">
        <v>222</v>
      </c>
    </row>
    <row r="74" spans="1:2" x14ac:dyDescent="0.25">
      <c r="A74" s="117" t="s">
        <v>223</v>
      </c>
      <c r="B74" s="118" t="s">
        <v>224</v>
      </c>
    </row>
    <row r="75" spans="1:2" x14ac:dyDescent="0.25">
      <c r="A75" s="117" t="s">
        <v>225</v>
      </c>
      <c r="B75" s="118" t="s">
        <v>226</v>
      </c>
    </row>
    <row r="76" spans="1:2" x14ac:dyDescent="0.25">
      <c r="A76" s="117" t="s">
        <v>227</v>
      </c>
      <c r="B76" s="118" t="s">
        <v>228</v>
      </c>
    </row>
    <row r="77" spans="1:2" x14ac:dyDescent="0.25">
      <c r="A77" s="117" t="s">
        <v>229</v>
      </c>
      <c r="B77" s="118" t="s">
        <v>230</v>
      </c>
    </row>
    <row r="78" spans="1:2" x14ac:dyDescent="0.25">
      <c r="A78" s="117" t="s">
        <v>231</v>
      </c>
      <c r="B78" s="118" t="s">
        <v>232</v>
      </c>
    </row>
    <row r="79" spans="1:2" x14ac:dyDescent="0.25">
      <c r="A79" s="117" t="s">
        <v>233</v>
      </c>
      <c r="B79" s="118" t="s">
        <v>234</v>
      </c>
    </row>
    <row r="80" spans="1:2" x14ac:dyDescent="0.25">
      <c r="A80" s="117" t="s">
        <v>235</v>
      </c>
      <c r="B80" s="118" t="s">
        <v>236</v>
      </c>
    </row>
    <row r="81" spans="1:2" x14ac:dyDescent="0.25">
      <c r="A81" s="117" t="s">
        <v>237</v>
      </c>
      <c r="B81" s="118" t="s">
        <v>238</v>
      </c>
    </row>
    <row r="82" spans="1:2" x14ac:dyDescent="0.25">
      <c r="A82" s="117" t="s">
        <v>239</v>
      </c>
      <c r="B82" s="118" t="s">
        <v>240</v>
      </c>
    </row>
    <row r="83" spans="1:2" x14ac:dyDescent="0.25">
      <c r="A83" s="117" t="s">
        <v>241</v>
      </c>
      <c r="B83" s="118" t="s">
        <v>242</v>
      </c>
    </row>
    <row r="84" spans="1:2" x14ac:dyDescent="0.25">
      <c r="A84" s="117" t="s">
        <v>243</v>
      </c>
      <c r="B84" s="118" t="s">
        <v>244</v>
      </c>
    </row>
    <row r="85" spans="1:2" x14ac:dyDescent="0.25">
      <c r="A85" s="117" t="s">
        <v>245</v>
      </c>
      <c r="B85" s="118" t="s">
        <v>246</v>
      </c>
    </row>
    <row r="86" spans="1:2" x14ac:dyDescent="0.25">
      <c r="A86" s="117" t="s">
        <v>247</v>
      </c>
      <c r="B86" s="118" t="s">
        <v>248</v>
      </c>
    </row>
    <row r="87" spans="1:2" x14ac:dyDescent="0.25">
      <c r="A87" s="117" t="s">
        <v>249</v>
      </c>
      <c r="B87" s="118" t="s">
        <v>250</v>
      </c>
    </row>
    <row r="88" spans="1:2" x14ac:dyDescent="0.25">
      <c r="A88" s="117" t="s">
        <v>251</v>
      </c>
      <c r="B88" s="118" t="s">
        <v>252</v>
      </c>
    </row>
    <row r="89" spans="1:2" x14ac:dyDescent="0.25">
      <c r="A89" s="117" t="s">
        <v>253</v>
      </c>
      <c r="B89" s="118" t="s">
        <v>254</v>
      </c>
    </row>
    <row r="90" spans="1:2" x14ac:dyDescent="0.25">
      <c r="A90" s="117" t="s">
        <v>255</v>
      </c>
      <c r="B90" s="118" t="s">
        <v>256</v>
      </c>
    </row>
    <row r="91" spans="1:2" x14ac:dyDescent="0.25">
      <c r="A91" s="117" t="s">
        <v>257</v>
      </c>
      <c r="B91" s="118" t="s">
        <v>258</v>
      </c>
    </row>
    <row r="92" spans="1:2" x14ac:dyDescent="0.25">
      <c r="A92" s="117" t="s">
        <v>259</v>
      </c>
      <c r="B92" s="118" t="s">
        <v>260</v>
      </c>
    </row>
    <row r="93" spans="1:2" x14ac:dyDescent="0.25">
      <c r="A93" s="117" t="s">
        <v>261</v>
      </c>
      <c r="B93" s="118" t="s">
        <v>262</v>
      </c>
    </row>
    <row r="94" spans="1:2" x14ac:dyDescent="0.25">
      <c r="A94" s="117" t="s">
        <v>263</v>
      </c>
      <c r="B94" s="118" t="s">
        <v>264</v>
      </c>
    </row>
    <row r="95" spans="1:2" x14ac:dyDescent="0.25">
      <c r="A95" s="117" t="s">
        <v>265</v>
      </c>
      <c r="B95" s="118" t="s">
        <v>266</v>
      </c>
    </row>
    <row r="96" spans="1:2" x14ac:dyDescent="0.25">
      <c r="A96" s="117" t="s">
        <v>267</v>
      </c>
      <c r="B96" s="118" t="s">
        <v>268</v>
      </c>
    </row>
    <row r="97" spans="1:2" x14ac:dyDescent="0.25">
      <c r="A97" s="117" t="s">
        <v>269</v>
      </c>
      <c r="B97" s="118" t="s">
        <v>270</v>
      </c>
    </row>
    <row r="98" spans="1:2" x14ac:dyDescent="0.25">
      <c r="A98" s="117" t="s">
        <v>271</v>
      </c>
      <c r="B98" s="118" t="s">
        <v>272</v>
      </c>
    </row>
    <row r="99" spans="1:2" x14ac:dyDescent="0.25">
      <c r="A99" s="117" t="s">
        <v>273</v>
      </c>
      <c r="B99" s="118" t="s">
        <v>274</v>
      </c>
    </row>
    <row r="100" spans="1:2" x14ac:dyDescent="0.25">
      <c r="A100" s="117" t="s">
        <v>275</v>
      </c>
      <c r="B100" s="118" t="s">
        <v>276</v>
      </c>
    </row>
    <row r="101" spans="1:2" x14ac:dyDescent="0.25">
      <c r="A101" s="117" t="s">
        <v>277</v>
      </c>
      <c r="B101" s="118" t="s">
        <v>278</v>
      </c>
    </row>
    <row r="102" spans="1:2" x14ac:dyDescent="0.25">
      <c r="A102" s="117" t="s">
        <v>279</v>
      </c>
      <c r="B102" s="118" t="s">
        <v>280</v>
      </c>
    </row>
    <row r="103" spans="1:2" x14ac:dyDescent="0.25">
      <c r="A103" s="117" t="s">
        <v>281</v>
      </c>
      <c r="B103" s="118" t="s">
        <v>282</v>
      </c>
    </row>
    <row r="104" spans="1:2" x14ac:dyDescent="0.25">
      <c r="A104" s="117" t="s">
        <v>283</v>
      </c>
      <c r="B104" s="118" t="s">
        <v>284</v>
      </c>
    </row>
    <row r="105" spans="1:2" x14ac:dyDescent="0.25">
      <c r="A105" s="117" t="s">
        <v>285</v>
      </c>
      <c r="B105" s="118" t="s">
        <v>286</v>
      </c>
    </row>
    <row r="106" spans="1:2" x14ac:dyDescent="0.25">
      <c r="A106" s="117" t="s">
        <v>287</v>
      </c>
      <c r="B106" s="118" t="s">
        <v>288</v>
      </c>
    </row>
    <row r="107" spans="1:2" x14ac:dyDescent="0.25">
      <c r="A107" s="117" t="s">
        <v>289</v>
      </c>
      <c r="B107" s="118" t="s">
        <v>290</v>
      </c>
    </row>
    <row r="108" spans="1:2" x14ac:dyDescent="0.25">
      <c r="A108" s="117" t="s">
        <v>291</v>
      </c>
      <c r="B108" s="118" t="s">
        <v>292</v>
      </c>
    </row>
    <row r="109" spans="1:2" x14ac:dyDescent="0.25">
      <c r="A109" s="117" t="s">
        <v>293</v>
      </c>
      <c r="B109" s="118" t="s">
        <v>294</v>
      </c>
    </row>
    <row r="110" spans="1:2" x14ac:dyDescent="0.25">
      <c r="A110" s="117" t="s">
        <v>295</v>
      </c>
      <c r="B110" s="118" t="s">
        <v>296</v>
      </c>
    </row>
    <row r="111" spans="1:2" x14ac:dyDescent="0.25">
      <c r="A111" s="117" t="s">
        <v>297</v>
      </c>
      <c r="B111" s="118" t="s">
        <v>298</v>
      </c>
    </row>
    <row r="112" spans="1:2" x14ac:dyDescent="0.25">
      <c r="A112" s="117" t="s">
        <v>299</v>
      </c>
      <c r="B112" s="118" t="s">
        <v>300</v>
      </c>
    </row>
    <row r="113" spans="1:2" x14ac:dyDescent="0.25">
      <c r="A113" s="117" t="s">
        <v>301</v>
      </c>
      <c r="B113" s="118" t="s">
        <v>302</v>
      </c>
    </row>
    <row r="114" spans="1:2" x14ac:dyDescent="0.25">
      <c r="A114" s="117" t="s">
        <v>303</v>
      </c>
      <c r="B114" s="118" t="s">
        <v>304</v>
      </c>
    </row>
    <row r="115" spans="1:2" x14ac:dyDescent="0.25">
      <c r="A115" s="117" t="s">
        <v>305</v>
      </c>
      <c r="B115" s="118" t="s">
        <v>306</v>
      </c>
    </row>
    <row r="116" spans="1:2" x14ac:dyDescent="0.25">
      <c r="A116" s="117" t="s">
        <v>307</v>
      </c>
      <c r="B116" s="118" t="s">
        <v>308</v>
      </c>
    </row>
    <row r="117" spans="1:2" x14ac:dyDescent="0.25">
      <c r="A117" s="117" t="s">
        <v>309</v>
      </c>
      <c r="B117" s="118" t="s">
        <v>310</v>
      </c>
    </row>
    <row r="118" spans="1:2" x14ac:dyDescent="0.25">
      <c r="A118" s="117" t="s">
        <v>311</v>
      </c>
      <c r="B118" s="118" t="s">
        <v>312</v>
      </c>
    </row>
    <row r="119" spans="1:2" x14ac:dyDescent="0.25">
      <c r="A119" s="117" t="s">
        <v>313</v>
      </c>
      <c r="B119" s="118" t="s">
        <v>314</v>
      </c>
    </row>
    <row r="120" spans="1:2" x14ac:dyDescent="0.25">
      <c r="A120" s="117" t="s">
        <v>315</v>
      </c>
      <c r="B120" s="118" t="s">
        <v>316</v>
      </c>
    </row>
    <row r="121" spans="1:2" x14ac:dyDescent="0.25">
      <c r="A121" s="117" t="s">
        <v>317</v>
      </c>
      <c r="B121" s="118" t="s">
        <v>318</v>
      </c>
    </row>
    <row r="122" spans="1:2" x14ac:dyDescent="0.25">
      <c r="A122" s="122" t="s">
        <v>319</v>
      </c>
      <c r="B122" s="123" t="s">
        <v>320</v>
      </c>
    </row>
  </sheetData>
  <mergeCells count="3">
    <mergeCell ref="A5:B5"/>
    <mergeCell ref="A1:B1"/>
    <mergeCell ref="A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4" sqref="A4:D5"/>
    </sheetView>
  </sheetViews>
  <sheetFormatPr defaultRowHeight="15" x14ac:dyDescent="0.25"/>
  <cols>
    <col min="1" max="1" width="38" customWidth="1"/>
    <col min="2" max="2" width="19.5703125" customWidth="1"/>
    <col min="3" max="3" width="16.7109375" customWidth="1"/>
    <col min="4" max="4" width="55.85546875" customWidth="1"/>
  </cols>
  <sheetData>
    <row r="1" spans="1:9" ht="23.25" x14ac:dyDescent="0.35">
      <c r="A1" s="222" t="s">
        <v>347</v>
      </c>
      <c r="B1" s="223"/>
      <c r="C1" s="223"/>
      <c r="D1" s="223"/>
    </row>
    <row r="2" spans="1:9" x14ac:dyDescent="0.25">
      <c r="B2" s="160"/>
      <c r="C2" s="160"/>
      <c r="D2" s="160"/>
    </row>
    <row r="3" spans="1:9" ht="15.75" customHeight="1" x14ac:dyDescent="0.25">
      <c r="A3" s="227" t="s">
        <v>413</v>
      </c>
      <c r="B3" s="227"/>
      <c r="C3" s="227"/>
      <c r="D3" s="227"/>
    </row>
    <row r="4" spans="1:9" ht="16.5" customHeight="1" x14ac:dyDescent="0.25">
      <c r="A4" s="221" t="s">
        <v>414</v>
      </c>
      <c r="B4" s="221"/>
      <c r="C4" s="221"/>
      <c r="D4" s="221"/>
    </row>
    <row r="5" spans="1:9" ht="32.25" customHeight="1" x14ac:dyDescent="0.25">
      <c r="A5" s="221"/>
      <c r="B5" s="221"/>
      <c r="C5" s="221"/>
      <c r="D5" s="221"/>
    </row>
    <row r="6" spans="1:9" ht="16.5" customHeight="1" x14ac:dyDescent="0.25">
      <c r="A6" s="224" t="s">
        <v>404</v>
      </c>
      <c r="B6" s="225"/>
      <c r="C6" s="225"/>
      <c r="D6" s="225"/>
    </row>
    <row r="7" spans="1:9" x14ac:dyDescent="0.25">
      <c r="A7" s="217" t="s">
        <v>401</v>
      </c>
      <c r="B7" s="217"/>
      <c r="C7" s="217"/>
      <c r="D7" s="217"/>
    </row>
    <row r="8" spans="1:9" ht="18" customHeight="1" x14ac:dyDescent="0.25">
      <c r="A8" s="213" t="s">
        <v>403</v>
      </c>
      <c r="B8" s="213"/>
      <c r="C8" s="213"/>
      <c r="D8" s="213"/>
    </row>
    <row r="9" spans="1:9" ht="18" customHeight="1" thickBot="1" x14ac:dyDescent="0.3"/>
    <row r="10" spans="1:9" x14ac:dyDescent="0.25">
      <c r="A10" s="125"/>
      <c r="B10" s="126"/>
      <c r="C10" s="126"/>
      <c r="D10" s="127" t="s">
        <v>321</v>
      </c>
    </row>
    <row r="11" spans="1:9" x14ac:dyDescent="0.25">
      <c r="A11" s="128"/>
      <c r="B11" s="129"/>
      <c r="C11" s="129"/>
      <c r="D11" s="130"/>
    </row>
    <row r="12" spans="1:9" x14ac:dyDescent="0.25">
      <c r="A12" s="131" t="s">
        <v>322</v>
      </c>
      <c r="B12" s="132">
        <v>0.2</v>
      </c>
      <c r="C12" s="132">
        <v>0.2</v>
      </c>
      <c r="D12" s="133" t="s">
        <v>323</v>
      </c>
    </row>
    <row r="13" spans="1:9" ht="15.75" thickBot="1" x14ac:dyDescent="0.3">
      <c r="A13" s="134"/>
      <c r="B13" s="135" t="s">
        <v>324</v>
      </c>
      <c r="C13" s="135" t="s">
        <v>325</v>
      </c>
      <c r="D13" s="130"/>
    </row>
    <row r="14" spans="1:9" ht="27" thickBot="1" x14ac:dyDescent="0.3">
      <c r="A14" s="131" t="s">
        <v>326</v>
      </c>
      <c r="B14" s="211">
        <v>600</v>
      </c>
      <c r="C14" s="212">
        <v>300</v>
      </c>
      <c r="D14" s="133" t="s">
        <v>327</v>
      </c>
    </row>
    <row r="15" spans="1:9" x14ac:dyDescent="0.25">
      <c r="A15" s="131" t="s">
        <v>328</v>
      </c>
      <c r="B15" s="136">
        <f>B14*660</f>
        <v>396000</v>
      </c>
      <c r="C15" s="136">
        <f>C14*660</f>
        <v>198000</v>
      </c>
      <c r="D15" s="130"/>
    </row>
    <row r="16" spans="1:9" ht="27" customHeight="1" x14ac:dyDescent="0.25">
      <c r="A16" s="131" t="s">
        <v>329</v>
      </c>
      <c r="B16" s="137">
        <f>B12/1000000</f>
        <v>2.0000000000000002E-7</v>
      </c>
      <c r="C16" s="137">
        <f>C12/1000000</f>
        <v>2.0000000000000002E-7</v>
      </c>
      <c r="D16" s="130"/>
      <c r="E16" s="210" t="s">
        <v>402</v>
      </c>
      <c r="F16" s="214" t="s">
        <v>411</v>
      </c>
      <c r="G16" s="214"/>
      <c r="H16" s="214"/>
      <c r="I16" s="214"/>
    </row>
    <row r="17" spans="1:9" x14ac:dyDescent="0.25">
      <c r="A17" s="131" t="s">
        <v>330</v>
      </c>
      <c r="B17" s="137">
        <f>B16/B15</f>
        <v>5.0505050505050505E-13</v>
      </c>
      <c r="C17" s="137">
        <f>C16/C15</f>
        <v>1.0101010101010101E-12</v>
      </c>
      <c r="D17" s="130"/>
      <c r="F17" s="214"/>
      <c r="G17" s="214"/>
      <c r="H17" s="214"/>
      <c r="I17" s="214"/>
    </row>
    <row r="18" spans="1:9" x14ac:dyDescent="0.25">
      <c r="A18" s="131" t="s">
        <v>331</v>
      </c>
      <c r="B18" s="137">
        <f>B17*2</f>
        <v>1.0101010101010101E-12</v>
      </c>
      <c r="C18" s="137">
        <f>C17*2</f>
        <v>2.0202020202020202E-12</v>
      </c>
      <c r="D18" s="130"/>
      <c r="F18" s="214"/>
      <c r="G18" s="214"/>
      <c r="H18" s="214"/>
      <c r="I18" s="214"/>
    </row>
    <row r="19" spans="1:9" x14ac:dyDescent="0.25">
      <c r="A19" s="131" t="s">
        <v>332</v>
      </c>
      <c r="B19" s="138">
        <f>B18*1000000000000</f>
        <v>1.0101010101010102</v>
      </c>
      <c r="C19" s="138">
        <f>C18*1000000000000</f>
        <v>2.0202020202020203</v>
      </c>
      <c r="D19" s="130"/>
      <c r="F19" s="214"/>
      <c r="G19" s="214"/>
      <c r="H19" s="214"/>
      <c r="I19" s="214"/>
    </row>
    <row r="20" spans="1:9" x14ac:dyDescent="0.25">
      <c r="A20" s="134"/>
      <c r="B20" s="129"/>
      <c r="C20" s="129"/>
      <c r="D20" s="130"/>
      <c r="F20" s="214"/>
      <c r="G20" s="214"/>
      <c r="H20" s="214"/>
      <c r="I20" s="214"/>
    </row>
    <row r="21" spans="1:9" x14ac:dyDescent="0.25">
      <c r="A21" s="131" t="s">
        <v>333</v>
      </c>
      <c r="B21" s="132">
        <v>5</v>
      </c>
      <c r="C21" s="132">
        <v>5</v>
      </c>
      <c r="D21" s="133" t="s">
        <v>334</v>
      </c>
      <c r="F21" s="214"/>
      <c r="G21" s="214"/>
      <c r="H21" s="214"/>
      <c r="I21" s="214"/>
    </row>
    <row r="22" spans="1:9" x14ac:dyDescent="0.25">
      <c r="A22" s="131" t="s">
        <v>335</v>
      </c>
      <c r="B22" s="138">
        <f>B19*B21</f>
        <v>5.0505050505050511</v>
      </c>
      <c r="C22" s="138">
        <f>C19*C21</f>
        <v>10.101010101010102</v>
      </c>
      <c r="D22" s="130"/>
      <c r="F22" s="214"/>
      <c r="G22" s="214"/>
      <c r="H22" s="214"/>
      <c r="I22" s="214"/>
    </row>
    <row r="23" spans="1:9" x14ac:dyDescent="0.25">
      <c r="A23" s="131" t="s">
        <v>336</v>
      </c>
      <c r="B23" s="132">
        <v>2</v>
      </c>
      <c r="C23" s="132">
        <v>2</v>
      </c>
      <c r="D23" s="133" t="s">
        <v>337</v>
      </c>
      <c r="F23" s="214"/>
      <c r="G23" s="214"/>
      <c r="H23" s="214"/>
      <c r="I23" s="214"/>
    </row>
    <row r="24" spans="1:9" x14ac:dyDescent="0.25">
      <c r="A24" s="131" t="s">
        <v>338</v>
      </c>
      <c r="B24" s="138">
        <f>B22/B23</f>
        <v>2.5252525252525255</v>
      </c>
      <c r="C24" s="138">
        <f>C22/C23</f>
        <v>5.0505050505050511</v>
      </c>
      <c r="D24" s="130"/>
      <c r="F24" s="214"/>
      <c r="G24" s="214"/>
      <c r="H24" s="214"/>
      <c r="I24" s="214"/>
    </row>
    <row r="25" spans="1:9" x14ac:dyDescent="0.25">
      <c r="A25" s="131" t="s">
        <v>339</v>
      </c>
      <c r="B25" s="132">
        <v>10</v>
      </c>
      <c r="C25" s="132">
        <v>10</v>
      </c>
      <c r="D25" s="133" t="s">
        <v>340</v>
      </c>
      <c r="F25" s="214"/>
      <c r="G25" s="214"/>
      <c r="H25" s="214"/>
      <c r="I25" s="214"/>
    </row>
    <row r="26" spans="1:9" x14ac:dyDescent="0.25">
      <c r="A26" s="131" t="s">
        <v>341</v>
      </c>
      <c r="B26" s="138">
        <f>B25/B24</f>
        <v>3.9599999999999995</v>
      </c>
      <c r="C26" s="138">
        <f>C25/C24</f>
        <v>1.9799999999999998</v>
      </c>
      <c r="D26" s="130"/>
    </row>
    <row r="27" spans="1:9" x14ac:dyDescent="0.25">
      <c r="A27" s="131" t="s">
        <v>342</v>
      </c>
      <c r="B27" s="139">
        <v>200</v>
      </c>
      <c r="C27" s="139">
        <v>200</v>
      </c>
      <c r="D27" s="133" t="s">
        <v>343</v>
      </c>
    </row>
    <row r="28" spans="1:9" x14ac:dyDescent="0.25">
      <c r="A28" s="140" t="s">
        <v>344</v>
      </c>
      <c r="B28" s="141">
        <f>ROUND(B27/B26,2)</f>
        <v>50.51</v>
      </c>
      <c r="C28" s="141">
        <f>ROUND(C27/C26,2)</f>
        <v>101.01</v>
      </c>
      <c r="D28" s="130"/>
    </row>
    <row r="29" spans="1:9" x14ac:dyDescent="0.25">
      <c r="A29" s="140" t="s">
        <v>345</v>
      </c>
      <c r="B29" s="141">
        <f>B27-B28</f>
        <v>149.49</v>
      </c>
      <c r="C29" s="141">
        <f>C27-C28</f>
        <v>98.99</v>
      </c>
      <c r="D29" s="130"/>
    </row>
    <row r="30" spans="1:9" x14ac:dyDescent="0.25">
      <c r="A30" s="134"/>
      <c r="B30" s="129"/>
      <c r="C30" s="129"/>
      <c r="D30" s="130"/>
    </row>
    <row r="31" spans="1:9" x14ac:dyDescent="0.25">
      <c r="A31" s="140" t="s">
        <v>346</v>
      </c>
      <c r="B31" s="142">
        <f>B23</f>
        <v>2</v>
      </c>
      <c r="C31" s="135">
        <f>C23</f>
        <v>2</v>
      </c>
      <c r="D31" s="130"/>
    </row>
    <row r="32" spans="1:9" ht="15.75" thickBot="1" x14ac:dyDescent="0.3">
      <c r="A32" s="143"/>
      <c r="B32" s="144"/>
      <c r="C32" s="145"/>
      <c r="D32" s="146"/>
    </row>
    <row r="33" spans="1:4" x14ac:dyDescent="0.25">
      <c r="A33" s="124"/>
      <c r="B33" s="147"/>
      <c r="C33" s="124"/>
      <c r="D33" s="124"/>
    </row>
    <row r="34" spans="1:4" x14ac:dyDescent="0.25">
      <c r="A34" s="210"/>
    </row>
  </sheetData>
  <mergeCells count="3">
    <mergeCell ref="A4:D5"/>
    <mergeCell ref="A8:D8"/>
    <mergeCell ref="F16:I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workbookViewId="0">
      <selection activeCell="M9" sqref="M9:M10"/>
    </sheetView>
  </sheetViews>
  <sheetFormatPr defaultRowHeight="15" x14ac:dyDescent="0.25"/>
  <cols>
    <col min="5" max="5" width="9.140625" style="151"/>
    <col min="12" max="12" width="17.7109375" customWidth="1"/>
    <col min="13" max="13" width="12.42578125" customWidth="1"/>
    <col min="14" max="14" width="21.5703125" customWidth="1"/>
    <col min="15" max="15" width="20.140625" customWidth="1"/>
    <col min="16" max="16" width="24.85546875" customWidth="1"/>
    <col min="17" max="17" width="9.140625" style="21"/>
    <col min="18" max="21" width="9.140625" style="149"/>
    <col min="22" max="22" width="10" style="150" customWidth="1"/>
  </cols>
  <sheetData>
    <row r="1" spans="1:37" ht="45.75" thickBot="1" x14ac:dyDescent="0.3">
      <c r="A1" s="207" t="s">
        <v>348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O1" s="148" t="s">
        <v>349</v>
      </c>
    </row>
    <row r="2" spans="1:37" ht="21.75" thickBot="1" x14ac:dyDescent="0.4">
      <c r="A2" s="179" t="s">
        <v>391</v>
      </c>
      <c r="B2" s="180"/>
      <c r="C2" s="180"/>
      <c r="D2" s="180"/>
      <c r="E2" s="111"/>
      <c r="F2" s="111"/>
      <c r="G2" s="111"/>
      <c r="H2" s="111"/>
      <c r="I2" s="111"/>
      <c r="J2" s="111"/>
      <c r="K2" s="111"/>
      <c r="L2" s="112"/>
      <c r="N2" s="162"/>
      <c r="O2" s="162" t="s">
        <v>41</v>
      </c>
      <c r="P2" s="163" t="s">
        <v>388</v>
      </c>
      <c r="Q2" s="21" t="s">
        <v>350</v>
      </c>
      <c r="R2" s="21" t="s">
        <v>351</v>
      </c>
      <c r="S2" s="21" t="s">
        <v>352</v>
      </c>
      <c r="T2" s="21" t="s">
        <v>353</v>
      </c>
      <c r="U2" s="21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B2" t="s">
        <v>350</v>
      </c>
      <c r="AC2" t="s">
        <v>351</v>
      </c>
      <c r="AD2" t="s">
        <v>352</v>
      </c>
      <c r="AE2" t="s">
        <v>353</v>
      </c>
      <c r="AF2" t="s">
        <v>354</v>
      </c>
      <c r="AG2" t="s">
        <v>355</v>
      </c>
      <c r="AH2" t="s">
        <v>356</v>
      </c>
      <c r="AI2" t="s">
        <v>357</v>
      </c>
      <c r="AJ2" t="s">
        <v>358</v>
      </c>
      <c r="AK2" t="s">
        <v>359</v>
      </c>
    </row>
    <row r="3" spans="1:37" x14ac:dyDescent="0.25">
      <c r="A3" s="32" t="s">
        <v>360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1"/>
      <c r="N3" s="166" t="s">
        <v>361</v>
      </c>
      <c r="O3" s="167"/>
      <c r="P3" s="164" t="s">
        <v>57</v>
      </c>
      <c r="Q3" s="21" t="s">
        <v>362</v>
      </c>
      <c r="R3" s="21" t="s">
        <v>363</v>
      </c>
      <c r="S3" s="21" t="s">
        <v>364</v>
      </c>
      <c r="T3" s="21" t="s">
        <v>365</v>
      </c>
      <c r="U3" s="21" t="s">
        <v>362</v>
      </c>
      <c r="V3"/>
      <c r="AB3" s="150" t="str">
        <f t="shared" ref="AB3:AB50" si="0">IF(O3="Y",Q3,"")</f>
        <v/>
      </c>
      <c r="AC3" s="150" t="str">
        <f t="shared" ref="AC3:AC50" si="1">IF(O3="Y",R3,"")</f>
        <v/>
      </c>
      <c r="AD3" s="150" t="str">
        <f t="shared" ref="AD3:AD50" si="2">IF(O3="Y",S3,"")</f>
        <v/>
      </c>
      <c r="AE3" s="150" t="str">
        <f t="shared" ref="AE3:AE50" si="3">IF(O3="Y",T3,"")</f>
        <v/>
      </c>
      <c r="AF3" s="150" t="str">
        <f t="shared" ref="AF3:AF50" si="4">IF(O3="Y",U3,"")</f>
        <v/>
      </c>
      <c r="AG3" s="150" t="str">
        <f>IF(O3="Y",V3,"")</f>
        <v/>
      </c>
      <c r="AH3" s="150" t="str">
        <f>IF(O3="Y",W3,"")</f>
        <v/>
      </c>
      <c r="AI3" s="150" t="str">
        <f>IF(O3="Y",X3,"")</f>
        <v/>
      </c>
      <c r="AJ3" s="150" t="str">
        <f>IF(O3="Y",Y3,"")</f>
        <v/>
      </c>
      <c r="AK3" s="150" t="str">
        <f>IF(O3="Y",Z3,"")</f>
        <v/>
      </c>
    </row>
    <row r="4" spans="1:37" x14ac:dyDescent="0.25">
      <c r="A4" s="172" t="s">
        <v>397</v>
      </c>
      <c r="B4" s="151"/>
      <c r="C4" s="151"/>
      <c r="D4" s="151"/>
      <c r="F4" s="151"/>
      <c r="G4" s="151"/>
      <c r="H4" s="151"/>
      <c r="I4" s="151"/>
      <c r="J4" s="151"/>
      <c r="K4" s="151"/>
      <c r="L4" s="173"/>
      <c r="N4" s="166" t="s">
        <v>361</v>
      </c>
      <c r="O4" s="168"/>
      <c r="P4" s="165" t="s">
        <v>9</v>
      </c>
      <c r="Q4" s="21" t="s">
        <v>364</v>
      </c>
      <c r="R4" s="21" t="s">
        <v>364</v>
      </c>
      <c r="S4" s="21" t="s">
        <v>363</v>
      </c>
      <c r="T4" s="21" t="s">
        <v>363</v>
      </c>
      <c r="U4" s="21" t="s">
        <v>364</v>
      </c>
      <c r="V4"/>
      <c r="AB4" s="150" t="str">
        <f t="shared" si="0"/>
        <v/>
      </c>
      <c r="AC4" s="150" t="str">
        <f t="shared" si="1"/>
        <v/>
      </c>
      <c r="AD4" s="150" t="str">
        <f t="shared" si="2"/>
        <v/>
      </c>
      <c r="AE4" s="150" t="str">
        <f t="shared" si="3"/>
        <v/>
      </c>
      <c r="AF4" s="150" t="str">
        <f t="shared" si="4"/>
        <v/>
      </c>
      <c r="AG4" s="150" t="str">
        <f t="shared" ref="AG4:AG50" si="5">IF(O4="Y",V4,"")</f>
        <v/>
      </c>
      <c r="AH4" s="150" t="str">
        <f t="shared" ref="AH4:AH50" si="6">IF(O4="Y",W4,"")</f>
        <v/>
      </c>
      <c r="AI4" s="150" t="str">
        <f t="shared" ref="AI4:AI50" si="7">IF(O4="Y",X4,"")</f>
        <v/>
      </c>
      <c r="AJ4" s="150" t="str">
        <f t="shared" ref="AJ4:AJ50" si="8">IF(O4="Y",Y4,"")</f>
        <v/>
      </c>
      <c r="AK4" s="150" t="str">
        <f t="shared" ref="AK4:AK50" si="9">IF(O4="Y",Z4,"")</f>
        <v/>
      </c>
    </row>
    <row r="5" spans="1:37" x14ac:dyDescent="0.25">
      <c r="A5" s="174" t="s">
        <v>398</v>
      </c>
      <c r="B5" s="151"/>
      <c r="C5" s="151"/>
      <c r="D5" s="151"/>
      <c r="F5" s="151"/>
      <c r="G5" s="151"/>
      <c r="H5" s="151"/>
      <c r="I5" s="151"/>
      <c r="J5" s="151"/>
      <c r="K5" s="151"/>
      <c r="L5" s="173"/>
      <c r="N5" s="166" t="s">
        <v>361</v>
      </c>
      <c r="O5" s="168"/>
      <c r="P5" s="165" t="s">
        <v>10</v>
      </c>
      <c r="Q5" s="21" t="s">
        <v>363</v>
      </c>
      <c r="R5" s="21" t="s">
        <v>362</v>
      </c>
      <c r="S5" s="21" t="s">
        <v>364</v>
      </c>
      <c r="T5" s="21" t="s">
        <v>365</v>
      </c>
      <c r="U5" s="21" t="s">
        <v>363</v>
      </c>
      <c r="V5"/>
      <c r="AB5" s="150" t="str">
        <f t="shared" si="0"/>
        <v/>
      </c>
      <c r="AC5" s="150" t="str">
        <f t="shared" si="1"/>
        <v/>
      </c>
      <c r="AD5" s="150" t="str">
        <f t="shared" si="2"/>
        <v/>
      </c>
      <c r="AE5" s="150" t="str">
        <f t="shared" si="3"/>
        <v/>
      </c>
      <c r="AF5" s="150" t="str">
        <f t="shared" si="4"/>
        <v/>
      </c>
      <c r="AG5" s="150" t="str">
        <f t="shared" si="5"/>
        <v/>
      </c>
      <c r="AH5" s="150" t="str">
        <f t="shared" si="6"/>
        <v/>
      </c>
      <c r="AI5" s="150" t="str">
        <f t="shared" si="7"/>
        <v/>
      </c>
      <c r="AJ5" s="150" t="str">
        <f t="shared" si="8"/>
        <v/>
      </c>
      <c r="AK5" s="150" t="str">
        <f t="shared" si="9"/>
        <v/>
      </c>
    </row>
    <row r="6" spans="1:37" x14ac:dyDescent="0.25">
      <c r="A6" s="174" t="s">
        <v>399</v>
      </c>
      <c r="B6" s="151"/>
      <c r="C6" s="151"/>
      <c r="D6" s="151"/>
      <c r="F6" s="151"/>
      <c r="G6" s="151"/>
      <c r="H6" s="151"/>
      <c r="I6" s="151"/>
      <c r="J6" s="151"/>
      <c r="K6" s="151"/>
      <c r="L6" s="173"/>
      <c r="N6" s="166" t="s">
        <v>361</v>
      </c>
      <c r="O6" s="168"/>
      <c r="P6" s="165" t="s">
        <v>11</v>
      </c>
      <c r="Q6" s="21" t="s">
        <v>365</v>
      </c>
      <c r="R6" s="21" t="s">
        <v>363</v>
      </c>
      <c r="S6" s="21" t="s">
        <v>362</v>
      </c>
      <c r="T6" s="21" t="s">
        <v>364</v>
      </c>
      <c r="U6" s="21" t="s">
        <v>365</v>
      </c>
      <c r="V6"/>
      <c r="AB6" s="150" t="str">
        <f t="shared" si="0"/>
        <v/>
      </c>
      <c r="AC6" s="150" t="str">
        <f t="shared" si="1"/>
        <v/>
      </c>
      <c r="AD6" s="150" t="str">
        <f t="shared" si="2"/>
        <v/>
      </c>
      <c r="AE6" s="150" t="str">
        <f t="shared" si="3"/>
        <v/>
      </c>
      <c r="AF6" s="150" t="str">
        <f t="shared" si="4"/>
        <v/>
      </c>
      <c r="AG6" s="150" t="str">
        <f t="shared" si="5"/>
        <v/>
      </c>
      <c r="AH6" s="150" t="str">
        <f t="shared" si="6"/>
        <v/>
      </c>
      <c r="AI6" s="150" t="str">
        <f t="shared" si="7"/>
        <v/>
      </c>
      <c r="AJ6" s="150" t="str">
        <f t="shared" si="8"/>
        <v/>
      </c>
      <c r="AK6" s="150" t="str">
        <f t="shared" si="9"/>
        <v/>
      </c>
    </row>
    <row r="7" spans="1:37" x14ac:dyDescent="0.25">
      <c r="A7" s="174" t="s">
        <v>415</v>
      </c>
      <c r="B7" s="151"/>
      <c r="C7" s="151"/>
      <c r="D7" s="151"/>
      <c r="F7" s="151"/>
      <c r="G7" s="151"/>
      <c r="H7" s="151"/>
      <c r="I7" s="151"/>
      <c r="J7" s="151"/>
      <c r="K7" s="151"/>
      <c r="L7" s="173"/>
      <c r="N7" s="166" t="s">
        <v>361</v>
      </c>
      <c r="O7" s="168"/>
      <c r="P7" s="165" t="s">
        <v>12</v>
      </c>
      <c r="Q7" s="21" t="s">
        <v>365</v>
      </c>
      <c r="R7" s="21" t="s">
        <v>362</v>
      </c>
      <c r="S7" s="21" t="s">
        <v>363</v>
      </c>
      <c r="T7" s="21" t="s">
        <v>364</v>
      </c>
      <c r="U7" s="21" t="s">
        <v>365</v>
      </c>
      <c r="V7"/>
      <c r="AB7" s="150" t="str">
        <f t="shared" si="0"/>
        <v/>
      </c>
      <c r="AC7" s="150" t="str">
        <f t="shared" si="1"/>
        <v/>
      </c>
      <c r="AD7" s="150" t="str">
        <f t="shared" si="2"/>
        <v/>
      </c>
      <c r="AE7" s="150" t="str">
        <f t="shared" si="3"/>
        <v/>
      </c>
      <c r="AF7" s="150" t="str">
        <f t="shared" si="4"/>
        <v/>
      </c>
      <c r="AG7" s="150" t="str">
        <f t="shared" si="5"/>
        <v/>
      </c>
      <c r="AH7" s="150" t="str">
        <f t="shared" si="6"/>
        <v/>
      </c>
      <c r="AI7" s="150" t="str">
        <f t="shared" si="7"/>
        <v/>
      </c>
      <c r="AJ7" s="150" t="str">
        <f t="shared" si="8"/>
        <v/>
      </c>
      <c r="AK7" s="150" t="str">
        <f t="shared" si="9"/>
        <v/>
      </c>
    </row>
    <row r="8" spans="1:37" ht="15.75" x14ac:dyDescent="0.25">
      <c r="A8" s="175" t="s">
        <v>366</v>
      </c>
      <c r="B8" s="151"/>
      <c r="C8" s="151"/>
      <c r="D8" s="151"/>
      <c r="F8" s="151"/>
      <c r="G8" s="151"/>
      <c r="H8" s="151"/>
      <c r="I8" s="151"/>
      <c r="J8" s="151"/>
      <c r="K8" s="151"/>
      <c r="L8" s="173"/>
      <c r="N8" s="166" t="s">
        <v>361</v>
      </c>
      <c r="O8" s="168"/>
      <c r="P8" s="165" t="s">
        <v>13</v>
      </c>
      <c r="Q8" s="21" t="s">
        <v>363</v>
      </c>
      <c r="R8" s="21" t="s">
        <v>364</v>
      </c>
      <c r="S8" s="21" t="s">
        <v>364</v>
      </c>
      <c r="T8" s="21" t="s">
        <v>363</v>
      </c>
      <c r="U8" s="21" t="s">
        <v>363</v>
      </c>
      <c r="V8"/>
      <c r="AB8" s="150" t="str">
        <f t="shared" si="0"/>
        <v/>
      </c>
      <c r="AC8" s="150" t="str">
        <f t="shared" si="1"/>
        <v/>
      </c>
      <c r="AD8" s="150" t="str">
        <f t="shared" si="2"/>
        <v/>
      </c>
      <c r="AE8" s="150" t="str">
        <f t="shared" si="3"/>
        <v/>
      </c>
      <c r="AF8" s="150" t="str">
        <f t="shared" si="4"/>
        <v/>
      </c>
      <c r="AG8" s="150" t="str">
        <f t="shared" si="5"/>
        <v/>
      </c>
      <c r="AH8" s="150" t="str">
        <f t="shared" si="6"/>
        <v/>
      </c>
      <c r="AI8" s="150" t="str">
        <f t="shared" si="7"/>
        <v/>
      </c>
      <c r="AJ8" s="150" t="str">
        <f t="shared" si="8"/>
        <v/>
      </c>
      <c r="AK8" s="150" t="str">
        <f t="shared" si="9"/>
        <v/>
      </c>
    </row>
    <row r="9" spans="1:37" x14ac:dyDescent="0.25">
      <c r="A9" s="172" t="s">
        <v>400</v>
      </c>
      <c r="B9" s="151"/>
      <c r="C9" s="151"/>
      <c r="D9" s="151"/>
      <c r="F9" s="151"/>
      <c r="G9" s="151"/>
      <c r="H9" s="151"/>
      <c r="I9" s="151"/>
      <c r="J9" s="151"/>
      <c r="K9" s="151"/>
      <c r="L9" s="173"/>
      <c r="N9" s="166" t="s">
        <v>361</v>
      </c>
      <c r="O9" s="168"/>
      <c r="P9" s="165" t="s">
        <v>42</v>
      </c>
      <c r="Q9" s="21" t="s">
        <v>362</v>
      </c>
      <c r="R9" s="21" t="s">
        <v>362</v>
      </c>
      <c r="S9" s="21" t="s">
        <v>365</v>
      </c>
      <c r="T9" s="21" t="s">
        <v>365</v>
      </c>
      <c r="U9" s="21" t="s">
        <v>362</v>
      </c>
      <c r="V9"/>
      <c r="AB9" s="150" t="str">
        <f t="shared" si="0"/>
        <v/>
      </c>
      <c r="AC9" s="150" t="str">
        <f t="shared" si="1"/>
        <v/>
      </c>
      <c r="AD9" s="150" t="str">
        <f t="shared" si="2"/>
        <v/>
      </c>
      <c r="AE9" s="150" t="str">
        <f t="shared" si="3"/>
        <v/>
      </c>
      <c r="AF9" s="150" t="str">
        <f t="shared" si="4"/>
        <v/>
      </c>
      <c r="AG9" s="150" t="str">
        <f t="shared" si="5"/>
        <v/>
      </c>
      <c r="AH9" s="150" t="str">
        <f t="shared" si="6"/>
        <v/>
      </c>
      <c r="AI9" s="150" t="str">
        <f t="shared" si="7"/>
        <v/>
      </c>
      <c r="AJ9" s="150" t="str">
        <f t="shared" si="8"/>
        <v/>
      </c>
      <c r="AK9" s="150" t="str">
        <f t="shared" si="9"/>
        <v/>
      </c>
    </row>
    <row r="10" spans="1:37" x14ac:dyDescent="0.25">
      <c r="A10" s="172" t="s">
        <v>395</v>
      </c>
      <c r="B10" s="151"/>
      <c r="C10" s="151"/>
      <c r="D10" s="151"/>
      <c r="F10" s="151"/>
      <c r="G10" s="151"/>
      <c r="H10" s="151"/>
      <c r="I10" s="151"/>
      <c r="J10" s="151"/>
      <c r="K10" s="151"/>
      <c r="L10" s="173"/>
      <c r="N10" s="166" t="s">
        <v>361</v>
      </c>
      <c r="O10" s="168"/>
      <c r="P10" s="165" t="s">
        <v>14</v>
      </c>
      <c r="Q10" s="21" t="s">
        <v>364</v>
      </c>
      <c r="R10" s="21" t="s">
        <v>364</v>
      </c>
      <c r="S10" s="21" t="s">
        <v>362</v>
      </c>
      <c r="T10" s="21" t="s">
        <v>362</v>
      </c>
      <c r="U10" s="21" t="s">
        <v>364</v>
      </c>
      <c r="V10"/>
      <c r="AB10" s="150" t="str">
        <f t="shared" si="0"/>
        <v/>
      </c>
      <c r="AC10" s="150" t="str">
        <f t="shared" si="1"/>
        <v/>
      </c>
      <c r="AD10" s="150" t="str">
        <f t="shared" si="2"/>
        <v/>
      </c>
      <c r="AE10" s="150" t="str">
        <f t="shared" si="3"/>
        <v/>
      </c>
      <c r="AF10" s="150" t="str">
        <f t="shared" si="4"/>
        <v/>
      </c>
      <c r="AG10" s="150" t="str">
        <f t="shared" si="5"/>
        <v/>
      </c>
      <c r="AH10" s="150" t="str">
        <f t="shared" si="6"/>
        <v/>
      </c>
      <c r="AI10" s="150" t="str">
        <f t="shared" si="7"/>
        <v/>
      </c>
      <c r="AJ10" s="150" t="str">
        <f t="shared" si="8"/>
        <v/>
      </c>
      <c r="AK10" s="150" t="str">
        <f t="shared" si="9"/>
        <v/>
      </c>
    </row>
    <row r="11" spans="1:37" x14ac:dyDescent="0.25">
      <c r="A11" s="174"/>
      <c r="B11" s="151"/>
      <c r="C11" s="151"/>
      <c r="D11" s="151"/>
      <c r="F11" s="151"/>
      <c r="G11" s="151"/>
      <c r="H11" s="151"/>
      <c r="I11" s="151"/>
      <c r="J11" s="151"/>
      <c r="K11" s="151"/>
      <c r="L11" s="173"/>
      <c r="N11" s="166" t="s">
        <v>361</v>
      </c>
      <c r="O11" s="168"/>
      <c r="P11" s="165" t="s">
        <v>15</v>
      </c>
      <c r="Q11" s="21" t="s">
        <v>364</v>
      </c>
      <c r="R11" s="21" t="s">
        <v>362</v>
      </c>
      <c r="S11" s="21" t="s">
        <v>363</v>
      </c>
      <c r="T11" s="21" t="s">
        <v>365</v>
      </c>
      <c r="U11" s="21" t="s">
        <v>364</v>
      </c>
      <c r="V11"/>
      <c r="AB11" s="150" t="str">
        <f t="shared" si="0"/>
        <v/>
      </c>
      <c r="AC11" s="150" t="str">
        <f t="shared" si="1"/>
        <v/>
      </c>
      <c r="AD11" s="150" t="str">
        <f t="shared" si="2"/>
        <v/>
      </c>
      <c r="AE11" s="150" t="str">
        <f t="shared" si="3"/>
        <v/>
      </c>
      <c r="AF11" s="150" t="str">
        <f t="shared" si="4"/>
        <v/>
      </c>
      <c r="AG11" s="150" t="str">
        <f t="shared" si="5"/>
        <v/>
      </c>
      <c r="AH11" s="150" t="str">
        <f t="shared" si="6"/>
        <v/>
      </c>
      <c r="AI11" s="150" t="str">
        <f t="shared" si="7"/>
        <v/>
      </c>
      <c r="AJ11" s="150" t="str">
        <f t="shared" si="8"/>
        <v/>
      </c>
      <c r="AK11" s="150" t="str">
        <f t="shared" si="9"/>
        <v/>
      </c>
    </row>
    <row r="12" spans="1:37" x14ac:dyDescent="0.25">
      <c r="A12" s="174"/>
      <c r="B12" s="151"/>
      <c r="C12" s="151"/>
      <c r="D12" s="151"/>
      <c r="F12" s="151"/>
      <c r="G12" s="151"/>
      <c r="H12" s="151"/>
      <c r="I12" s="151"/>
      <c r="J12" s="151"/>
      <c r="K12" s="151"/>
      <c r="L12" s="173"/>
      <c r="N12" s="166" t="s">
        <v>361</v>
      </c>
      <c r="O12" s="168"/>
      <c r="P12" s="165" t="s">
        <v>43</v>
      </c>
      <c r="Q12" s="21" t="s">
        <v>364</v>
      </c>
      <c r="R12" s="21" t="s">
        <v>363</v>
      </c>
      <c r="S12" s="21" t="s">
        <v>364</v>
      </c>
      <c r="T12" s="21" t="s">
        <v>363</v>
      </c>
      <c r="U12" s="21" t="s">
        <v>364</v>
      </c>
      <c r="V12"/>
      <c r="AB12" s="150" t="str">
        <f t="shared" si="0"/>
        <v/>
      </c>
      <c r="AC12" s="150" t="str">
        <f t="shared" si="1"/>
        <v/>
      </c>
      <c r="AD12" s="150" t="str">
        <f t="shared" si="2"/>
        <v/>
      </c>
      <c r="AE12" s="150" t="str">
        <f t="shared" si="3"/>
        <v/>
      </c>
      <c r="AF12" s="150" t="str">
        <f t="shared" si="4"/>
        <v/>
      </c>
      <c r="AG12" s="150" t="str">
        <f t="shared" si="5"/>
        <v/>
      </c>
      <c r="AH12" s="150" t="str">
        <f t="shared" si="6"/>
        <v/>
      </c>
      <c r="AI12" s="150" t="str">
        <f t="shared" si="7"/>
        <v/>
      </c>
      <c r="AJ12" s="150" t="str">
        <f t="shared" si="8"/>
        <v/>
      </c>
      <c r="AK12" s="150" t="str">
        <f t="shared" si="9"/>
        <v/>
      </c>
    </row>
    <row r="13" spans="1:37" ht="15.75" x14ac:dyDescent="0.25">
      <c r="A13" s="181" t="s">
        <v>367</v>
      </c>
      <c r="B13" s="151"/>
      <c r="C13" s="151"/>
      <c r="D13" s="151"/>
      <c r="F13" s="151"/>
      <c r="G13" s="151"/>
      <c r="H13" s="151"/>
      <c r="I13" s="151"/>
      <c r="J13" s="151"/>
      <c r="K13" s="151"/>
      <c r="L13" s="173"/>
      <c r="N13" s="166" t="s">
        <v>361</v>
      </c>
      <c r="O13" s="168"/>
      <c r="P13" s="165" t="s">
        <v>16</v>
      </c>
      <c r="Q13" s="21" t="s">
        <v>364</v>
      </c>
      <c r="R13" s="21" t="s">
        <v>364</v>
      </c>
      <c r="S13" s="21" t="s">
        <v>365</v>
      </c>
      <c r="T13" s="21" t="s">
        <v>365</v>
      </c>
      <c r="U13" s="21" t="s">
        <v>364</v>
      </c>
      <c r="V13"/>
      <c r="AB13" s="150" t="str">
        <f t="shared" si="0"/>
        <v/>
      </c>
      <c r="AC13" s="150" t="str">
        <f t="shared" si="1"/>
        <v/>
      </c>
      <c r="AD13" s="150" t="str">
        <f t="shared" si="2"/>
        <v/>
      </c>
      <c r="AE13" s="150" t="str">
        <f t="shared" si="3"/>
        <v/>
      </c>
      <c r="AF13" s="150" t="str">
        <f t="shared" si="4"/>
        <v/>
      </c>
      <c r="AG13" s="150" t="str">
        <f t="shared" si="5"/>
        <v/>
      </c>
      <c r="AH13" s="150" t="str">
        <f t="shared" si="6"/>
        <v/>
      </c>
      <c r="AI13" s="150" t="str">
        <f t="shared" si="7"/>
        <v/>
      </c>
      <c r="AJ13" s="150" t="str">
        <f t="shared" si="8"/>
        <v/>
      </c>
      <c r="AK13" s="150" t="str">
        <f t="shared" si="9"/>
        <v/>
      </c>
    </row>
    <row r="14" spans="1:37" x14ac:dyDescent="0.25">
      <c r="A14" s="183" t="s">
        <v>394</v>
      </c>
      <c r="B14" s="184"/>
      <c r="C14" s="184"/>
      <c r="D14" s="184"/>
      <c r="E14" s="184"/>
      <c r="F14" s="184"/>
      <c r="G14" s="184"/>
      <c r="H14" s="184"/>
      <c r="I14" s="184"/>
      <c r="J14" s="182" t="s">
        <v>393</v>
      </c>
      <c r="K14" s="151"/>
      <c r="L14" s="173"/>
      <c r="N14" s="166" t="s">
        <v>361</v>
      </c>
      <c r="O14" s="168"/>
      <c r="P14" s="165" t="s">
        <v>17</v>
      </c>
      <c r="Q14" s="21" t="s">
        <v>364</v>
      </c>
      <c r="R14" s="21" t="s">
        <v>363</v>
      </c>
      <c r="S14" s="21" t="s">
        <v>362</v>
      </c>
      <c r="T14" s="21" t="s">
        <v>362</v>
      </c>
      <c r="U14" s="21" t="s">
        <v>365</v>
      </c>
      <c r="V14"/>
      <c r="AB14" s="150" t="str">
        <f t="shared" si="0"/>
        <v/>
      </c>
      <c r="AC14" s="150" t="str">
        <f t="shared" si="1"/>
        <v/>
      </c>
      <c r="AD14" s="150" t="str">
        <f t="shared" si="2"/>
        <v/>
      </c>
      <c r="AE14" s="150" t="str">
        <f t="shared" si="3"/>
        <v/>
      </c>
      <c r="AF14" s="150" t="str">
        <f t="shared" si="4"/>
        <v/>
      </c>
      <c r="AG14" s="150" t="str">
        <f t="shared" si="5"/>
        <v/>
      </c>
      <c r="AH14" s="150" t="str">
        <f t="shared" si="6"/>
        <v/>
      </c>
      <c r="AI14" s="150" t="str">
        <f t="shared" si="7"/>
        <v/>
      </c>
      <c r="AJ14" s="150" t="str">
        <f t="shared" si="8"/>
        <v/>
      </c>
      <c r="AK14" s="150" t="str">
        <f t="shared" si="9"/>
        <v/>
      </c>
    </row>
    <row r="15" spans="1:37" x14ac:dyDescent="0.25">
      <c r="A15" s="172"/>
      <c r="B15" s="151"/>
      <c r="C15" s="151"/>
      <c r="D15" s="151"/>
      <c r="F15" s="151"/>
      <c r="G15" s="151"/>
      <c r="H15" s="151"/>
      <c r="I15" s="151"/>
      <c r="J15" s="151"/>
      <c r="K15" s="151"/>
      <c r="L15" s="173"/>
      <c r="N15" s="166" t="s">
        <v>361</v>
      </c>
      <c r="O15" s="168"/>
      <c r="P15" s="165" t="s">
        <v>44</v>
      </c>
      <c r="Q15" s="21" t="s">
        <v>364</v>
      </c>
      <c r="R15" s="21" t="s">
        <v>363</v>
      </c>
      <c r="S15" s="21" t="s">
        <v>365</v>
      </c>
      <c r="T15" s="21" t="s">
        <v>362</v>
      </c>
      <c r="U15" s="21" t="s">
        <v>362</v>
      </c>
      <c r="V15"/>
      <c r="AB15" s="150" t="str">
        <f t="shared" si="0"/>
        <v/>
      </c>
      <c r="AC15" s="150" t="str">
        <f t="shared" si="1"/>
        <v/>
      </c>
      <c r="AD15" s="150" t="str">
        <f t="shared" si="2"/>
        <v/>
      </c>
      <c r="AE15" s="150" t="str">
        <f t="shared" si="3"/>
        <v/>
      </c>
      <c r="AF15" s="150" t="str">
        <f t="shared" si="4"/>
        <v/>
      </c>
      <c r="AG15" s="150" t="str">
        <f t="shared" si="5"/>
        <v/>
      </c>
      <c r="AH15" s="150" t="str">
        <f t="shared" si="6"/>
        <v/>
      </c>
      <c r="AI15" s="150" t="str">
        <f t="shared" si="7"/>
        <v/>
      </c>
      <c r="AJ15" s="150" t="str">
        <f t="shared" si="8"/>
        <v/>
      </c>
      <c r="AK15" s="150" t="str">
        <f t="shared" si="9"/>
        <v/>
      </c>
    </row>
    <row r="16" spans="1:37" x14ac:dyDescent="0.25">
      <c r="A16" s="172"/>
      <c r="B16" s="151"/>
      <c r="C16" s="151"/>
      <c r="D16" s="151"/>
      <c r="F16" s="151"/>
      <c r="G16" s="151"/>
      <c r="H16" s="151"/>
      <c r="I16" s="160"/>
      <c r="J16" s="160"/>
      <c r="K16" s="151"/>
      <c r="L16" s="173"/>
      <c r="N16" s="166" t="s">
        <v>361</v>
      </c>
      <c r="O16" s="168"/>
      <c r="P16" s="165" t="s">
        <v>18</v>
      </c>
      <c r="Q16" s="21" t="s">
        <v>364</v>
      </c>
      <c r="R16" s="21" t="s">
        <v>363</v>
      </c>
      <c r="S16" s="21" t="s">
        <v>365</v>
      </c>
      <c r="T16" s="21" t="s">
        <v>365</v>
      </c>
      <c r="U16" s="21" t="s">
        <v>363</v>
      </c>
      <c r="V16"/>
      <c r="AB16" s="150" t="str">
        <f t="shared" si="0"/>
        <v/>
      </c>
      <c r="AC16" s="150" t="str">
        <f t="shared" si="1"/>
        <v/>
      </c>
      <c r="AD16" s="150" t="str">
        <f t="shared" si="2"/>
        <v/>
      </c>
      <c r="AE16" s="150" t="str">
        <f t="shared" si="3"/>
        <v/>
      </c>
      <c r="AF16" s="150" t="str">
        <f t="shared" si="4"/>
        <v/>
      </c>
      <c r="AG16" s="150" t="str">
        <f t="shared" si="5"/>
        <v/>
      </c>
      <c r="AH16" s="150" t="str">
        <f t="shared" si="6"/>
        <v/>
      </c>
      <c r="AI16" s="150" t="str">
        <f t="shared" si="7"/>
        <v/>
      </c>
      <c r="AJ16" s="150" t="str">
        <f t="shared" si="8"/>
        <v/>
      </c>
      <c r="AK16" s="150" t="str">
        <f t="shared" si="9"/>
        <v/>
      </c>
    </row>
    <row r="17" spans="1:37" x14ac:dyDescent="0.25">
      <c r="A17" s="172"/>
      <c r="B17" s="151"/>
      <c r="C17" s="208" t="s">
        <v>389</v>
      </c>
      <c r="D17" s="208"/>
      <c r="E17" s="208"/>
      <c r="F17" s="208"/>
      <c r="G17" s="208"/>
      <c r="H17" s="151"/>
      <c r="I17" s="151"/>
      <c r="J17" s="151"/>
      <c r="K17" s="151"/>
      <c r="L17" s="173"/>
      <c r="N17" s="166" t="s">
        <v>361</v>
      </c>
      <c r="O17" s="168"/>
      <c r="P17" s="165" t="s">
        <v>45</v>
      </c>
      <c r="Q17" s="21" t="s">
        <v>364</v>
      </c>
      <c r="R17" s="21" t="s">
        <v>365</v>
      </c>
      <c r="S17" s="21" t="s">
        <v>364</v>
      </c>
      <c r="T17" s="21" t="s">
        <v>363</v>
      </c>
      <c r="U17" s="21" t="s">
        <v>362</v>
      </c>
      <c r="V17"/>
      <c r="AB17" s="150" t="str">
        <f t="shared" si="0"/>
        <v/>
      </c>
      <c r="AC17" s="150" t="str">
        <f t="shared" si="1"/>
        <v/>
      </c>
      <c r="AD17" s="150" t="str">
        <f t="shared" si="2"/>
        <v/>
      </c>
      <c r="AE17" s="150" t="str">
        <f t="shared" si="3"/>
        <v/>
      </c>
      <c r="AF17" s="150" t="str">
        <f t="shared" si="4"/>
        <v/>
      </c>
      <c r="AG17" s="150" t="str">
        <f t="shared" si="5"/>
        <v/>
      </c>
      <c r="AH17" s="150" t="str">
        <f t="shared" si="6"/>
        <v/>
      </c>
      <c r="AI17" s="150" t="str">
        <f t="shared" si="7"/>
        <v/>
      </c>
      <c r="AJ17" s="150" t="str">
        <f t="shared" si="8"/>
        <v/>
      </c>
      <c r="AK17" s="150" t="str">
        <f t="shared" si="9"/>
        <v/>
      </c>
    </row>
    <row r="18" spans="1:37" x14ac:dyDescent="0.25">
      <c r="A18" s="172"/>
      <c r="B18" s="151"/>
      <c r="C18" s="151" t="s">
        <v>350</v>
      </c>
      <c r="D18" s="151" t="s">
        <v>351</v>
      </c>
      <c r="E18" s="151" t="s">
        <v>352</v>
      </c>
      <c r="F18" s="151" t="s">
        <v>353</v>
      </c>
      <c r="G18" s="151" t="s">
        <v>354</v>
      </c>
      <c r="H18" s="151" t="s">
        <v>355</v>
      </c>
      <c r="I18" s="151" t="s">
        <v>356</v>
      </c>
      <c r="J18" s="151" t="s">
        <v>357</v>
      </c>
      <c r="K18" s="151" t="s">
        <v>358</v>
      </c>
      <c r="L18" s="173" t="s">
        <v>359</v>
      </c>
      <c r="N18" s="166" t="s">
        <v>361</v>
      </c>
      <c r="O18" s="168"/>
      <c r="P18" s="165" t="s">
        <v>46</v>
      </c>
      <c r="Q18" s="21" t="s">
        <v>364</v>
      </c>
      <c r="R18" s="21" t="s">
        <v>365</v>
      </c>
      <c r="S18" s="21" t="s">
        <v>362</v>
      </c>
      <c r="T18" s="21" t="s">
        <v>364</v>
      </c>
      <c r="U18" s="21" t="s">
        <v>362</v>
      </c>
      <c r="V18"/>
      <c r="AB18" s="150" t="str">
        <f t="shared" si="0"/>
        <v/>
      </c>
      <c r="AC18" s="150" t="str">
        <f t="shared" si="1"/>
        <v/>
      </c>
      <c r="AD18" s="150" t="str">
        <f t="shared" si="2"/>
        <v/>
      </c>
      <c r="AE18" s="150" t="str">
        <f t="shared" si="3"/>
        <v/>
      </c>
      <c r="AF18" s="150" t="str">
        <f t="shared" si="4"/>
        <v/>
      </c>
      <c r="AG18" s="150" t="str">
        <f t="shared" si="5"/>
        <v/>
      </c>
      <c r="AH18" s="150" t="str">
        <f t="shared" si="6"/>
        <v/>
      </c>
      <c r="AI18" s="150" t="str">
        <f t="shared" si="7"/>
        <v/>
      </c>
      <c r="AJ18" s="150" t="str">
        <f t="shared" si="8"/>
        <v/>
      </c>
      <c r="AK18" s="150" t="str">
        <f t="shared" si="9"/>
        <v/>
      </c>
    </row>
    <row r="19" spans="1:37" ht="15.75" x14ac:dyDescent="0.25">
      <c r="A19" s="172"/>
      <c r="B19" s="152" t="s">
        <v>368</v>
      </c>
      <c r="C19" s="160" t="e">
        <f t="shared" ref="C19:L19" si="10">IF(C38&lt;0.35,"NO",IF(C38&gt;0.65,"NO","YES"))</f>
        <v>#DIV/0!</v>
      </c>
      <c r="D19" s="151" t="e">
        <f t="shared" si="10"/>
        <v>#DIV/0!</v>
      </c>
      <c r="E19" s="151" t="e">
        <f t="shared" si="10"/>
        <v>#DIV/0!</v>
      </c>
      <c r="F19" s="151" t="e">
        <f t="shared" si="10"/>
        <v>#DIV/0!</v>
      </c>
      <c r="G19" s="151" t="e">
        <f t="shared" si="10"/>
        <v>#DIV/0!</v>
      </c>
      <c r="H19" s="151" t="e">
        <f t="shared" si="10"/>
        <v>#DIV/0!</v>
      </c>
      <c r="I19" s="151" t="e">
        <f t="shared" si="10"/>
        <v>#DIV/0!</v>
      </c>
      <c r="J19" s="151" t="e">
        <f t="shared" si="10"/>
        <v>#DIV/0!</v>
      </c>
      <c r="K19" s="151" t="e">
        <f t="shared" si="10"/>
        <v>#DIV/0!</v>
      </c>
      <c r="L19" s="173" t="e">
        <f t="shared" si="10"/>
        <v>#DIV/0!</v>
      </c>
      <c r="N19" s="166" t="s">
        <v>361</v>
      </c>
      <c r="O19" s="168"/>
      <c r="P19" s="165" t="s">
        <v>19</v>
      </c>
      <c r="Q19" s="21" t="s">
        <v>364</v>
      </c>
      <c r="R19" s="21" t="s">
        <v>365</v>
      </c>
      <c r="S19" s="21" t="s">
        <v>365</v>
      </c>
      <c r="T19" s="21" t="s">
        <v>364</v>
      </c>
      <c r="U19" s="21" t="s">
        <v>363</v>
      </c>
      <c r="V19"/>
      <c r="AB19" s="150" t="str">
        <f t="shared" si="0"/>
        <v/>
      </c>
      <c r="AC19" s="150" t="str">
        <f t="shared" si="1"/>
        <v/>
      </c>
      <c r="AD19" s="150" t="str">
        <f t="shared" si="2"/>
        <v/>
      </c>
      <c r="AE19" s="150" t="str">
        <f t="shared" si="3"/>
        <v/>
      </c>
      <c r="AF19" s="150" t="str">
        <f t="shared" si="4"/>
        <v/>
      </c>
      <c r="AG19" s="150" t="str">
        <f t="shared" si="5"/>
        <v/>
      </c>
      <c r="AH19" s="150" t="str">
        <f t="shared" si="6"/>
        <v/>
      </c>
      <c r="AI19" s="150" t="str">
        <f t="shared" si="7"/>
        <v/>
      </c>
      <c r="AJ19" s="150" t="str">
        <f t="shared" si="8"/>
        <v/>
      </c>
      <c r="AK19" s="150" t="str">
        <f t="shared" si="9"/>
        <v/>
      </c>
    </row>
    <row r="20" spans="1:37" x14ac:dyDescent="0.25">
      <c r="A20" s="172"/>
      <c r="B20" s="151"/>
      <c r="C20" s="209" t="s">
        <v>390</v>
      </c>
      <c r="D20" s="209"/>
      <c r="E20" s="209"/>
      <c r="F20" s="209"/>
      <c r="G20" s="209"/>
      <c r="H20" s="209"/>
      <c r="I20" s="151"/>
      <c r="J20" s="151"/>
      <c r="K20" s="151"/>
      <c r="L20" s="173"/>
      <c r="N20" s="166" t="s">
        <v>361</v>
      </c>
      <c r="O20" s="168"/>
      <c r="P20" s="165" t="s">
        <v>20</v>
      </c>
      <c r="Q20" s="21" t="s">
        <v>363</v>
      </c>
      <c r="R20" s="21" t="s">
        <v>364</v>
      </c>
      <c r="S20" s="21" t="s">
        <v>365</v>
      </c>
      <c r="T20" s="21" t="s">
        <v>364</v>
      </c>
      <c r="U20" s="21" t="s">
        <v>365</v>
      </c>
      <c r="V20"/>
      <c r="AB20" s="150" t="str">
        <f t="shared" si="0"/>
        <v/>
      </c>
      <c r="AC20" s="150" t="str">
        <f t="shared" si="1"/>
        <v/>
      </c>
      <c r="AD20" s="150" t="str">
        <f t="shared" si="2"/>
        <v/>
      </c>
      <c r="AE20" s="150" t="str">
        <f t="shared" si="3"/>
        <v/>
      </c>
      <c r="AF20" s="150" t="str">
        <f t="shared" si="4"/>
        <v/>
      </c>
      <c r="AG20" s="150" t="str">
        <f t="shared" si="5"/>
        <v/>
      </c>
      <c r="AH20" s="150" t="str">
        <f t="shared" si="6"/>
        <v/>
      </c>
      <c r="AI20" s="150" t="str">
        <f t="shared" si="7"/>
        <v/>
      </c>
      <c r="AJ20" s="150" t="str">
        <f t="shared" si="8"/>
        <v/>
      </c>
      <c r="AK20" s="150" t="str">
        <f t="shared" si="9"/>
        <v/>
      </c>
    </row>
    <row r="21" spans="1:37" x14ac:dyDescent="0.25">
      <c r="A21" s="172"/>
      <c r="B21" s="151"/>
      <c r="C21" s="31"/>
      <c r="D21" s="31"/>
      <c r="E21" s="31"/>
      <c r="F21" s="31"/>
      <c r="G21" s="31"/>
      <c r="H21" s="31"/>
      <c r="I21" s="151"/>
      <c r="J21" s="151"/>
      <c r="K21" s="151"/>
      <c r="L21" s="173"/>
      <c r="N21" s="166" t="s">
        <v>361</v>
      </c>
      <c r="O21" s="168"/>
      <c r="P21" s="165" t="s">
        <v>21</v>
      </c>
      <c r="Q21" s="21" t="s">
        <v>363</v>
      </c>
      <c r="R21" s="21" t="s">
        <v>362</v>
      </c>
      <c r="S21" s="21" t="s">
        <v>364</v>
      </c>
      <c r="T21" s="21" t="s">
        <v>364</v>
      </c>
      <c r="U21" s="21" t="s">
        <v>365</v>
      </c>
      <c r="V21"/>
      <c r="AB21" s="150" t="str">
        <f t="shared" si="0"/>
        <v/>
      </c>
      <c r="AC21" s="150" t="str">
        <f t="shared" si="1"/>
        <v/>
      </c>
      <c r="AD21" s="150" t="str">
        <f t="shared" si="2"/>
        <v/>
      </c>
      <c r="AE21" s="150" t="str">
        <f t="shared" si="3"/>
        <v/>
      </c>
      <c r="AF21" s="150" t="str">
        <f t="shared" si="4"/>
        <v/>
      </c>
      <c r="AG21" s="150" t="str">
        <f t="shared" si="5"/>
        <v/>
      </c>
      <c r="AH21" s="150" t="str">
        <f t="shared" si="6"/>
        <v/>
      </c>
      <c r="AI21" s="150" t="str">
        <f t="shared" si="7"/>
        <v/>
      </c>
      <c r="AJ21" s="150" t="str">
        <f t="shared" si="8"/>
        <v/>
      </c>
      <c r="AK21" s="150" t="str">
        <f t="shared" si="9"/>
        <v/>
      </c>
    </row>
    <row r="22" spans="1:37" ht="15.75" x14ac:dyDescent="0.25">
      <c r="A22" s="181" t="s">
        <v>369</v>
      </c>
      <c r="B22" s="151"/>
      <c r="C22" s="151"/>
      <c r="D22" s="151"/>
      <c r="F22" s="151"/>
      <c r="G22" s="151"/>
      <c r="H22" s="151"/>
      <c r="I22" s="151"/>
      <c r="J22" s="151"/>
      <c r="K22" s="151"/>
      <c r="L22" s="173"/>
      <c r="N22" s="166" t="s">
        <v>361</v>
      </c>
      <c r="O22" s="168"/>
      <c r="P22" s="165" t="s">
        <v>22</v>
      </c>
      <c r="Q22" s="21" t="s">
        <v>363</v>
      </c>
      <c r="R22" s="21" t="s">
        <v>362</v>
      </c>
      <c r="S22" s="21" t="s">
        <v>362</v>
      </c>
      <c r="T22" s="21" t="s">
        <v>363</v>
      </c>
      <c r="U22" s="21" t="s">
        <v>365</v>
      </c>
      <c r="V22"/>
      <c r="AB22" s="150" t="str">
        <f t="shared" si="0"/>
        <v/>
      </c>
      <c r="AC22" s="150" t="str">
        <f t="shared" si="1"/>
        <v/>
      </c>
      <c r="AD22" s="150" t="str">
        <f t="shared" si="2"/>
        <v/>
      </c>
      <c r="AE22" s="150" t="str">
        <f t="shared" si="3"/>
        <v/>
      </c>
      <c r="AF22" s="150" t="str">
        <f t="shared" si="4"/>
        <v/>
      </c>
      <c r="AG22" s="150" t="str">
        <f t="shared" si="5"/>
        <v/>
      </c>
      <c r="AH22" s="150" t="str">
        <f t="shared" si="6"/>
        <v/>
      </c>
      <c r="AI22" s="150" t="str">
        <f t="shared" si="7"/>
        <v/>
      </c>
      <c r="AJ22" s="150" t="str">
        <f t="shared" si="8"/>
        <v/>
      </c>
      <c r="AK22" s="150" t="str">
        <f t="shared" si="9"/>
        <v/>
      </c>
    </row>
    <row r="23" spans="1:37" x14ac:dyDescent="0.25">
      <c r="A23" s="172" t="s">
        <v>370</v>
      </c>
      <c r="B23" s="151"/>
      <c r="C23" s="151"/>
      <c r="D23" s="151"/>
      <c r="F23" s="151"/>
      <c r="G23" s="151"/>
      <c r="H23" s="151"/>
      <c r="I23" s="151"/>
      <c r="J23" s="151"/>
      <c r="K23" s="151"/>
      <c r="L23" s="173"/>
      <c r="N23" s="166" t="s">
        <v>361</v>
      </c>
      <c r="O23" s="168"/>
      <c r="P23" s="165" t="s">
        <v>23</v>
      </c>
      <c r="Q23" s="21" t="s">
        <v>363</v>
      </c>
      <c r="R23" s="21" t="s">
        <v>362</v>
      </c>
      <c r="S23" s="21" t="s">
        <v>362</v>
      </c>
      <c r="T23" s="21" t="s">
        <v>365</v>
      </c>
      <c r="U23" s="21" t="s">
        <v>364</v>
      </c>
      <c r="V23"/>
      <c r="AB23" s="150" t="str">
        <f t="shared" si="0"/>
        <v/>
      </c>
      <c r="AC23" s="150" t="str">
        <f t="shared" si="1"/>
        <v/>
      </c>
      <c r="AD23" s="150" t="str">
        <f t="shared" si="2"/>
        <v/>
      </c>
      <c r="AE23" s="150" t="str">
        <f t="shared" si="3"/>
        <v/>
      </c>
      <c r="AF23" s="150" t="str">
        <f t="shared" si="4"/>
        <v/>
      </c>
      <c r="AG23" s="150" t="str">
        <f t="shared" si="5"/>
        <v/>
      </c>
      <c r="AH23" s="150" t="str">
        <f t="shared" si="6"/>
        <v/>
      </c>
      <c r="AI23" s="150" t="str">
        <f t="shared" si="7"/>
        <v/>
      </c>
      <c r="AJ23" s="150" t="str">
        <f t="shared" si="8"/>
        <v/>
      </c>
      <c r="AK23" s="150" t="str">
        <f t="shared" si="9"/>
        <v/>
      </c>
    </row>
    <row r="24" spans="1:37" x14ac:dyDescent="0.25">
      <c r="A24" s="172" t="s">
        <v>396</v>
      </c>
      <c r="B24" s="151"/>
      <c r="C24" s="151"/>
      <c r="D24" s="151"/>
      <c r="F24" s="151"/>
      <c r="G24" s="151"/>
      <c r="H24" s="151"/>
      <c r="I24" s="151"/>
      <c r="J24" s="151"/>
      <c r="K24" s="151"/>
      <c r="L24" s="173"/>
      <c r="N24" s="166" t="s">
        <v>361</v>
      </c>
      <c r="O24" s="168"/>
      <c r="P24" s="165" t="s">
        <v>24</v>
      </c>
      <c r="Q24" s="21" t="s">
        <v>363</v>
      </c>
      <c r="R24" s="21" t="s">
        <v>362</v>
      </c>
      <c r="S24" s="21" t="s">
        <v>365</v>
      </c>
      <c r="T24" s="21" t="s">
        <v>364</v>
      </c>
      <c r="U24" s="21" t="s">
        <v>363</v>
      </c>
      <c r="V24"/>
      <c r="AB24" s="150" t="str">
        <f t="shared" si="0"/>
        <v/>
      </c>
      <c r="AC24" s="150" t="str">
        <f t="shared" si="1"/>
        <v/>
      </c>
      <c r="AD24" s="150" t="str">
        <f t="shared" si="2"/>
        <v/>
      </c>
      <c r="AE24" s="150" t="str">
        <f t="shared" si="3"/>
        <v/>
      </c>
      <c r="AF24" s="150" t="str">
        <f t="shared" si="4"/>
        <v/>
      </c>
      <c r="AG24" s="150" t="str">
        <f t="shared" si="5"/>
        <v/>
      </c>
      <c r="AH24" s="150" t="str">
        <f t="shared" si="6"/>
        <v/>
      </c>
      <c r="AI24" s="150" t="str">
        <f t="shared" si="7"/>
        <v/>
      </c>
      <c r="AJ24" s="150" t="str">
        <f t="shared" si="8"/>
        <v/>
      </c>
      <c r="AK24" s="150" t="str">
        <f t="shared" si="9"/>
        <v/>
      </c>
    </row>
    <row r="25" spans="1:37" x14ac:dyDescent="0.25">
      <c r="A25" s="174"/>
      <c r="B25" s="151"/>
      <c r="C25" s="151"/>
      <c r="D25" s="151"/>
      <c r="F25" s="151"/>
      <c r="G25" s="151"/>
      <c r="H25" s="151"/>
      <c r="I25" s="151"/>
      <c r="J25" s="151"/>
      <c r="K25" s="151"/>
      <c r="L25" s="173"/>
      <c r="N25" s="166" t="s">
        <v>361</v>
      </c>
      <c r="O25" s="168"/>
      <c r="P25" s="165" t="s">
        <v>51</v>
      </c>
      <c r="Q25" s="21" t="s">
        <v>363</v>
      </c>
      <c r="R25" s="21" t="s">
        <v>362</v>
      </c>
      <c r="S25" s="21" t="s">
        <v>365</v>
      </c>
      <c r="T25" s="21" t="s">
        <v>363</v>
      </c>
      <c r="U25" s="21" t="s">
        <v>362</v>
      </c>
      <c r="V25"/>
      <c r="AB25" s="150" t="str">
        <f t="shared" si="0"/>
        <v/>
      </c>
      <c r="AC25" s="150" t="str">
        <f t="shared" si="1"/>
        <v/>
      </c>
      <c r="AD25" s="150" t="str">
        <f t="shared" si="2"/>
        <v/>
      </c>
      <c r="AE25" s="150" t="str">
        <f t="shared" si="3"/>
        <v/>
      </c>
      <c r="AF25" s="150" t="str">
        <f t="shared" si="4"/>
        <v/>
      </c>
      <c r="AG25" s="150" t="str">
        <f t="shared" si="5"/>
        <v/>
      </c>
      <c r="AH25" s="150" t="str">
        <f t="shared" si="6"/>
        <v/>
      </c>
      <c r="AI25" s="150" t="str">
        <f t="shared" si="7"/>
        <v/>
      </c>
      <c r="AJ25" s="150" t="str">
        <f t="shared" si="8"/>
        <v/>
      </c>
      <c r="AK25" s="150" t="str">
        <f t="shared" si="9"/>
        <v/>
      </c>
    </row>
    <row r="26" spans="1:37" ht="15.75" thickBot="1" x14ac:dyDescent="0.3">
      <c r="A26" s="176"/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8"/>
      <c r="N26" s="166" t="s">
        <v>361</v>
      </c>
      <c r="O26" s="168"/>
      <c r="P26" s="165" t="s">
        <v>25</v>
      </c>
      <c r="Q26" s="21" t="s">
        <v>363</v>
      </c>
      <c r="R26" s="21" t="s">
        <v>365</v>
      </c>
      <c r="S26" s="21" t="s">
        <v>362</v>
      </c>
      <c r="T26" s="21" t="s">
        <v>364</v>
      </c>
      <c r="U26" s="21" t="s">
        <v>365</v>
      </c>
      <c r="V26"/>
      <c r="AB26" s="150" t="str">
        <f t="shared" si="0"/>
        <v/>
      </c>
      <c r="AC26" s="150" t="str">
        <f t="shared" si="1"/>
        <v/>
      </c>
      <c r="AD26" s="150" t="str">
        <f t="shared" si="2"/>
        <v/>
      </c>
      <c r="AE26" s="150" t="str">
        <f t="shared" si="3"/>
        <v/>
      </c>
      <c r="AF26" s="150" t="str">
        <f t="shared" si="4"/>
        <v/>
      </c>
      <c r="AG26" s="150" t="str">
        <f t="shared" si="5"/>
        <v/>
      </c>
      <c r="AH26" s="150" t="str">
        <f t="shared" si="6"/>
        <v/>
      </c>
      <c r="AI26" s="150" t="str">
        <f t="shared" si="7"/>
        <v/>
      </c>
      <c r="AJ26" s="150" t="str">
        <f t="shared" si="8"/>
        <v/>
      </c>
      <c r="AK26" s="150" t="str">
        <f t="shared" si="9"/>
        <v/>
      </c>
    </row>
    <row r="27" spans="1:37" x14ac:dyDescent="0.25">
      <c r="N27" s="166" t="s">
        <v>361</v>
      </c>
      <c r="O27" s="168"/>
      <c r="P27" s="165" t="s">
        <v>52</v>
      </c>
      <c r="Q27" s="21" t="s">
        <v>363</v>
      </c>
      <c r="R27" s="21" t="s">
        <v>365</v>
      </c>
      <c r="S27" s="21" t="s">
        <v>362</v>
      </c>
      <c r="T27" s="21" t="s">
        <v>363</v>
      </c>
      <c r="U27" s="21" t="s">
        <v>362</v>
      </c>
      <c r="V27"/>
      <c r="AB27" s="150" t="str">
        <f t="shared" si="0"/>
        <v/>
      </c>
      <c r="AC27" s="150" t="str">
        <f t="shared" si="1"/>
        <v/>
      </c>
      <c r="AD27" s="150" t="str">
        <f t="shared" si="2"/>
        <v/>
      </c>
      <c r="AE27" s="150" t="str">
        <f t="shared" si="3"/>
        <v/>
      </c>
      <c r="AF27" s="150" t="str">
        <f t="shared" si="4"/>
        <v/>
      </c>
      <c r="AG27" s="150" t="str">
        <f t="shared" si="5"/>
        <v/>
      </c>
      <c r="AH27" s="150" t="str">
        <f t="shared" si="6"/>
        <v/>
      </c>
      <c r="AI27" s="150" t="str">
        <f t="shared" si="7"/>
        <v/>
      </c>
      <c r="AJ27" s="150" t="str">
        <f t="shared" si="8"/>
        <v/>
      </c>
      <c r="AK27" s="150" t="str">
        <f t="shared" si="9"/>
        <v/>
      </c>
    </row>
    <row r="28" spans="1:37" x14ac:dyDescent="0.25">
      <c r="A28" s="153" t="s">
        <v>392</v>
      </c>
      <c r="B28" s="154" t="s">
        <v>371</v>
      </c>
      <c r="C28" s="153">
        <f t="shared" ref="C28:K28" si="11">COUNTIF(AB3:AB132,"G")</f>
        <v>0</v>
      </c>
      <c r="D28" s="153">
        <f t="shared" si="11"/>
        <v>0</v>
      </c>
      <c r="E28" s="153">
        <f t="shared" si="11"/>
        <v>0</v>
      </c>
      <c r="F28" s="153">
        <f t="shared" si="11"/>
        <v>0</v>
      </c>
      <c r="G28" s="153">
        <f t="shared" si="11"/>
        <v>0</v>
      </c>
      <c r="H28" s="153">
        <f t="shared" si="11"/>
        <v>0</v>
      </c>
      <c r="I28" s="153">
        <f t="shared" si="11"/>
        <v>0</v>
      </c>
      <c r="J28" s="153">
        <f t="shared" si="11"/>
        <v>0</v>
      </c>
      <c r="K28" s="153">
        <f t="shared" si="11"/>
        <v>0</v>
      </c>
      <c r="L28" s="153">
        <f t="shared" ref="L28" si="12">COUNTIF(AK3:AK132,"G")</f>
        <v>0</v>
      </c>
      <c r="N28" s="166" t="s">
        <v>361</v>
      </c>
      <c r="O28" s="168"/>
      <c r="P28" s="165" t="s">
        <v>26</v>
      </c>
      <c r="Q28" s="21" t="s">
        <v>363</v>
      </c>
      <c r="R28" s="21" t="s">
        <v>365</v>
      </c>
      <c r="S28" s="21" t="s">
        <v>362</v>
      </c>
      <c r="T28" s="21" t="s">
        <v>365</v>
      </c>
      <c r="U28" s="21" t="s">
        <v>363</v>
      </c>
      <c r="V28"/>
      <c r="AB28" s="150" t="str">
        <f t="shared" si="0"/>
        <v/>
      </c>
      <c r="AC28" s="150" t="str">
        <f t="shared" si="1"/>
        <v/>
      </c>
      <c r="AD28" s="150" t="str">
        <f t="shared" si="2"/>
        <v/>
      </c>
      <c r="AE28" s="150" t="str">
        <f t="shared" si="3"/>
        <v/>
      </c>
      <c r="AF28" s="150" t="str">
        <f t="shared" si="4"/>
        <v/>
      </c>
      <c r="AG28" s="150" t="str">
        <f t="shared" si="5"/>
        <v/>
      </c>
      <c r="AH28" s="150" t="str">
        <f t="shared" si="6"/>
        <v/>
      </c>
      <c r="AI28" s="150" t="str">
        <f t="shared" si="7"/>
        <v/>
      </c>
      <c r="AJ28" s="150" t="str">
        <f t="shared" si="8"/>
        <v/>
      </c>
      <c r="AK28" s="150" t="str">
        <f t="shared" si="9"/>
        <v/>
      </c>
    </row>
    <row r="29" spans="1:37" x14ac:dyDescent="0.25">
      <c r="A29" s="150"/>
      <c r="B29" s="154" t="s">
        <v>372</v>
      </c>
      <c r="C29" s="153">
        <f t="shared" ref="C29:K29" si="13">COUNTIF(AB3:AB132,"T")</f>
        <v>0</v>
      </c>
      <c r="D29" s="153">
        <f t="shared" si="13"/>
        <v>0</v>
      </c>
      <c r="E29" s="153">
        <f t="shared" si="13"/>
        <v>0</v>
      </c>
      <c r="F29" s="153">
        <f t="shared" si="13"/>
        <v>0</v>
      </c>
      <c r="G29" s="153">
        <f t="shared" si="13"/>
        <v>0</v>
      </c>
      <c r="H29" s="153">
        <f t="shared" si="13"/>
        <v>0</v>
      </c>
      <c r="I29" s="153">
        <f t="shared" si="13"/>
        <v>0</v>
      </c>
      <c r="J29" s="153">
        <f t="shared" si="13"/>
        <v>0</v>
      </c>
      <c r="K29" s="153">
        <f t="shared" si="13"/>
        <v>0</v>
      </c>
      <c r="L29" s="153">
        <f t="shared" ref="L29" si="14">COUNTIF(AK3:AK132,"T")</f>
        <v>0</v>
      </c>
      <c r="N29" s="166" t="s">
        <v>361</v>
      </c>
      <c r="O29" s="168"/>
      <c r="P29" s="165" t="s">
        <v>53</v>
      </c>
      <c r="Q29" s="21" t="s">
        <v>363</v>
      </c>
      <c r="R29" s="21" t="s">
        <v>365</v>
      </c>
      <c r="S29" s="21" t="s">
        <v>365</v>
      </c>
      <c r="T29" s="21" t="s">
        <v>362</v>
      </c>
      <c r="U29" s="21" t="s">
        <v>362</v>
      </c>
      <c r="V29"/>
      <c r="AB29" s="150" t="str">
        <f t="shared" si="0"/>
        <v/>
      </c>
      <c r="AC29" s="150" t="str">
        <f t="shared" si="1"/>
        <v/>
      </c>
      <c r="AD29" s="150" t="str">
        <f t="shared" si="2"/>
        <v/>
      </c>
      <c r="AE29" s="150" t="str">
        <f t="shared" si="3"/>
        <v/>
      </c>
      <c r="AF29" s="150" t="str">
        <f t="shared" si="4"/>
        <v/>
      </c>
      <c r="AG29" s="150" t="str">
        <f t="shared" si="5"/>
        <v/>
      </c>
      <c r="AH29" s="150" t="str">
        <f t="shared" si="6"/>
        <v/>
      </c>
      <c r="AI29" s="150" t="str">
        <f t="shared" si="7"/>
        <v/>
      </c>
      <c r="AJ29" s="150" t="str">
        <f t="shared" si="8"/>
        <v/>
      </c>
      <c r="AK29" s="150" t="str">
        <f t="shared" si="9"/>
        <v/>
      </c>
    </row>
    <row r="30" spans="1:37" x14ac:dyDescent="0.25">
      <c r="A30" s="150"/>
      <c r="B30" s="155" t="s">
        <v>364</v>
      </c>
      <c r="C30" s="153">
        <f t="shared" ref="C30:K30" si="15">COUNTIF(AB3:AB132,"a")</f>
        <v>0</v>
      </c>
      <c r="D30" s="153">
        <f t="shared" si="15"/>
        <v>0</v>
      </c>
      <c r="E30" s="153">
        <f t="shared" si="15"/>
        <v>0</v>
      </c>
      <c r="F30" s="153">
        <f t="shared" si="15"/>
        <v>0</v>
      </c>
      <c r="G30" s="153">
        <f t="shared" si="15"/>
        <v>0</v>
      </c>
      <c r="H30" s="153">
        <f t="shared" si="15"/>
        <v>0</v>
      </c>
      <c r="I30" s="153">
        <f t="shared" si="15"/>
        <v>0</v>
      </c>
      <c r="J30" s="153">
        <f t="shared" si="15"/>
        <v>0</v>
      </c>
      <c r="K30" s="153">
        <f t="shared" si="15"/>
        <v>0</v>
      </c>
      <c r="L30" s="153">
        <f t="shared" ref="L30" si="16">COUNTIF(AK3:AK132,"a")</f>
        <v>0</v>
      </c>
      <c r="N30" s="166" t="s">
        <v>361</v>
      </c>
      <c r="O30" s="168"/>
      <c r="P30" s="165" t="s">
        <v>27</v>
      </c>
      <c r="Q30" s="21" t="s">
        <v>362</v>
      </c>
      <c r="R30" s="21" t="s">
        <v>364</v>
      </c>
      <c r="S30" s="21" t="s">
        <v>363</v>
      </c>
      <c r="T30" s="21" t="s">
        <v>364</v>
      </c>
      <c r="U30" s="21" t="s">
        <v>363</v>
      </c>
      <c r="V30"/>
      <c r="AB30" s="150" t="str">
        <f t="shared" si="0"/>
        <v/>
      </c>
      <c r="AC30" s="150" t="str">
        <f t="shared" si="1"/>
        <v/>
      </c>
      <c r="AD30" s="150" t="str">
        <f t="shared" si="2"/>
        <v/>
      </c>
      <c r="AE30" s="150" t="str">
        <f t="shared" si="3"/>
        <v/>
      </c>
      <c r="AF30" s="150" t="str">
        <f t="shared" si="4"/>
        <v/>
      </c>
      <c r="AG30" s="150" t="str">
        <f t="shared" si="5"/>
        <v/>
      </c>
      <c r="AH30" s="150" t="str">
        <f t="shared" si="6"/>
        <v/>
      </c>
      <c r="AI30" s="150" t="str">
        <f t="shared" si="7"/>
        <v/>
      </c>
      <c r="AJ30" s="150" t="str">
        <f t="shared" si="8"/>
        <v/>
      </c>
      <c r="AK30" s="150" t="str">
        <f t="shared" si="9"/>
        <v/>
      </c>
    </row>
    <row r="31" spans="1:37" x14ac:dyDescent="0.25">
      <c r="A31" s="150"/>
      <c r="B31" s="156" t="s">
        <v>363</v>
      </c>
      <c r="C31" s="153">
        <f t="shared" ref="C31:K31" si="17">COUNTIF(AB3:AB132,"c")</f>
        <v>0</v>
      </c>
      <c r="D31" s="153">
        <f t="shared" si="17"/>
        <v>0</v>
      </c>
      <c r="E31" s="153">
        <f t="shared" si="17"/>
        <v>0</v>
      </c>
      <c r="F31" s="153">
        <f t="shared" si="17"/>
        <v>0</v>
      </c>
      <c r="G31" s="153">
        <f t="shared" si="17"/>
        <v>0</v>
      </c>
      <c r="H31" s="153">
        <f t="shared" si="17"/>
        <v>0</v>
      </c>
      <c r="I31" s="153">
        <f t="shared" si="17"/>
        <v>0</v>
      </c>
      <c r="J31" s="153">
        <f t="shared" si="17"/>
        <v>0</v>
      </c>
      <c r="K31" s="153">
        <f t="shared" si="17"/>
        <v>0</v>
      </c>
      <c r="L31" s="153">
        <f t="shared" ref="L31" si="18">COUNTIF(AK3:AK132,"c")</f>
        <v>0</v>
      </c>
      <c r="N31" s="166" t="s">
        <v>361</v>
      </c>
      <c r="O31" s="168"/>
      <c r="P31" s="165" t="s">
        <v>28</v>
      </c>
      <c r="Q31" s="21" t="s">
        <v>362</v>
      </c>
      <c r="R31" s="21" t="s">
        <v>364</v>
      </c>
      <c r="S31" s="21" t="s">
        <v>362</v>
      </c>
      <c r="T31" s="21" t="s">
        <v>364</v>
      </c>
      <c r="U31" s="21" t="s">
        <v>365</v>
      </c>
      <c r="V31"/>
      <c r="AB31" s="150" t="str">
        <f t="shared" si="0"/>
        <v/>
      </c>
      <c r="AC31" s="150" t="str">
        <f t="shared" si="1"/>
        <v/>
      </c>
      <c r="AD31" s="150" t="str">
        <f t="shared" si="2"/>
        <v/>
      </c>
      <c r="AE31" s="150" t="str">
        <f t="shared" si="3"/>
        <v/>
      </c>
      <c r="AF31" s="150" t="str">
        <f t="shared" si="4"/>
        <v/>
      </c>
      <c r="AG31" s="150" t="str">
        <f t="shared" si="5"/>
        <v/>
      </c>
      <c r="AH31" s="150" t="str">
        <f t="shared" si="6"/>
        <v/>
      </c>
      <c r="AI31" s="150" t="str">
        <f t="shared" si="7"/>
        <v/>
      </c>
      <c r="AJ31" s="150" t="str">
        <f t="shared" si="8"/>
        <v/>
      </c>
      <c r="AK31" s="150" t="str">
        <f t="shared" si="9"/>
        <v/>
      </c>
    </row>
    <row r="32" spans="1:37" x14ac:dyDescent="0.25">
      <c r="A32" s="150"/>
      <c r="B32" s="154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N32" s="166" t="s">
        <v>361</v>
      </c>
      <c r="O32" s="168"/>
      <c r="P32" s="165" t="s">
        <v>56</v>
      </c>
      <c r="Q32" s="21" t="s">
        <v>362</v>
      </c>
      <c r="R32" s="21" t="s">
        <v>364</v>
      </c>
      <c r="S32" s="21" t="s">
        <v>362</v>
      </c>
      <c r="T32" s="21" t="s">
        <v>365</v>
      </c>
      <c r="U32" s="21" t="s">
        <v>363</v>
      </c>
      <c r="V32"/>
      <c r="AB32" s="150" t="str">
        <f t="shared" si="0"/>
        <v/>
      </c>
      <c r="AC32" s="150" t="str">
        <f t="shared" si="1"/>
        <v/>
      </c>
      <c r="AD32" s="150" t="str">
        <f t="shared" si="2"/>
        <v/>
      </c>
      <c r="AE32" s="150" t="str">
        <f t="shared" si="3"/>
        <v/>
      </c>
      <c r="AF32" s="150" t="str">
        <f t="shared" si="4"/>
        <v/>
      </c>
      <c r="AG32" s="150" t="str">
        <f t="shared" si="5"/>
        <v/>
      </c>
      <c r="AH32" s="150" t="str">
        <f t="shared" si="6"/>
        <v/>
      </c>
      <c r="AI32" s="150" t="str">
        <f t="shared" si="7"/>
        <v/>
      </c>
      <c r="AJ32" s="150" t="str">
        <f t="shared" si="8"/>
        <v/>
      </c>
      <c r="AK32" s="150" t="str">
        <f t="shared" si="9"/>
        <v/>
      </c>
    </row>
    <row r="33" spans="1:37" x14ac:dyDescent="0.25">
      <c r="A33" s="150" t="s">
        <v>373</v>
      </c>
      <c r="B33" s="154" t="s">
        <v>371</v>
      </c>
      <c r="C33" s="153" t="e">
        <f>C28/(SUM(C28:C31))</f>
        <v>#DIV/0!</v>
      </c>
      <c r="D33" s="150" t="e">
        <f t="shared" ref="D33:G33" si="19">D28/(SUM(D28:D31))</f>
        <v>#DIV/0!</v>
      </c>
      <c r="E33" s="150" t="e">
        <f t="shared" si="19"/>
        <v>#DIV/0!</v>
      </c>
      <c r="F33" s="150" t="e">
        <f t="shared" si="19"/>
        <v>#DIV/0!</v>
      </c>
      <c r="G33" s="150" t="e">
        <f t="shared" si="19"/>
        <v>#DIV/0!</v>
      </c>
      <c r="H33" s="150" t="e">
        <f t="shared" ref="H33:L33" si="20">H28/(SUM(H28:H31))</f>
        <v>#DIV/0!</v>
      </c>
      <c r="I33" s="150" t="e">
        <f t="shared" si="20"/>
        <v>#DIV/0!</v>
      </c>
      <c r="J33" s="150" t="e">
        <f t="shared" si="20"/>
        <v>#DIV/0!</v>
      </c>
      <c r="K33" s="150" t="e">
        <f t="shared" si="20"/>
        <v>#DIV/0!</v>
      </c>
      <c r="L33" s="150" t="e">
        <f t="shared" si="20"/>
        <v>#DIV/0!</v>
      </c>
      <c r="N33" s="166" t="s">
        <v>361</v>
      </c>
      <c r="O33" s="168"/>
      <c r="P33" s="165" t="s">
        <v>29</v>
      </c>
      <c r="Q33" s="21" t="s">
        <v>362</v>
      </c>
      <c r="R33" s="21" t="s">
        <v>363</v>
      </c>
      <c r="S33" s="21" t="s">
        <v>363</v>
      </c>
      <c r="T33" s="21" t="s">
        <v>362</v>
      </c>
      <c r="U33" s="21" t="s">
        <v>365</v>
      </c>
      <c r="V33"/>
      <c r="AB33" s="150" t="str">
        <f t="shared" si="0"/>
        <v/>
      </c>
      <c r="AC33" s="150" t="str">
        <f t="shared" si="1"/>
        <v/>
      </c>
      <c r="AD33" s="150" t="str">
        <f t="shared" si="2"/>
        <v/>
      </c>
      <c r="AE33" s="150" t="str">
        <f t="shared" si="3"/>
        <v/>
      </c>
      <c r="AF33" s="150" t="str">
        <f t="shared" si="4"/>
        <v/>
      </c>
      <c r="AG33" s="150" t="str">
        <f t="shared" si="5"/>
        <v/>
      </c>
      <c r="AH33" s="150" t="str">
        <f t="shared" si="6"/>
        <v/>
      </c>
      <c r="AI33" s="150" t="str">
        <f t="shared" si="7"/>
        <v/>
      </c>
      <c r="AJ33" s="150" t="str">
        <f t="shared" si="8"/>
        <v/>
      </c>
      <c r="AK33" s="150" t="str">
        <f t="shared" si="9"/>
        <v/>
      </c>
    </row>
    <row r="34" spans="1:37" x14ac:dyDescent="0.25">
      <c r="A34" s="150"/>
      <c r="B34" s="154" t="s">
        <v>372</v>
      </c>
      <c r="C34" s="153" t="e">
        <f>C29/(SUM(C28:C31))</f>
        <v>#DIV/0!</v>
      </c>
      <c r="D34" s="150" t="e">
        <f t="shared" ref="D34:L34" si="21">D29/(SUM(D28:D31))</f>
        <v>#DIV/0!</v>
      </c>
      <c r="E34" s="150" t="e">
        <f t="shared" si="21"/>
        <v>#DIV/0!</v>
      </c>
      <c r="F34" s="150" t="e">
        <f t="shared" si="21"/>
        <v>#DIV/0!</v>
      </c>
      <c r="G34" s="150" t="e">
        <f t="shared" si="21"/>
        <v>#DIV/0!</v>
      </c>
      <c r="H34" s="150" t="e">
        <f t="shared" si="21"/>
        <v>#DIV/0!</v>
      </c>
      <c r="I34" s="150" t="e">
        <f t="shared" si="21"/>
        <v>#DIV/0!</v>
      </c>
      <c r="J34" s="150" t="e">
        <f t="shared" si="21"/>
        <v>#DIV/0!</v>
      </c>
      <c r="K34" s="150" t="e">
        <f t="shared" si="21"/>
        <v>#DIV/0!</v>
      </c>
      <c r="L34" s="150" t="e">
        <f t="shared" si="21"/>
        <v>#DIV/0!</v>
      </c>
      <c r="N34" s="166" t="s">
        <v>361</v>
      </c>
      <c r="O34" s="168"/>
      <c r="P34" s="165" t="s">
        <v>30</v>
      </c>
      <c r="Q34" s="21" t="s">
        <v>362</v>
      </c>
      <c r="R34" s="21" t="s">
        <v>363</v>
      </c>
      <c r="S34" s="21" t="s">
        <v>365</v>
      </c>
      <c r="T34" s="21" t="s">
        <v>362</v>
      </c>
      <c r="U34" s="21" t="s">
        <v>364</v>
      </c>
      <c r="V34"/>
      <c r="AB34" s="150" t="str">
        <f t="shared" si="0"/>
        <v/>
      </c>
      <c r="AC34" s="150" t="str">
        <f t="shared" si="1"/>
        <v/>
      </c>
      <c r="AD34" s="150" t="str">
        <f t="shared" si="2"/>
        <v/>
      </c>
      <c r="AE34" s="150" t="str">
        <f t="shared" si="3"/>
        <v/>
      </c>
      <c r="AF34" s="150" t="str">
        <f t="shared" si="4"/>
        <v/>
      </c>
      <c r="AG34" s="150" t="str">
        <f t="shared" si="5"/>
        <v/>
      </c>
      <c r="AH34" s="150" t="str">
        <f t="shared" si="6"/>
        <v/>
      </c>
      <c r="AI34" s="150" t="str">
        <f t="shared" si="7"/>
        <v/>
      </c>
      <c r="AJ34" s="150" t="str">
        <f t="shared" si="8"/>
        <v/>
      </c>
      <c r="AK34" s="150" t="str">
        <f t="shared" si="9"/>
        <v/>
      </c>
    </row>
    <row r="35" spans="1:37" x14ac:dyDescent="0.25">
      <c r="A35" s="150"/>
      <c r="B35" s="155" t="s">
        <v>364</v>
      </c>
      <c r="C35" s="153" t="e">
        <f>C30/(SUM(C28:C31))</f>
        <v>#DIV/0!</v>
      </c>
      <c r="D35" s="150" t="e">
        <f t="shared" ref="D35:L35" si="22">D30/(SUM(D28:D31))</f>
        <v>#DIV/0!</v>
      </c>
      <c r="E35" s="150" t="e">
        <f t="shared" si="22"/>
        <v>#DIV/0!</v>
      </c>
      <c r="F35" s="150" t="e">
        <f t="shared" si="22"/>
        <v>#DIV/0!</v>
      </c>
      <c r="G35" s="150" t="e">
        <f t="shared" si="22"/>
        <v>#DIV/0!</v>
      </c>
      <c r="H35" s="150" t="e">
        <f t="shared" si="22"/>
        <v>#DIV/0!</v>
      </c>
      <c r="I35" s="150" t="e">
        <f t="shared" si="22"/>
        <v>#DIV/0!</v>
      </c>
      <c r="J35" s="150" t="e">
        <f t="shared" si="22"/>
        <v>#DIV/0!</v>
      </c>
      <c r="K35" s="150" t="e">
        <f t="shared" si="22"/>
        <v>#DIV/0!</v>
      </c>
      <c r="L35" s="150" t="e">
        <f t="shared" si="22"/>
        <v>#DIV/0!</v>
      </c>
      <c r="N35" s="166" t="s">
        <v>361</v>
      </c>
      <c r="O35" s="168"/>
      <c r="P35" s="165" t="s">
        <v>31</v>
      </c>
      <c r="Q35" s="21" t="s">
        <v>362</v>
      </c>
      <c r="R35" s="21" t="s">
        <v>362</v>
      </c>
      <c r="S35" s="21" t="s">
        <v>364</v>
      </c>
      <c r="T35" s="21" t="s">
        <v>365</v>
      </c>
      <c r="U35" s="21" t="s">
        <v>364</v>
      </c>
      <c r="V35"/>
      <c r="AB35" s="150" t="str">
        <f t="shared" si="0"/>
        <v/>
      </c>
      <c r="AC35" s="150" t="str">
        <f t="shared" si="1"/>
        <v/>
      </c>
      <c r="AD35" s="150" t="str">
        <f t="shared" si="2"/>
        <v/>
      </c>
      <c r="AE35" s="150" t="str">
        <f t="shared" si="3"/>
        <v/>
      </c>
      <c r="AF35" s="150" t="str">
        <f t="shared" si="4"/>
        <v/>
      </c>
      <c r="AG35" s="150" t="str">
        <f t="shared" si="5"/>
        <v/>
      </c>
      <c r="AH35" s="150" t="str">
        <f t="shared" si="6"/>
        <v/>
      </c>
      <c r="AI35" s="150" t="str">
        <f t="shared" si="7"/>
        <v/>
      </c>
      <c r="AJ35" s="150" t="str">
        <f t="shared" si="8"/>
        <v/>
      </c>
      <c r="AK35" s="150" t="str">
        <f t="shared" si="9"/>
        <v/>
      </c>
    </row>
    <row r="36" spans="1:37" x14ac:dyDescent="0.25">
      <c r="A36" s="150"/>
      <c r="B36" s="156" t="s">
        <v>363</v>
      </c>
      <c r="C36" s="153" t="e">
        <f>C31/(SUM(C28:C31))</f>
        <v>#DIV/0!</v>
      </c>
      <c r="D36" s="150" t="e">
        <f t="shared" ref="D36:L36" si="23">D31/(SUM(D28:D31))</f>
        <v>#DIV/0!</v>
      </c>
      <c r="E36" s="150" t="e">
        <f t="shared" si="23"/>
        <v>#DIV/0!</v>
      </c>
      <c r="F36" s="150" t="e">
        <f t="shared" si="23"/>
        <v>#DIV/0!</v>
      </c>
      <c r="G36" s="150" t="e">
        <f t="shared" si="23"/>
        <v>#DIV/0!</v>
      </c>
      <c r="H36" s="150" t="e">
        <f t="shared" si="23"/>
        <v>#DIV/0!</v>
      </c>
      <c r="I36" s="150" t="e">
        <f t="shared" si="23"/>
        <v>#DIV/0!</v>
      </c>
      <c r="J36" s="150" t="e">
        <f t="shared" si="23"/>
        <v>#DIV/0!</v>
      </c>
      <c r="K36" s="150" t="e">
        <f t="shared" si="23"/>
        <v>#DIV/0!</v>
      </c>
      <c r="L36" s="150" t="e">
        <f t="shared" si="23"/>
        <v>#DIV/0!</v>
      </c>
      <c r="N36" s="166" t="s">
        <v>361</v>
      </c>
      <c r="O36" s="168"/>
      <c r="P36" s="165" t="s">
        <v>32</v>
      </c>
      <c r="Q36" s="21" t="s">
        <v>362</v>
      </c>
      <c r="R36" s="21" t="s">
        <v>362</v>
      </c>
      <c r="S36" s="21" t="s">
        <v>363</v>
      </c>
      <c r="T36" s="21" t="s">
        <v>363</v>
      </c>
      <c r="U36" s="21" t="s">
        <v>364</v>
      </c>
      <c r="V36"/>
      <c r="AB36" s="150" t="str">
        <f t="shared" si="0"/>
        <v/>
      </c>
      <c r="AC36" s="150" t="str">
        <f t="shared" si="1"/>
        <v/>
      </c>
      <c r="AD36" s="150" t="str">
        <f t="shared" si="2"/>
        <v/>
      </c>
      <c r="AE36" s="150" t="str">
        <f t="shared" si="3"/>
        <v/>
      </c>
      <c r="AF36" s="150" t="str">
        <f t="shared" si="4"/>
        <v/>
      </c>
      <c r="AG36" s="150" t="str">
        <f t="shared" si="5"/>
        <v/>
      </c>
      <c r="AH36" s="150" t="str">
        <f t="shared" si="6"/>
        <v/>
      </c>
      <c r="AI36" s="150" t="str">
        <f t="shared" si="7"/>
        <v/>
      </c>
      <c r="AJ36" s="150" t="str">
        <f t="shared" si="8"/>
        <v/>
      </c>
      <c r="AK36" s="150" t="str">
        <f t="shared" si="9"/>
        <v/>
      </c>
    </row>
    <row r="37" spans="1:37" x14ac:dyDescent="0.25">
      <c r="A37" s="150"/>
      <c r="B37" s="154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N37" s="166" t="s">
        <v>361</v>
      </c>
      <c r="O37" s="168"/>
      <c r="P37" s="165" t="s">
        <v>33</v>
      </c>
      <c r="Q37" s="21" t="s">
        <v>362</v>
      </c>
      <c r="R37" s="21" t="s">
        <v>362</v>
      </c>
      <c r="S37" s="21" t="s">
        <v>363</v>
      </c>
      <c r="T37" s="21" t="s">
        <v>365</v>
      </c>
      <c r="U37" s="21" t="s">
        <v>363</v>
      </c>
      <c r="V37"/>
      <c r="AB37" s="150" t="str">
        <f t="shared" si="0"/>
        <v/>
      </c>
      <c r="AC37" s="150" t="str">
        <f t="shared" si="1"/>
        <v/>
      </c>
      <c r="AD37" s="150" t="str">
        <f t="shared" si="2"/>
        <v/>
      </c>
      <c r="AE37" s="150" t="str">
        <f t="shared" si="3"/>
        <v/>
      </c>
      <c r="AF37" s="150" t="str">
        <f t="shared" si="4"/>
        <v/>
      </c>
      <c r="AG37" s="150" t="str">
        <f t="shared" si="5"/>
        <v/>
      </c>
      <c r="AH37" s="150" t="str">
        <f t="shared" si="6"/>
        <v/>
      </c>
      <c r="AI37" s="150" t="str">
        <f t="shared" si="7"/>
        <v/>
      </c>
      <c r="AJ37" s="150" t="str">
        <f t="shared" si="8"/>
        <v/>
      </c>
      <c r="AK37" s="150" t="str">
        <f t="shared" si="9"/>
        <v/>
      </c>
    </row>
    <row r="38" spans="1:37" x14ac:dyDescent="0.25">
      <c r="A38" s="150"/>
      <c r="B38" s="154" t="s">
        <v>374</v>
      </c>
      <c r="C38" s="153" t="e">
        <f>C33+C34</f>
        <v>#DIV/0!</v>
      </c>
      <c r="D38" s="150" t="e">
        <f t="shared" ref="D38:L38" si="24">D33+D34</f>
        <v>#DIV/0!</v>
      </c>
      <c r="E38" s="150" t="e">
        <f t="shared" si="24"/>
        <v>#DIV/0!</v>
      </c>
      <c r="F38" s="150" t="e">
        <f t="shared" si="24"/>
        <v>#DIV/0!</v>
      </c>
      <c r="G38" s="150" t="e">
        <f t="shared" si="24"/>
        <v>#DIV/0!</v>
      </c>
      <c r="H38" s="150" t="e">
        <f t="shared" si="24"/>
        <v>#DIV/0!</v>
      </c>
      <c r="I38" s="150" t="e">
        <f t="shared" si="24"/>
        <v>#DIV/0!</v>
      </c>
      <c r="J38" s="150" t="e">
        <f t="shared" si="24"/>
        <v>#DIV/0!</v>
      </c>
      <c r="K38" s="150" t="e">
        <f t="shared" si="24"/>
        <v>#DIV/0!</v>
      </c>
      <c r="L38" s="150" t="e">
        <f t="shared" si="24"/>
        <v>#DIV/0!</v>
      </c>
      <c r="N38" s="166" t="s">
        <v>361</v>
      </c>
      <c r="O38" s="168"/>
      <c r="P38" s="165" t="s">
        <v>55</v>
      </c>
      <c r="Q38" s="21" t="s">
        <v>362</v>
      </c>
      <c r="R38" s="21" t="s">
        <v>365</v>
      </c>
      <c r="S38" s="21" t="s">
        <v>364</v>
      </c>
      <c r="T38" s="21" t="s">
        <v>365</v>
      </c>
      <c r="U38" s="21" t="s">
        <v>362</v>
      </c>
      <c r="V38"/>
      <c r="AB38" s="150" t="str">
        <f t="shared" si="0"/>
        <v/>
      </c>
      <c r="AC38" s="150" t="str">
        <f t="shared" si="1"/>
        <v/>
      </c>
      <c r="AD38" s="150" t="str">
        <f t="shared" si="2"/>
        <v/>
      </c>
      <c r="AE38" s="150" t="str">
        <f t="shared" si="3"/>
        <v/>
      </c>
      <c r="AF38" s="150" t="str">
        <f t="shared" si="4"/>
        <v/>
      </c>
      <c r="AG38" s="150" t="str">
        <f t="shared" si="5"/>
        <v/>
      </c>
      <c r="AH38" s="150" t="str">
        <f t="shared" si="6"/>
        <v/>
      </c>
      <c r="AI38" s="150" t="str">
        <f t="shared" si="7"/>
        <v/>
      </c>
      <c r="AJ38" s="150" t="str">
        <f t="shared" si="8"/>
        <v/>
      </c>
      <c r="AK38" s="150" t="str">
        <f t="shared" si="9"/>
        <v/>
      </c>
    </row>
    <row r="39" spans="1:37" x14ac:dyDescent="0.25">
      <c r="A39" s="150"/>
      <c r="B39" s="156" t="s">
        <v>375</v>
      </c>
      <c r="C39" s="153" t="e">
        <f>C35+C36</f>
        <v>#DIV/0!</v>
      </c>
      <c r="D39" s="150" t="e">
        <f t="shared" ref="D39:L39" si="25">D35+D36</f>
        <v>#DIV/0!</v>
      </c>
      <c r="E39" s="150" t="e">
        <f t="shared" si="25"/>
        <v>#DIV/0!</v>
      </c>
      <c r="F39" s="150" t="e">
        <f t="shared" si="25"/>
        <v>#DIV/0!</v>
      </c>
      <c r="G39" s="150" t="e">
        <f t="shared" si="25"/>
        <v>#DIV/0!</v>
      </c>
      <c r="H39" s="150" t="e">
        <f t="shared" si="25"/>
        <v>#DIV/0!</v>
      </c>
      <c r="I39" s="150" t="e">
        <f t="shared" si="25"/>
        <v>#DIV/0!</v>
      </c>
      <c r="J39" s="150" t="e">
        <f t="shared" si="25"/>
        <v>#DIV/0!</v>
      </c>
      <c r="K39" s="150" t="e">
        <f t="shared" si="25"/>
        <v>#DIV/0!</v>
      </c>
      <c r="L39" s="150" t="e">
        <f t="shared" si="25"/>
        <v>#DIV/0!</v>
      </c>
      <c r="N39" s="166" t="s">
        <v>361</v>
      </c>
      <c r="O39" s="168"/>
      <c r="P39" s="165" t="s">
        <v>54</v>
      </c>
      <c r="Q39" s="21" t="s">
        <v>362</v>
      </c>
      <c r="R39" s="21" t="s">
        <v>365</v>
      </c>
      <c r="S39" s="21" t="s">
        <v>363</v>
      </c>
      <c r="T39" s="21" t="s">
        <v>363</v>
      </c>
      <c r="U39" s="21" t="s">
        <v>362</v>
      </c>
      <c r="V39"/>
      <c r="AB39" s="150" t="str">
        <f t="shared" si="0"/>
        <v/>
      </c>
      <c r="AC39" s="150" t="str">
        <f t="shared" si="1"/>
        <v/>
      </c>
      <c r="AD39" s="150" t="str">
        <f t="shared" si="2"/>
        <v/>
      </c>
      <c r="AE39" s="150" t="str">
        <f t="shared" si="3"/>
        <v/>
      </c>
      <c r="AF39" s="150" t="str">
        <f t="shared" si="4"/>
        <v/>
      </c>
      <c r="AG39" s="150" t="str">
        <f t="shared" si="5"/>
        <v/>
      </c>
      <c r="AH39" s="150" t="str">
        <f t="shared" si="6"/>
        <v/>
      </c>
      <c r="AI39" s="150" t="str">
        <f t="shared" si="7"/>
        <v/>
      </c>
      <c r="AJ39" s="150" t="str">
        <f t="shared" si="8"/>
        <v/>
      </c>
      <c r="AK39" s="150" t="str">
        <f t="shared" si="9"/>
        <v/>
      </c>
    </row>
    <row r="40" spans="1:37" x14ac:dyDescent="0.25">
      <c r="N40" s="166" t="s">
        <v>361</v>
      </c>
      <c r="O40" s="168"/>
      <c r="P40" s="165" t="s">
        <v>34</v>
      </c>
      <c r="Q40" s="21" t="s">
        <v>362</v>
      </c>
      <c r="R40" s="21" t="s">
        <v>365</v>
      </c>
      <c r="S40" s="21" t="s">
        <v>363</v>
      </c>
      <c r="T40" s="21" t="s">
        <v>362</v>
      </c>
      <c r="U40" s="21" t="s">
        <v>364</v>
      </c>
      <c r="V40"/>
      <c r="AB40" s="150" t="str">
        <f t="shared" si="0"/>
        <v/>
      </c>
      <c r="AC40" s="150" t="str">
        <f t="shared" si="1"/>
        <v/>
      </c>
      <c r="AD40" s="150" t="str">
        <f t="shared" si="2"/>
        <v/>
      </c>
      <c r="AE40" s="150" t="str">
        <f t="shared" si="3"/>
        <v/>
      </c>
      <c r="AF40" s="150" t="str">
        <f t="shared" si="4"/>
        <v/>
      </c>
      <c r="AG40" s="150" t="str">
        <f t="shared" si="5"/>
        <v/>
      </c>
      <c r="AH40" s="150" t="str">
        <f t="shared" si="6"/>
        <v/>
      </c>
      <c r="AI40" s="150" t="str">
        <f t="shared" si="7"/>
        <v/>
      </c>
      <c r="AJ40" s="150" t="str">
        <f t="shared" si="8"/>
        <v/>
      </c>
      <c r="AK40" s="150" t="str">
        <f t="shared" si="9"/>
        <v/>
      </c>
    </row>
    <row r="41" spans="1:37" x14ac:dyDescent="0.25">
      <c r="N41" s="166" t="s">
        <v>361</v>
      </c>
      <c r="O41" s="168"/>
      <c r="P41" s="165" t="s">
        <v>50</v>
      </c>
      <c r="Q41" s="21" t="s">
        <v>365</v>
      </c>
      <c r="R41" s="21" t="s">
        <v>364</v>
      </c>
      <c r="S41" s="21" t="s">
        <v>363</v>
      </c>
      <c r="T41" s="21" t="s">
        <v>363</v>
      </c>
      <c r="U41" s="21" t="s">
        <v>362</v>
      </c>
      <c r="V41"/>
      <c r="AB41" s="150" t="str">
        <f t="shared" si="0"/>
        <v/>
      </c>
      <c r="AC41" s="150" t="str">
        <f t="shared" si="1"/>
        <v/>
      </c>
      <c r="AD41" s="150" t="str">
        <f t="shared" si="2"/>
        <v/>
      </c>
      <c r="AE41" s="150" t="str">
        <f t="shared" si="3"/>
        <v/>
      </c>
      <c r="AF41" s="150" t="str">
        <f t="shared" si="4"/>
        <v/>
      </c>
      <c r="AG41" s="150" t="str">
        <f t="shared" si="5"/>
        <v/>
      </c>
      <c r="AH41" s="150" t="str">
        <f t="shared" si="6"/>
        <v/>
      </c>
      <c r="AI41" s="150" t="str">
        <f t="shared" si="7"/>
        <v/>
      </c>
      <c r="AJ41" s="150" t="str">
        <f t="shared" si="8"/>
        <v/>
      </c>
      <c r="AK41" s="150" t="str">
        <f t="shared" si="9"/>
        <v/>
      </c>
    </row>
    <row r="42" spans="1:37" x14ac:dyDescent="0.25">
      <c r="A42" t="s">
        <v>406</v>
      </c>
      <c r="N42" s="166" t="s">
        <v>361</v>
      </c>
      <c r="O42" s="168"/>
      <c r="P42" s="165" t="s">
        <v>35</v>
      </c>
      <c r="Q42" s="21" t="s">
        <v>365</v>
      </c>
      <c r="R42" s="21" t="s">
        <v>364</v>
      </c>
      <c r="S42" s="21" t="s">
        <v>363</v>
      </c>
      <c r="T42" s="21" t="s">
        <v>362</v>
      </c>
      <c r="U42" s="21" t="s">
        <v>365</v>
      </c>
      <c r="V42"/>
      <c r="AB42" s="150" t="str">
        <f t="shared" si="0"/>
        <v/>
      </c>
      <c r="AC42" s="150" t="str">
        <f t="shared" si="1"/>
        <v/>
      </c>
      <c r="AD42" s="150" t="str">
        <f t="shared" si="2"/>
        <v/>
      </c>
      <c r="AE42" s="150" t="str">
        <f t="shared" si="3"/>
        <v/>
      </c>
      <c r="AF42" s="150" t="str">
        <f t="shared" si="4"/>
        <v/>
      </c>
      <c r="AG42" s="150" t="str">
        <f t="shared" si="5"/>
        <v/>
      </c>
      <c r="AH42" s="150" t="str">
        <f t="shared" si="6"/>
        <v/>
      </c>
      <c r="AI42" s="150" t="str">
        <f t="shared" si="7"/>
        <v/>
      </c>
      <c r="AJ42" s="150" t="str">
        <f t="shared" si="8"/>
        <v/>
      </c>
      <c r="AK42" s="150" t="str">
        <f t="shared" si="9"/>
        <v/>
      </c>
    </row>
    <row r="43" spans="1:37" ht="15" customHeight="1" x14ac:dyDescent="0.25">
      <c r="A43" s="216" t="s">
        <v>405</v>
      </c>
      <c r="B43" s="216"/>
      <c r="C43" s="216"/>
      <c r="D43" s="216"/>
      <c r="E43" s="216"/>
      <c r="F43" s="216"/>
      <c r="G43" s="216"/>
      <c r="H43" s="216"/>
      <c r="I43" s="216"/>
      <c r="J43" s="216"/>
      <c r="N43" s="166" t="s">
        <v>361</v>
      </c>
      <c r="O43" s="168"/>
      <c r="P43" s="165" t="s">
        <v>36</v>
      </c>
      <c r="Q43" s="21" t="s">
        <v>365</v>
      </c>
      <c r="R43" s="21" t="s">
        <v>364</v>
      </c>
      <c r="S43" s="21" t="s">
        <v>362</v>
      </c>
      <c r="T43" s="21" t="s">
        <v>365</v>
      </c>
      <c r="U43" s="21" t="s">
        <v>364</v>
      </c>
      <c r="V43"/>
      <c r="AB43" s="150" t="str">
        <f t="shared" si="0"/>
        <v/>
      </c>
      <c r="AC43" s="150" t="str">
        <f t="shared" si="1"/>
        <v/>
      </c>
      <c r="AD43" s="150" t="str">
        <f t="shared" si="2"/>
        <v/>
      </c>
      <c r="AE43" s="150" t="str">
        <f t="shared" si="3"/>
        <v/>
      </c>
      <c r="AF43" s="150" t="str">
        <f t="shared" si="4"/>
        <v/>
      </c>
      <c r="AG43" s="150" t="str">
        <f t="shared" si="5"/>
        <v/>
      </c>
      <c r="AH43" s="150" t="str">
        <f t="shared" si="6"/>
        <v/>
      </c>
      <c r="AI43" s="150" t="str">
        <f t="shared" si="7"/>
        <v/>
      </c>
      <c r="AJ43" s="150" t="str">
        <f t="shared" si="8"/>
        <v/>
      </c>
      <c r="AK43" s="150" t="str">
        <f t="shared" si="9"/>
        <v/>
      </c>
    </row>
    <row r="44" spans="1:37" x14ac:dyDescent="0.25">
      <c r="A44" s="215"/>
      <c r="B44" s="215"/>
      <c r="C44" s="215"/>
      <c r="D44" s="215"/>
      <c r="E44" s="215"/>
      <c r="F44" s="215"/>
      <c r="G44" s="215"/>
      <c r="H44" s="215"/>
      <c r="I44" s="215"/>
      <c r="J44" s="215"/>
      <c r="N44" s="166" t="s">
        <v>361</v>
      </c>
      <c r="O44" s="168"/>
      <c r="P44" s="165" t="s">
        <v>37</v>
      </c>
      <c r="Q44" s="21" t="s">
        <v>365</v>
      </c>
      <c r="R44" s="21" t="s">
        <v>364</v>
      </c>
      <c r="S44" s="21" t="s">
        <v>365</v>
      </c>
      <c r="T44" s="21" t="s">
        <v>364</v>
      </c>
      <c r="U44" s="21" t="s">
        <v>363</v>
      </c>
      <c r="V44"/>
      <c r="AB44" s="150" t="str">
        <f t="shared" si="0"/>
        <v/>
      </c>
      <c r="AC44" s="150" t="str">
        <f t="shared" si="1"/>
        <v/>
      </c>
      <c r="AD44" s="150" t="str">
        <f t="shared" si="2"/>
        <v/>
      </c>
      <c r="AE44" s="150" t="str">
        <f t="shared" si="3"/>
        <v/>
      </c>
      <c r="AF44" s="150" t="str">
        <f t="shared" si="4"/>
        <v/>
      </c>
      <c r="AG44" s="150" t="str">
        <f t="shared" si="5"/>
        <v/>
      </c>
      <c r="AH44" s="150" t="str">
        <f t="shared" si="6"/>
        <v/>
      </c>
      <c r="AI44" s="150" t="str">
        <f t="shared" si="7"/>
        <v/>
      </c>
      <c r="AJ44" s="150" t="str">
        <f t="shared" si="8"/>
        <v/>
      </c>
      <c r="AK44" s="150" t="str">
        <f t="shared" si="9"/>
        <v/>
      </c>
    </row>
    <row r="45" spans="1:37" x14ac:dyDescent="0.25">
      <c r="N45" s="166" t="s">
        <v>361</v>
      </c>
      <c r="O45" s="168"/>
      <c r="P45" s="165" t="s">
        <v>49</v>
      </c>
      <c r="Q45" s="21" t="s">
        <v>365</v>
      </c>
      <c r="R45" s="21" t="s">
        <v>363</v>
      </c>
      <c r="S45" s="21" t="s">
        <v>364</v>
      </c>
      <c r="T45" s="21" t="s">
        <v>363</v>
      </c>
      <c r="U45" s="21" t="s">
        <v>362</v>
      </c>
      <c r="V45"/>
      <c r="AB45" s="150" t="str">
        <f t="shared" si="0"/>
        <v/>
      </c>
      <c r="AC45" s="150" t="str">
        <f t="shared" si="1"/>
        <v/>
      </c>
      <c r="AD45" s="150" t="str">
        <f t="shared" si="2"/>
        <v/>
      </c>
      <c r="AE45" s="150" t="str">
        <f t="shared" si="3"/>
        <v/>
      </c>
      <c r="AF45" s="150" t="str">
        <f t="shared" si="4"/>
        <v/>
      </c>
      <c r="AG45" s="150" t="str">
        <f t="shared" si="5"/>
        <v/>
      </c>
      <c r="AH45" s="150" t="str">
        <f t="shared" si="6"/>
        <v/>
      </c>
      <c r="AI45" s="150" t="str">
        <f t="shared" si="7"/>
        <v/>
      </c>
      <c r="AJ45" s="150" t="str">
        <f t="shared" si="8"/>
        <v/>
      </c>
      <c r="AK45" s="150" t="str">
        <f t="shared" si="9"/>
        <v/>
      </c>
    </row>
    <row r="46" spans="1:37" x14ac:dyDescent="0.25">
      <c r="N46" s="166" t="s">
        <v>361</v>
      </c>
      <c r="O46" s="168"/>
      <c r="P46" s="165" t="s">
        <v>38</v>
      </c>
      <c r="Q46" s="21" t="s">
        <v>365</v>
      </c>
      <c r="R46" s="21" t="s">
        <v>363</v>
      </c>
      <c r="S46" s="21" t="s">
        <v>364</v>
      </c>
      <c r="T46" s="21" t="s">
        <v>362</v>
      </c>
      <c r="U46" s="21" t="s">
        <v>365</v>
      </c>
      <c r="V46"/>
      <c r="AB46" s="150" t="str">
        <f t="shared" si="0"/>
        <v/>
      </c>
      <c r="AC46" s="150" t="str">
        <f t="shared" si="1"/>
        <v/>
      </c>
      <c r="AD46" s="150" t="str">
        <f t="shared" si="2"/>
        <v/>
      </c>
      <c r="AE46" s="150" t="str">
        <f t="shared" si="3"/>
        <v/>
      </c>
      <c r="AF46" s="150" t="str">
        <f t="shared" si="4"/>
        <v/>
      </c>
      <c r="AG46" s="150" t="str">
        <f t="shared" si="5"/>
        <v/>
      </c>
      <c r="AH46" s="150" t="str">
        <f t="shared" si="6"/>
        <v/>
      </c>
      <c r="AI46" s="150" t="str">
        <f t="shared" si="7"/>
        <v/>
      </c>
      <c r="AJ46" s="150" t="str">
        <f t="shared" si="8"/>
        <v/>
      </c>
      <c r="AK46" s="150" t="str">
        <f t="shared" si="9"/>
        <v/>
      </c>
    </row>
    <row r="47" spans="1:37" x14ac:dyDescent="0.25">
      <c r="N47" s="166" t="s">
        <v>361</v>
      </c>
      <c r="O47" s="168"/>
      <c r="P47" s="165" t="s">
        <v>48</v>
      </c>
      <c r="Q47" s="21" t="s">
        <v>365</v>
      </c>
      <c r="R47" s="21" t="s">
        <v>363</v>
      </c>
      <c r="S47" s="21" t="s">
        <v>363</v>
      </c>
      <c r="T47" s="21" t="s">
        <v>362</v>
      </c>
      <c r="U47" s="21" t="s">
        <v>362</v>
      </c>
      <c r="V47"/>
      <c r="AB47" s="150" t="str">
        <f t="shared" si="0"/>
        <v/>
      </c>
      <c r="AC47" s="150" t="str">
        <f t="shared" si="1"/>
        <v/>
      </c>
      <c r="AD47" s="150" t="str">
        <f t="shared" si="2"/>
        <v/>
      </c>
      <c r="AE47" s="150" t="str">
        <f t="shared" si="3"/>
        <v/>
      </c>
      <c r="AF47" s="150" t="str">
        <f t="shared" si="4"/>
        <v/>
      </c>
      <c r="AG47" s="150" t="str">
        <f t="shared" si="5"/>
        <v/>
      </c>
      <c r="AH47" s="150" t="str">
        <f t="shared" si="6"/>
        <v/>
      </c>
      <c r="AI47" s="150" t="str">
        <f t="shared" si="7"/>
        <v/>
      </c>
      <c r="AJ47" s="150" t="str">
        <f t="shared" si="8"/>
        <v/>
      </c>
      <c r="AK47" s="150" t="str">
        <f t="shared" si="9"/>
        <v/>
      </c>
    </row>
    <row r="48" spans="1:37" x14ac:dyDescent="0.25">
      <c r="N48" s="166" t="s">
        <v>361</v>
      </c>
      <c r="O48" s="168"/>
      <c r="P48" s="165" t="s">
        <v>39</v>
      </c>
      <c r="Q48" s="21" t="s">
        <v>365</v>
      </c>
      <c r="R48" s="21" t="s">
        <v>363</v>
      </c>
      <c r="S48" s="21" t="s">
        <v>365</v>
      </c>
      <c r="T48" s="21" t="s">
        <v>362</v>
      </c>
      <c r="U48" s="21" t="s">
        <v>363</v>
      </c>
      <c r="V48"/>
      <c r="AB48" s="150" t="str">
        <f t="shared" si="0"/>
        <v/>
      </c>
      <c r="AC48" s="150" t="str">
        <f t="shared" si="1"/>
        <v/>
      </c>
      <c r="AD48" s="150" t="str">
        <f t="shared" si="2"/>
        <v/>
      </c>
      <c r="AE48" s="150" t="str">
        <f t="shared" si="3"/>
        <v/>
      </c>
      <c r="AF48" s="150" t="str">
        <f t="shared" si="4"/>
        <v/>
      </c>
      <c r="AG48" s="150" t="str">
        <f t="shared" si="5"/>
        <v/>
      </c>
      <c r="AH48" s="150" t="str">
        <f t="shared" si="6"/>
        <v/>
      </c>
      <c r="AI48" s="150" t="str">
        <f t="shared" si="7"/>
        <v/>
      </c>
      <c r="AJ48" s="150" t="str">
        <f t="shared" si="8"/>
        <v/>
      </c>
      <c r="AK48" s="150" t="str">
        <f t="shared" si="9"/>
        <v/>
      </c>
    </row>
    <row r="49" spans="14:37" x14ac:dyDescent="0.25">
      <c r="N49" s="166" t="s">
        <v>361</v>
      </c>
      <c r="O49" s="168"/>
      <c r="P49" s="165" t="s">
        <v>47</v>
      </c>
      <c r="Q49" s="21" t="s">
        <v>365</v>
      </c>
      <c r="R49" s="21" t="s">
        <v>362</v>
      </c>
      <c r="S49" s="21" t="s">
        <v>362</v>
      </c>
      <c r="T49" s="21" t="s">
        <v>364</v>
      </c>
      <c r="U49" s="21" t="s">
        <v>364</v>
      </c>
      <c r="V49"/>
      <c r="AB49" s="150" t="str">
        <f t="shared" si="0"/>
        <v/>
      </c>
      <c r="AC49" s="150" t="str">
        <f t="shared" si="1"/>
        <v/>
      </c>
      <c r="AD49" s="150" t="str">
        <f t="shared" si="2"/>
        <v/>
      </c>
      <c r="AE49" s="150" t="str">
        <f t="shared" si="3"/>
        <v/>
      </c>
      <c r="AF49" s="150" t="str">
        <f t="shared" si="4"/>
        <v/>
      </c>
      <c r="AG49" s="150" t="str">
        <f t="shared" si="5"/>
        <v/>
      </c>
      <c r="AH49" s="150" t="str">
        <f t="shared" si="6"/>
        <v/>
      </c>
      <c r="AI49" s="150" t="str">
        <f t="shared" si="7"/>
        <v/>
      </c>
      <c r="AJ49" s="150" t="str">
        <f t="shared" si="8"/>
        <v/>
      </c>
      <c r="AK49" s="150" t="str">
        <f t="shared" si="9"/>
        <v/>
      </c>
    </row>
    <row r="50" spans="14:37" ht="15.75" thickBot="1" x14ac:dyDescent="0.3">
      <c r="N50" s="166" t="s">
        <v>361</v>
      </c>
      <c r="O50" s="169"/>
      <c r="P50" s="165" t="s">
        <v>40</v>
      </c>
      <c r="Q50" s="21" t="s">
        <v>365</v>
      </c>
      <c r="R50" s="21" t="s">
        <v>365</v>
      </c>
      <c r="S50" s="21" t="s">
        <v>364</v>
      </c>
      <c r="T50" s="21" t="s">
        <v>363</v>
      </c>
      <c r="U50" s="21" t="s">
        <v>363</v>
      </c>
      <c r="V50"/>
      <c r="AB50" s="150" t="str">
        <f t="shared" si="0"/>
        <v/>
      </c>
      <c r="AC50" s="150" t="str">
        <f t="shared" si="1"/>
        <v/>
      </c>
      <c r="AD50" s="150" t="str">
        <f t="shared" si="2"/>
        <v/>
      </c>
      <c r="AE50" s="150" t="str">
        <f t="shared" si="3"/>
        <v/>
      </c>
      <c r="AF50" s="150" t="str">
        <f t="shared" si="4"/>
        <v/>
      </c>
      <c r="AG50" s="150" t="str">
        <f t="shared" si="5"/>
        <v/>
      </c>
      <c r="AH50" s="150" t="str">
        <f t="shared" si="6"/>
        <v/>
      </c>
      <c r="AI50" s="150" t="str">
        <f t="shared" si="7"/>
        <v/>
      </c>
      <c r="AJ50" s="150" t="str">
        <f t="shared" si="8"/>
        <v/>
      </c>
      <c r="AK50" s="150" t="str">
        <f t="shared" si="9"/>
        <v/>
      </c>
    </row>
    <row r="51" spans="14:37" x14ac:dyDescent="0.25">
      <c r="N51" s="162" t="s">
        <v>376</v>
      </c>
      <c r="O51" s="168"/>
      <c r="P51" s="161" t="s">
        <v>85</v>
      </c>
      <c r="Q51" s="21" t="s">
        <v>364</v>
      </c>
      <c r="R51" s="21" t="s">
        <v>365</v>
      </c>
      <c r="S51" s="21" t="s">
        <v>363</v>
      </c>
      <c r="T51" s="21" t="s">
        <v>364</v>
      </c>
      <c r="U51" s="21" t="s">
        <v>363</v>
      </c>
      <c r="V51" s="21" t="s">
        <v>362</v>
      </c>
      <c r="AB51" s="150" t="str">
        <f t="shared" ref="AB51:AB62" si="26">IF(O51="Y",Q51,"")</f>
        <v/>
      </c>
      <c r="AC51" s="150" t="str">
        <f t="shared" ref="AC51:AC62" si="27">IF(O51="Y",R51,"")</f>
        <v/>
      </c>
      <c r="AD51" s="150" t="str">
        <f t="shared" ref="AD51:AD62" si="28">IF(O51="Y",S51,"")</f>
        <v/>
      </c>
      <c r="AE51" s="150" t="str">
        <f t="shared" ref="AE51:AE62" si="29">IF(O51="Y",T51,"")</f>
        <v/>
      </c>
      <c r="AF51" s="150" t="str">
        <f t="shared" ref="AF51:AF62" si="30">IF(O51="Y",U51,"")</f>
        <v/>
      </c>
      <c r="AG51" s="150" t="str">
        <f t="shared" ref="AG51:AG62" si="31">IF(O51="Y",V51,"")</f>
        <v/>
      </c>
      <c r="AH51" s="150" t="str">
        <f t="shared" ref="AH51:AH62" si="32">IF(O51="Y",W51,"")</f>
        <v/>
      </c>
      <c r="AI51" s="150" t="str">
        <f t="shared" ref="AI51:AI62" si="33">IF(O51="Y",X51,"")</f>
        <v/>
      </c>
      <c r="AJ51" s="150" t="str">
        <f t="shared" ref="AJ51:AJ62" si="34">IF(O51="Y",Y51,"")</f>
        <v/>
      </c>
      <c r="AK51" s="150" t="str">
        <f t="shared" ref="AK51:AK62" si="35">IF(O51="Y",Z51,"")</f>
        <v/>
      </c>
    </row>
    <row r="52" spans="14:37" x14ac:dyDescent="0.25">
      <c r="N52" s="162" t="s">
        <v>376</v>
      </c>
      <c r="O52" s="168"/>
      <c r="P52" s="161" t="s">
        <v>377</v>
      </c>
      <c r="Q52" s="21" t="s">
        <v>363</v>
      </c>
      <c r="R52" s="21" t="s">
        <v>362</v>
      </c>
      <c r="S52" s="21" t="s">
        <v>364</v>
      </c>
      <c r="T52" s="21" t="s">
        <v>365</v>
      </c>
      <c r="U52" s="21" t="s">
        <v>362</v>
      </c>
      <c r="V52" s="21" t="s">
        <v>365</v>
      </c>
      <c r="AB52" s="150" t="str">
        <f t="shared" si="26"/>
        <v/>
      </c>
      <c r="AC52" s="150" t="str">
        <f t="shared" si="27"/>
        <v/>
      </c>
      <c r="AD52" s="150" t="str">
        <f t="shared" si="28"/>
        <v/>
      </c>
      <c r="AE52" s="150" t="str">
        <f t="shared" si="29"/>
        <v/>
      </c>
      <c r="AF52" s="150" t="str">
        <f t="shared" si="30"/>
        <v/>
      </c>
      <c r="AG52" s="150" t="str">
        <f t="shared" si="31"/>
        <v/>
      </c>
      <c r="AH52" s="150" t="str">
        <f t="shared" si="32"/>
        <v/>
      </c>
      <c r="AI52" s="150" t="str">
        <f t="shared" si="33"/>
        <v/>
      </c>
      <c r="AJ52" s="150" t="str">
        <f t="shared" si="34"/>
        <v/>
      </c>
      <c r="AK52" s="150" t="str">
        <f t="shared" si="35"/>
        <v/>
      </c>
    </row>
    <row r="53" spans="14:37" x14ac:dyDescent="0.25">
      <c r="N53" s="162" t="s">
        <v>376</v>
      </c>
      <c r="O53" s="168"/>
      <c r="P53" s="161" t="s">
        <v>378</v>
      </c>
      <c r="Q53" s="21" t="s">
        <v>365</v>
      </c>
      <c r="R53" s="21" t="s">
        <v>365</v>
      </c>
      <c r="S53" s="21" t="s">
        <v>364</v>
      </c>
      <c r="T53" s="21" t="s">
        <v>362</v>
      </c>
      <c r="U53" s="21" t="s">
        <v>362</v>
      </c>
      <c r="V53" s="21" t="s">
        <v>363</v>
      </c>
      <c r="AB53" s="150" t="str">
        <f t="shared" si="26"/>
        <v/>
      </c>
      <c r="AC53" s="150" t="str">
        <f t="shared" si="27"/>
        <v/>
      </c>
      <c r="AD53" s="150" t="str">
        <f t="shared" si="28"/>
        <v/>
      </c>
      <c r="AE53" s="150" t="str">
        <f t="shared" si="29"/>
        <v/>
      </c>
      <c r="AF53" s="150" t="str">
        <f t="shared" si="30"/>
        <v/>
      </c>
      <c r="AG53" s="150" t="str">
        <f t="shared" si="31"/>
        <v/>
      </c>
      <c r="AH53" s="150" t="str">
        <f t="shared" si="32"/>
        <v/>
      </c>
      <c r="AI53" s="150" t="str">
        <f t="shared" si="33"/>
        <v/>
      </c>
      <c r="AJ53" s="150" t="str">
        <f t="shared" si="34"/>
        <v/>
      </c>
      <c r="AK53" s="150" t="str">
        <f t="shared" si="35"/>
        <v/>
      </c>
    </row>
    <row r="54" spans="14:37" x14ac:dyDescent="0.25">
      <c r="N54" s="162" t="s">
        <v>376</v>
      </c>
      <c r="O54" s="168"/>
      <c r="P54" s="161" t="s">
        <v>379</v>
      </c>
      <c r="Q54" s="21" t="s">
        <v>365</v>
      </c>
      <c r="R54" s="21" t="s">
        <v>362</v>
      </c>
      <c r="S54" s="21" t="s">
        <v>364</v>
      </c>
      <c r="T54" s="21" t="s">
        <v>363</v>
      </c>
      <c r="U54" s="21" t="s">
        <v>363</v>
      </c>
      <c r="V54" s="21" t="s">
        <v>364</v>
      </c>
      <c r="AB54" s="150" t="str">
        <f t="shared" si="26"/>
        <v/>
      </c>
      <c r="AC54" s="150" t="str">
        <f t="shared" si="27"/>
        <v/>
      </c>
      <c r="AD54" s="150" t="str">
        <f t="shared" si="28"/>
        <v/>
      </c>
      <c r="AE54" s="150" t="str">
        <f t="shared" si="29"/>
        <v/>
      </c>
      <c r="AF54" s="150" t="str">
        <f t="shared" si="30"/>
        <v/>
      </c>
      <c r="AG54" s="150" t="str">
        <f t="shared" si="31"/>
        <v/>
      </c>
      <c r="AH54" s="150" t="str">
        <f t="shared" si="32"/>
        <v/>
      </c>
      <c r="AI54" s="150" t="str">
        <f t="shared" si="33"/>
        <v/>
      </c>
      <c r="AJ54" s="150" t="str">
        <f t="shared" si="34"/>
        <v/>
      </c>
      <c r="AK54" s="150" t="str">
        <f t="shared" si="35"/>
        <v/>
      </c>
    </row>
    <row r="55" spans="14:37" x14ac:dyDescent="0.25">
      <c r="N55" s="162" t="s">
        <v>376</v>
      </c>
      <c r="O55" s="168"/>
      <c r="P55" s="161" t="s">
        <v>380</v>
      </c>
      <c r="Q55" s="21" t="s">
        <v>364</v>
      </c>
      <c r="R55" s="21" t="s">
        <v>363</v>
      </c>
      <c r="S55" s="21" t="s">
        <v>364</v>
      </c>
      <c r="T55" s="21" t="s">
        <v>362</v>
      </c>
      <c r="U55" s="21" t="s">
        <v>365</v>
      </c>
      <c r="V55" s="21" t="s">
        <v>362</v>
      </c>
      <c r="AB55" s="150" t="str">
        <f t="shared" si="26"/>
        <v/>
      </c>
      <c r="AC55" s="150" t="str">
        <f t="shared" si="27"/>
        <v/>
      </c>
      <c r="AD55" s="150" t="str">
        <f t="shared" si="28"/>
        <v/>
      </c>
      <c r="AE55" s="150" t="str">
        <f t="shared" si="29"/>
        <v/>
      </c>
      <c r="AF55" s="150" t="str">
        <f t="shared" si="30"/>
        <v/>
      </c>
      <c r="AG55" s="150" t="str">
        <f t="shared" si="31"/>
        <v/>
      </c>
      <c r="AH55" s="150" t="str">
        <f t="shared" si="32"/>
        <v/>
      </c>
      <c r="AI55" s="150" t="str">
        <f t="shared" si="33"/>
        <v/>
      </c>
      <c r="AJ55" s="150" t="str">
        <f t="shared" si="34"/>
        <v/>
      </c>
      <c r="AK55" s="150" t="str">
        <f t="shared" si="35"/>
        <v/>
      </c>
    </row>
    <row r="56" spans="14:37" x14ac:dyDescent="0.25">
      <c r="N56" s="162" t="s">
        <v>376</v>
      </c>
      <c r="O56" s="168"/>
      <c r="P56" s="161" t="s">
        <v>381</v>
      </c>
      <c r="Q56" s="21" t="s">
        <v>362</v>
      </c>
      <c r="R56" s="21" t="s">
        <v>363</v>
      </c>
      <c r="S56" s="21" t="s">
        <v>363</v>
      </c>
      <c r="T56" s="21" t="s">
        <v>364</v>
      </c>
      <c r="U56" s="21" t="s">
        <v>364</v>
      </c>
      <c r="V56" s="21" t="s">
        <v>365</v>
      </c>
      <c r="AB56" s="150" t="str">
        <f t="shared" si="26"/>
        <v/>
      </c>
      <c r="AC56" s="150" t="str">
        <f t="shared" si="27"/>
        <v/>
      </c>
      <c r="AD56" s="150" t="str">
        <f t="shared" si="28"/>
        <v/>
      </c>
      <c r="AE56" s="150" t="str">
        <f t="shared" si="29"/>
        <v/>
      </c>
      <c r="AF56" s="150" t="str">
        <f t="shared" si="30"/>
        <v/>
      </c>
      <c r="AG56" s="150" t="str">
        <f t="shared" si="31"/>
        <v/>
      </c>
      <c r="AH56" s="150" t="str">
        <f t="shared" si="32"/>
        <v/>
      </c>
      <c r="AI56" s="150" t="str">
        <f t="shared" si="33"/>
        <v/>
      </c>
      <c r="AJ56" s="150" t="str">
        <f t="shared" si="34"/>
        <v/>
      </c>
      <c r="AK56" s="150" t="str">
        <f t="shared" si="35"/>
        <v/>
      </c>
    </row>
    <row r="57" spans="14:37" x14ac:dyDescent="0.25">
      <c r="N57" s="162" t="s">
        <v>376</v>
      </c>
      <c r="O57" s="168"/>
      <c r="P57" s="161" t="s">
        <v>382</v>
      </c>
      <c r="Q57" s="21" t="s">
        <v>363</v>
      </c>
      <c r="R57" s="21" t="s">
        <v>364</v>
      </c>
      <c r="S57" s="21" t="s">
        <v>362</v>
      </c>
      <c r="T57" s="21" t="s">
        <v>364</v>
      </c>
      <c r="U57" s="21" t="s">
        <v>365</v>
      </c>
      <c r="V57" s="21" t="s">
        <v>363</v>
      </c>
      <c r="AB57" s="150" t="str">
        <f t="shared" si="26"/>
        <v/>
      </c>
      <c r="AC57" s="150" t="str">
        <f t="shared" si="27"/>
        <v/>
      </c>
      <c r="AD57" s="150" t="str">
        <f t="shared" si="28"/>
        <v/>
      </c>
      <c r="AE57" s="150" t="str">
        <f t="shared" si="29"/>
        <v/>
      </c>
      <c r="AF57" s="150" t="str">
        <f t="shared" si="30"/>
        <v/>
      </c>
      <c r="AG57" s="150" t="str">
        <f t="shared" si="31"/>
        <v/>
      </c>
      <c r="AH57" s="150" t="str">
        <f t="shared" si="32"/>
        <v/>
      </c>
      <c r="AI57" s="150" t="str">
        <f t="shared" si="33"/>
        <v/>
      </c>
      <c r="AJ57" s="150" t="str">
        <f t="shared" si="34"/>
        <v/>
      </c>
      <c r="AK57" s="150" t="str">
        <f t="shared" si="35"/>
        <v/>
      </c>
    </row>
    <row r="58" spans="14:37" x14ac:dyDescent="0.25">
      <c r="N58" s="162" t="s">
        <v>376</v>
      </c>
      <c r="O58" s="168"/>
      <c r="P58" s="161" t="s">
        <v>383</v>
      </c>
      <c r="Q58" s="21" t="s">
        <v>364</v>
      </c>
      <c r="R58" s="21" t="s">
        <v>363</v>
      </c>
      <c r="S58" s="21" t="s">
        <v>365</v>
      </c>
      <c r="T58" s="21" t="s">
        <v>365</v>
      </c>
      <c r="U58" s="21" t="s">
        <v>362</v>
      </c>
      <c r="V58" s="21" t="s">
        <v>364</v>
      </c>
      <c r="AB58" s="150" t="str">
        <f t="shared" si="26"/>
        <v/>
      </c>
      <c r="AC58" s="150" t="str">
        <f t="shared" si="27"/>
        <v/>
      </c>
      <c r="AD58" s="150" t="str">
        <f t="shared" si="28"/>
        <v/>
      </c>
      <c r="AE58" s="150" t="str">
        <f t="shared" si="29"/>
        <v/>
      </c>
      <c r="AF58" s="150" t="str">
        <f t="shared" si="30"/>
        <v/>
      </c>
      <c r="AG58" s="150" t="str">
        <f t="shared" si="31"/>
        <v/>
      </c>
      <c r="AH58" s="150" t="str">
        <f t="shared" si="32"/>
        <v/>
      </c>
      <c r="AI58" s="150" t="str">
        <f t="shared" si="33"/>
        <v/>
      </c>
      <c r="AJ58" s="150" t="str">
        <f t="shared" si="34"/>
        <v/>
      </c>
      <c r="AK58" s="150" t="str">
        <f t="shared" si="35"/>
        <v/>
      </c>
    </row>
    <row r="59" spans="14:37" x14ac:dyDescent="0.25">
      <c r="N59" s="162" t="s">
        <v>376</v>
      </c>
      <c r="O59" s="168"/>
      <c r="P59" s="161" t="s">
        <v>384</v>
      </c>
      <c r="Q59" s="21" t="s">
        <v>362</v>
      </c>
      <c r="R59" s="21" t="s">
        <v>364</v>
      </c>
      <c r="S59" s="21" t="s">
        <v>365</v>
      </c>
      <c r="T59" s="21" t="s">
        <v>363</v>
      </c>
      <c r="U59" s="21" t="s">
        <v>364</v>
      </c>
      <c r="V59" s="21" t="s">
        <v>362</v>
      </c>
      <c r="AB59" s="150" t="str">
        <f t="shared" si="26"/>
        <v/>
      </c>
      <c r="AC59" s="150" t="str">
        <f t="shared" si="27"/>
        <v/>
      </c>
      <c r="AD59" s="150" t="str">
        <f t="shared" si="28"/>
        <v/>
      </c>
      <c r="AE59" s="150" t="str">
        <f t="shared" si="29"/>
        <v/>
      </c>
      <c r="AF59" s="150" t="str">
        <f t="shared" si="30"/>
        <v/>
      </c>
      <c r="AG59" s="150" t="str">
        <f t="shared" si="31"/>
        <v/>
      </c>
      <c r="AH59" s="150" t="str">
        <f t="shared" si="32"/>
        <v/>
      </c>
      <c r="AI59" s="150" t="str">
        <f t="shared" si="33"/>
        <v/>
      </c>
      <c r="AJ59" s="150" t="str">
        <f t="shared" si="34"/>
        <v/>
      </c>
      <c r="AK59" s="150" t="str">
        <f t="shared" si="35"/>
        <v/>
      </c>
    </row>
    <row r="60" spans="14:37" x14ac:dyDescent="0.25">
      <c r="N60" s="162" t="s">
        <v>376</v>
      </c>
      <c r="O60" s="168"/>
      <c r="P60" s="161" t="s">
        <v>385</v>
      </c>
      <c r="Q60" s="21" t="s">
        <v>365</v>
      </c>
      <c r="R60" s="21" t="s">
        <v>364</v>
      </c>
      <c r="S60" s="21" t="s">
        <v>362</v>
      </c>
      <c r="T60" s="21" t="s">
        <v>363</v>
      </c>
      <c r="U60" s="21" t="s">
        <v>365</v>
      </c>
      <c r="V60" s="21" t="s">
        <v>365</v>
      </c>
      <c r="AB60" s="150" t="str">
        <f t="shared" si="26"/>
        <v/>
      </c>
      <c r="AC60" s="150" t="str">
        <f t="shared" si="27"/>
        <v/>
      </c>
      <c r="AD60" s="150" t="str">
        <f t="shared" si="28"/>
        <v/>
      </c>
      <c r="AE60" s="150" t="str">
        <f t="shared" si="29"/>
        <v/>
      </c>
      <c r="AF60" s="150" t="str">
        <f t="shared" si="30"/>
        <v/>
      </c>
      <c r="AG60" s="150" t="str">
        <f t="shared" si="31"/>
        <v/>
      </c>
      <c r="AH60" s="150" t="str">
        <f t="shared" si="32"/>
        <v/>
      </c>
      <c r="AI60" s="150" t="str">
        <f t="shared" si="33"/>
        <v/>
      </c>
      <c r="AJ60" s="150" t="str">
        <f t="shared" si="34"/>
        <v/>
      </c>
      <c r="AK60" s="150" t="str">
        <f t="shared" si="35"/>
        <v/>
      </c>
    </row>
    <row r="61" spans="14:37" x14ac:dyDescent="0.25">
      <c r="N61" s="162" t="s">
        <v>376</v>
      </c>
      <c r="O61" s="168"/>
      <c r="P61" s="161" t="s">
        <v>386</v>
      </c>
      <c r="Q61" s="21" t="s">
        <v>362</v>
      </c>
      <c r="R61" s="21" t="s">
        <v>362</v>
      </c>
      <c r="S61" s="21" t="s">
        <v>363</v>
      </c>
      <c r="T61" s="21" t="s">
        <v>365</v>
      </c>
      <c r="U61" s="21" t="s">
        <v>364</v>
      </c>
      <c r="V61" s="21" t="s">
        <v>363</v>
      </c>
      <c r="AB61" s="150" t="str">
        <f t="shared" si="26"/>
        <v/>
      </c>
      <c r="AC61" s="150" t="str">
        <f t="shared" si="27"/>
        <v/>
      </c>
      <c r="AD61" s="150" t="str">
        <f t="shared" si="28"/>
        <v/>
      </c>
      <c r="AE61" s="150" t="str">
        <f t="shared" si="29"/>
        <v/>
      </c>
      <c r="AF61" s="150" t="str">
        <f t="shared" si="30"/>
        <v/>
      </c>
      <c r="AG61" s="150" t="str">
        <f t="shared" si="31"/>
        <v/>
      </c>
      <c r="AH61" s="150" t="str">
        <f t="shared" si="32"/>
        <v/>
      </c>
      <c r="AI61" s="150" t="str">
        <f t="shared" si="33"/>
        <v/>
      </c>
      <c r="AJ61" s="150" t="str">
        <f t="shared" si="34"/>
        <v/>
      </c>
      <c r="AK61" s="150" t="str">
        <f t="shared" si="35"/>
        <v/>
      </c>
    </row>
    <row r="62" spans="14:37" ht="15.75" thickBot="1" x14ac:dyDescent="0.3">
      <c r="N62" s="162" t="s">
        <v>376</v>
      </c>
      <c r="O62" s="169"/>
      <c r="P62" s="161" t="s">
        <v>387</v>
      </c>
      <c r="Q62" s="21" t="s">
        <v>363</v>
      </c>
      <c r="R62" s="21" t="s">
        <v>365</v>
      </c>
      <c r="S62" s="21" t="s">
        <v>365</v>
      </c>
      <c r="T62" s="21" t="s">
        <v>362</v>
      </c>
      <c r="U62" s="21" t="s">
        <v>365</v>
      </c>
      <c r="V62" s="21" t="s">
        <v>364</v>
      </c>
      <c r="AB62" s="150" t="str">
        <f t="shared" si="26"/>
        <v/>
      </c>
      <c r="AC62" s="150" t="str">
        <f t="shared" si="27"/>
        <v/>
      </c>
      <c r="AD62" s="150" t="str">
        <f t="shared" si="28"/>
        <v/>
      </c>
      <c r="AE62" s="150" t="str">
        <f t="shared" si="29"/>
        <v/>
      </c>
      <c r="AF62" s="150" t="str">
        <f t="shared" si="30"/>
        <v/>
      </c>
      <c r="AG62" s="150" t="str">
        <f t="shared" si="31"/>
        <v/>
      </c>
      <c r="AH62" s="150" t="str">
        <f t="shared" si="32"/>
        <v/>
      </c>
      <c r="AI62" s="150" t="str">
        <f t="shared" si="33"/>
        <v/>
      </c>
      <c r="AJ62" s="150" t="str">
        <f t="shared" si="34"/>
        <v/>
      </c>
      <c r="AK62" s="150" t="str">
        <f t="shared" si="35"/>
        <v/>
      </c>
    </row>
    <row r="63" spans="14:37" ht="15.75" x14ac:dyDescent="0.25">
      <c r="O63" s="157"/>
      <c r="P63" s="158"/>
      <c r="W63" s="150"/>
      <c r="X63" s="150"/>
      <c r="AB63" s="150" t="str">
        <f t="shared" ref="AB63:AB94" si="36">IF(O62="Y",Q63,"")</f>
        <v/>
      </c>
      <c r="AC63" s="150" t="str">
        <f t="shared" ref="AC63:AC94" si="37">IF(O62="Y",R63,"")</f>
        <v/>
      </c>
      <c r="AD63" s="150" t="str">
        <f t="shared" ref="AD63:AD94" si="38">IF(O62="Y",S63,"")</f>
        <v/>
      </c>
      <c r="AE63" s="150" t="str">
        <f t="shared" ref="AE63:AE94" si="39">IF(O62="Y",T63,"")</f>
        <v/>
      </c>
      <c r="AF63" s="150" t="str">
        <f t="shared" ref="AF63:AF109" si="40">IF(O62="Y",U63,"")</f>
        <v/>
      </c>
      <c r="AG63" s="150" t="str">
        <f t="shared" ref="AG63:AG94" si="41">IF(O62="Y",V63,"")</f>
        <v/>
      </c>
      <c r="AH63" s="150" t="str">
        <f t="shared" ref="AH63:AH94" si="42">IF(O62="Y",W63,"")</f>
        <v/>
      </c>
      <c r="AI63" s="150" t="str">
        <f t="shared" ref="AI63:AI94" si="43">IF(O62="Y",X63,"")</f>
        <v/>
      </c>
      <c r="AJ63" s="150" t="str">
        <f t="shared" ref="AJ63:AJ85" si="44">IF(O62="Y",Y63,"")</f>
        <v/>
      </c>
      <c r="AK63" s="150" t="str">
        <f t="shared" ref="AK63:AK85" si="45">IF(O62="Y",Z63,"")</f>
        <v/>
      </c>
    </row>
    <row r="64" spans="14:37" ht="15.75" x14ac:dyDescent="0.25">
      <c r="O64" s="157"/>
      <c r="P64" s="158"/>
      <c r="W64" s="150"/>
      <c r="X64" s="150"/>
      <c r="AB64" s="150" t="str">
        <f t="shared" si="36"/>
        <v/>
      </c>
      <c r="AC64" s="150" t="str">
        <f t="shared" si="37"/>
        <v/>
      </c>
      <c r="AD64" s="150" t="str">
        <f t="shared" si="38"/>
        <v/>
      </c>
      <c r="AE64" s="150" t="str">
        <f t="shared" si="39"/>
        <v/>
      </c>
      <c r="AF64" s="150" t="str">
        <f t="shared" si="40"/>
        <v/>
      </c>
      <c r="AG64" s="150" t="str">
        <f t="shared" si="41"/>
        <v/>
      </c>
      <c r="AH64" s="150" t="str">
        <f t="shared" si="42"/>
        <v/>
      </c>
      <c r="AI64" s="150" t="str">
        <f t="shared" si="43"/>
        <v/>
      </c>
      <c r="AJ64" s="150" t="str">
        <f t="shared" si="44"/>
        <v/>
      </c>
      <c r="AK64" s="150" t="str">
        <f t="shared" si="45"/>
        <v/>
      </c>
    </row>
    <row r="65" spans="15:37" ht="15.75" x14ac:dyDescent="0.25">
      <c r="O65" s="157"/>
      <c r="P65" s="158"/>
      <c r="W65" s="150"/>
      <c r="X65" s="150"/>
      <c r="AB65" s="150" t="str">
        <f t="shared" si="36"/>
        <v/>
      </c>
      <c r="AC65" s="150" t="str">
        <f t="shared" si="37"/>
        <v/>
      </c>
      <c r="AD65" s="150" t="str">
        <f t="shared" si="38"/>
        <v/>
      </c>
      <c r="AE65" s="150" t="str">
        <f t="shared" si="39"/>
        <v/>
      </c>
      <c r="AF65" s="150" t="str">
        <f t="shared" si="40"/>
        <v/>
      </c>
      <c r="AG65" s="150" t="str">
        <f t="shared" si="41"/>
        <v/>
      </c>
      <c r="AH65" s="150" t="str">
        <f t="shared" si="42"/>
        <v/>
      </c>
      <c r="AI65" s="150" t="str">
        <f t="shared" si="43"/>
        <v/>
      </c>
      <c r="AJ65" s="150" t="str">
        <f t="shared" si="44"/>
        <v/>
      </c>
      <c r="AK65" s="150" t="str">
        <f t="shared" si="45"/>
        <v/>
      </c>
    </row>
    <row r="66" spans="15:37" ht="15.75" x14ac:dyDescent="0.25">
      <c r="O66" s="157"/>
      <c r="P66" s="158"/>
      <c r="W66" s="150"/>
      <c r="X66" s="150"/>
      <c r="AB66" s="150" t="str">
        <f t="shared" si="36"/>
        <v/>
      </c>
      <c r="AC66" s="150" t="str">
        <f t="shared" si="37"/>
        <v/>
      </c>
      <c r="AD66" s="150" t="str">
        <f t="shared" si="38"/>
        <v/>
      </c>
      <c r="AE66" s="150" t="str">
        <f t="shared" si="39"/>
        <v/>
      </c>
      <c r="AF66" s="150" t="str">
        <f t="shared" si="40"/>
        <v/>
      </c>
      <c r="AG66" s="150" t="str">
        <f t="shared" si="41"/>
        <v/>
      </c>
      <c r="AH66" s="150" t="str">
        <f t="shared" si="42"/>
        <v/>
      </c>
      <c r="AI66" s="150" t="str">
        <f t="shared" si="43"/>
        <v/>
      </c>
      <c r="AJ66" s="150" t="str">
        <f t="shared" si="44"/>
        <v/>
      </c>
      <c r="AK66" s="150" t="str">
        <f t="shared" si="45"/>
        <v/>
      </c>
    </row>
    <row r="67" spans="15:37" ht="15.75" x14ac:dyDescent="0.25">
      <c r="O67" s="157"/>
      <c r="P67" s="158"/>
      <c r="W67" s="150"/>
      <c r="X67" s="150"/>
      <c r="AB67" s="150" t="str">
        <f t="shared" si="36"/>
        <v/>
      </c>
      <c r="AC67" s="150" t="str">
        <f t="shared" si="37"/>
        <v/>
      </c>
      <c r="AD67" s="150" t="str">
        <f t="shared" si="38"/>
        <v/>
      </c>
      <c r="AE67" s="150" t="str">
        <f t="shared" si="39"/>
        <v/>
      </c>
      <c r="AF67" s="150" t="str">
        <f t="shared" si="40"/>
        <v/>
      </c>
      <c r="AG67" s="150" t="str">
        <f t="shared" si="41"/>
        <v/>
      </c>
      <c r="AH67" s="150" t="str">
        <f t="shared" si="42"/>
        <v/>
      </c>
      <c r="AI67" s="150" t="str">
        <f t="shared" si="43"/>
        <v/>
      </c>
      <c r="AJ67" s="150" t="str">
        <f t="shared" si="44"/>
        <v/>
      </c>
      <c r="AK67" s="150" t="str">
        <f t="shared" si="45"/>
        <v/>
      </c>
    </row>
    <row r="68" spans="15:37" ht="15.75" x14ac:dyDescent="0.25">
      <c r="O68" s="157"/>
      <c r="P68" s="158"/>
      <c r="W68" s="150"/>
      <c r="X68" s="150"/>
      <c r="AB68" s="150" t="str">
        <f t="shared" si="36"/>
        <v/>
      </c>
      <c r="AC68" s="150" t="str">
        <f t="shared" si="37"/>
        <v/>
      </c>
      <c r="AD68" s="150" t="str">
        <f t="shared" si="38"/>
        <v/>
      </c>
      <c r="AE68" s="150" t="str">
        <f t="shared" si="39"/>
        <v/>
      </c>
      <c r="AF68" s="150" t="str">
        <f t="shared" si="40"/>
        <v/>
      </c>
      <c r="AG68" s="150" t="str">
        <f t="shared" si="41"/>
        <v/>
      </c>
      <c r="AH68" s="150" t="str">
        <f t="shared" si="42"/>
        <v/>
      </c>
      <c r="AI68" s="150" t="str">
        <f t="shared" si="43"/>
        <v/>
      </c>
      <c r="AJ68" s="150" t="str">
        <f t="shared" si="44"/>
        <v/>
      </c>
      <c r="AK68" s="150" t="str">
        <f t="shared" si="45"/>
        <v/>
      </c>
    </row>
    <row r="69" spans="15:37" ht="15.75" x14ac:dyDescent="0.25">
      <c r="O69" s="157"/>
      <c r="P69" s="158"/>
      <c r="W69" s="150"/>
      <c r="X69" s="150"/>
      <c r="AB69" s="150" t="str">
        <f t="shared" si="36"/>
        <v/>
      </c>
      <c r="AC69" s="150" t="str">
        <f t="shared" si="37"/>
        <v/>
      </c>
      <c r="AD69" s="150" t="str">
        <f t="shared" si="38"/>
        <v/>
      </c>
      <c r="AE69" s="150" t="str">
        <f t="shared" si="39"/>
        <v/>
      </c>
      <c r="AF69" s="150" t="str">
        <f t="shared" si="40"/>
        <v/>
      </c>
      <c r="AG69" s="150" t="str">
        <f t="shared" si="41"/>
        <v/>
      </c>
      <c r="AH69" s="150" t="str">
        <f t="shared" si="42"/>
        <v/>
      </c>
      <c r="AI69" s="150" t="str">
        <f t="shared" si="43"/>
        <v/>
      </c>
      <c r="AJ69" s="150" t="str">
        <f t="shared" si="44"/>
        <v/>
      </c>
      <c r="AK69" s="150" t="str">
        <f t="shared" si="45"/>
        <v/>
      </c>
    </row>
    <row r="70" spans="15:37" ht="15.75" x14ac:dyDescent="0.25">
      <c r="O70" s="157"/>
      <c r="P70" s="158"/>
      <c r="W70" s="150"/>
      <c r="X70" s="150"/>
      <c r="AB70" s="150" t="str">
        <f t="shared" si="36"/>
        <v/>
      </c>
      <c r="AC70" s="150" t="str">
        <f t="shared" si="37"/>
        <v/>
      </c>
      <c r="AD70" s="150" t="str">
        <f t="shared" si="38"/>
        <v/>
      </c>
      <c r="AE70" s="150" t="str">
        <f t="shared" si="39"/>
        <v/>
      </c>
      <c r="AF70" s="150" t="str">
        <f t="shared" si="40"/>
        <v/>
      </c>
      <c r="AG70" s="150" t="str">
        <f t="shared" si="41"/>
        <v/>
      </c>
      <c r="AH70" s="150" t="str">
        <f t="shared" si="42"/>
        <v/>
      </c>
      <c r="AI70" s="150" t="str">
        <f t="shared" si="43"/>
        <v/>
      </c>
      <c r="AJ70" s="150" t="str">
        <f t="shared" si="44"/>
        <v/>
      </c>
      <c r="AK70" s="150" t="str">
        <f t="shared" si="45"/>
        <v/>
      </c>
    </row>
    <row r="71" spans="15:37" ht="15.75" x14ac:dyDescent="0.25">
      <c r="O71" s="157"/>
      <c r="P71" s="158"/>
      <c r="W71" s="150"/>
      <c r="X71" s="150"/>
      <c r="AB71" s="150" t="str">
        <f t="shared" si="36"/>
        <v/>
      </c>
      <c r="AC71" s="150" t="str">
        <f t="shared" si="37"/>
        <v/>
      </c>
      <c r="AD71" s="150" t="str">
        <f t="shared" si="38"/>
        <v/>
      </c>
      <c r="AE71" s="150" t="str">
        <f t="shared" si="39"/>
        <v/>
      </c>
      <c r="AF71" s="150" t="str">
        <f t="shared" si="40"/>
        <v/>
      </c>
      <c r="AG71" s="150" t="str">
        <f t="shared" si="41"/>
        <v/>
      </c>
      <c r="AH71" s="150" t="str">
        <f t="shared" si="42"/>
        <v/>
      </c>
      <c r="AI71" s="150" t="str">
        <f t="shared" si="43"/>
        <v/>
      </c>
      <c r="AJ71" s="150" t="str">
        <f t="shared" si="44"/>
        <v/>
      </c>
      <c r="AK71" s="150" t="str">
        <f t="shared" si="45"/>
        <v/>
      </c>
    </row>
    <row r="72" spans="15:37" ht="15.75" x14ac:dyDescent="0.25">
      <c r="O72" s="157"/>
      <c r="P72" s="158"/>
      <c r="W72" s="150"/>
      <c r="X72" s="150"/>
      <c r="AB72" s="150" t="str">
        <f t="shared" si="36"/>
        <v/>
      </c>
      <c r="AC72" s="150" t="str">
        <f t="shared" si="37"/>
        <v/>
      </c>
      <c r="AD72" s="150" t="str">
        <f t="shared" si="38"/>
        <v/>
      </c>
      <c r="AE72" s="150" t="str">
        <f t="shared" si="39"/>
        <v/>
      </c>
      <c r="AF72" s="150" t="str">
        <f t="shared" si="40"/>
        <v/>
      </c>
      <c r="AG72" s="150" t="str">
        <f t="shared" si="41"/>
        <v/>
      </c>
      <c r="AH72" s="150" t="str">
        <f t="shared" si="42"/>
        <v/>
      </c>
      <c r="AI72" s="150" t="str">
        <f t="shared" si="43"/>
        <v/>
      </c>
      <c r="AJ72" s="150" t="str">
        <f t="shared" si="44"/>
        <v/>
      </c>
      <c r="AK72" s="150" t="str">
        <f t="shared" si="45"/>
        <v/>
      </c>
    </row>
    <row r="73" spans="15:37" ht="15.75" x14ac:dyDescent="0.25">
      <c r="O73" s="157"/>
      <c r="P73" s="158"/>
      <c r="W73" s="150"/>
      <c r="X73" s="150"/>
      <c r="AB73" s="150" t="str">
        <f t="shared" si="36"/>
        <v/>
      </c>
      <c r="AC73" s="150" t="str">
        <f t="shared" si="37"/>
        <v/>
      </c>
      <c r="AD73" s="150" t="str">
        <f t="shared" si="38"/>
        <v/>
      </c>
      <c r="AE73" s="150" t="str">
        <f t="shared" si="39"/>
        <v/>
      </c>
      <c r="AF73" s="150" t="str">
        <f t="shared" si="40"/>
        <v/>
      </c>
      <c r="AG73" s="150" t="str">
        <f t="shared" si="41"/>
        <v/>
      </c>
      <c r="AH73" s="150" t="str">
        <f t="shared" si="42"/>
        <v/>
      </c>
      <c r="AI73" s="150" t="str">
        <f t="shared" si="43"/>
        <v/>
      </c>
      <c r="AJ73" s="150" t="str">
        <f t="shared" si="44"/>
        <v/>
      </c>
      <c r="AK73" s="150" t="str">
        <f t="shared" si="45"/>
        <v/>
      </c>
    </row>
    <row r="74" spans="15:37" ht="15.75" x14ac:dyDescent="0.25">
      <c r="O74" s="157"/>
      <c r="P74" s="158"/>
      <c r="W74" s="150"/>
      <c r="X74" s="150"/>
      <c r="AB74" s="150" t="str">
        <f t="shared" si="36"/>
        <v/>
      </c>
      <c r="AC74" s="150" t="str">
        <f t="shared" si="37"/>
        <v/>
      </c>
      <c r="AD74" s="150" t="str">
        <f t="shared" si="38"/>
        <v/>
      </c>
      <c r="AE74" s="150" t="str">
        <f t="shared" si="39"/>
        <v/>
      </c>
      <c r="AF74" s="150" t="str">
        <f t="shared" si="40"/>
        <v/>
      </c>
      <c r="AG74" s="150" t="str">
        <f t="shared" si="41"/>
        <v/>
      </c>
      <c r="AH74" s="150" t="str">
        <f t="shared" si="42"/>
        <v/>
      </c>
      <c r="AI74" s="150" t="str">
        <f t="shared" si="43"/>
        <v/>
      </c>
      <c r="AJ74" s="150" t="str">
        <f t="shared" si="44"/>
        <v/>
      </c>
      <c r="AK74" s="150" t="str">
        <f t="shared" si="45"/>
        <v/>
      </c>
    </row>
    <row r="75" spans="15:37" ht="15.75" x14ac:dyDescent="0.25">
      <c r="O75" s="157"/>
      <c r="P75" s="158"/>
      <c r="W75" s="150"/>
      <c r="X75" s="150"/>
      <c r="AB75" s="150" t="str">
        <f t="shared" si="36"/>
        <v/>
      </c>
      <c r="AC75" s="150" t="str">
        <f t="shared" si="37"/>
        <v/>
      </c>
      <c r="AD75" s="150" t="str">
        <f t="shared" si="38"/>
        <v/>
      </c>
      <c r="AE75" s="150" t="str">
        <f t="shared" si="39"/>
        <v/>
      </c>
      <c r="AF75" s="150" t="str">
        <f t="shared" si="40"/>
        <v/>
      </c>
      <c r="AG75" s="150" t="str">
        <f t="shared" si="41"/>
        <v/>
      </c>
      <c r="AH75" s="150" t="str">
        <f t="shared" si="42"/>
        <v/>
      </c>
      <c r="AI75" s="150" t="str">
        <f t="shared" si="43"/>
        <v/>
      </c>
      <c r="AJ75" s="150" t="str">
        <f t="shared" si="44"/>
        <v/>
      </c>
      <c r="AK75" s="150" t="str">
        <f t="shared" si="45"/>
        <v/>
      </c>
    </row>
    <row r="76" spans="15:37" ht="15.75" x14ac:dyDescent="0.25">
      <c r="O76" s="157"/>
      <c r="P76" s="158"/>
      <c r="W76" s="150"/>
      <c r="X76" s="150"/>
      <c r="AB76" s="150" t="str">
        <f t="shared" si="36"/>
        <v/>
      </c>
      <c r="AC76" s="150" t="str">
        <f t="shared" si="37"/>
        <v/>
      </c>
      <c r="AD76" s="150" t="str">
        <f t="shared" si="38"/>
        <v/>
      </c>
      <c r="AE76" s="150" t="str">
        <f t="shared" si="39"/>
        <v/>
      </c>
      <c r="AF76" s="150" t="str">
        <f t="shared" si="40"/>
        <v/>
      </c>
      <c r="AG76" s="150" t="str">
        <f t="shared" si="41"/>
        <v/>
      </c>
      <c r="AH76" s="150" t="str">
        <f t="shared" si="42"/>
        <v/>
      </c>
      <c r="AI76" s="150" t="str">
        <f t="shared" si="43"/>
        <v/>
      </c>
      <c r="AJ76" s="150" t="str">
        <f t="shared" si="44"/>
        <v/>
      </c>
      <c r="AK76" s="150" t="str">
        <f t="shared" si="45"/>
        <v/>
      </c>
    </row>
    <row r="77" spans="15:37" ht="15.75" x14ac:dyDescent="0.25">
      <c r="O77" s="157"/>
      <c r="P77" s="158"/>
      <c r="W77" s="150"/>
      <c r="X77" s="150"/>
      <c r="AB77" s="150" t="str">
        <f t="shared" si="36"/>
        <v/>
      </c>
      <c r="AC77" s="150" t="str">
        <f t="shared" si="37"/>
        <v/>
      </c>
      <c r="AD77" s="150" t="str">
        <f t="shared" si="38"/>
        <v/>
      </c>
      <c r="AE77" s="150" t="str">
        <f t="shared" si="39"/>
        <v/>
      </c>
      <c r="AF77" s="150" t="str">
        <f t="shared" si="40"/>
        <v/>
      </c>
      <c r="AG77" s="150" t="str">
        <f t="shared" si="41"/>
        <v/>
      </c>
      <c r="AH77" s="150" t="str">
        <f t="shared" si="42"/>
        <v/>
      </c>
      <c r="AI77" s="150" t="str">
        <f t="shared" si="43"/>
        <v/>
      </c>
      <c r="AJ77" s="150" t="str">
        <f t="shared" si="44"/>
        <v/>
      </c>
      <c r="AK77" s="150" t="str">
        <f t="shared" si="45"/>
        <v/>
      </c>
    </row>
    <row r="78" spans="15:37" ht="15.75" x14ac:dyDescent="0.25">
      <c r="O78" s="157"/>
      <c r="P78" s="158"/>
      <c r="W78" s="150"/>
      <c r="X78" s="150"/>
      <c r="AB78" s="150" t="str">
        <f t="shared" si="36"/>
        <v/>
      </c>
      <c r="AC78" s="150" t="str">
        <f t="shared" si="37"/>
        <v/>
      </c>
      <c r="AD78" s="150" t="str">
        <f t="shared" si="38"/>
        <v/>
      </c>
      <c r="AE78" s="150" t="str">
        <f t="shared" si="39"/>
        <v/>
      </c>
      <c r="AF78" s="150" t="str">
        <f t="shared" si="40"/>
        <v/>
      </c>
      <c r="AG78" s="150" t="str">
        <f t="shared" si="41"/>
        <v/>
      </c>
      <c r="AH78" s="150" t="str">
        <f t="shared" si="42"/>
        <v/>
      </c>
      <c r="AI78" s="150" t="str">
        <f t="shared" si="43"/>
        <v/>
      </c>
      <c r="AJ78" s="150" t="str">
        <f t="shared" si="44"/>
        <v/>
      </c>
      <c r="AK78" s="150" t="str">
        <f t="shared" si="45"/>
        <v/>
      </c>
    </row>
    <row r="79" spans="15:37" ht="15.75" x14ac:dyDescent="0.25">
      <c r="O79" s="157"/>
      <c r="P79" s="158"/>
      <c r="W79" s="150"/>
      <c r="X79" s="150"/>
      <c r="AB79" s="150" t="str">
        <f t="shared" si="36"/>
        <v/>
      </c>
      <c r="AC79" s="150" t="str">
        <f t="shared" si="37"/>
        <v/>
      </c>
      <c r="AD79" s="150" t="str">
        <f t="shared" si="38"/>
        <v/>
      </c>
      <c r="AE79" s="150" t="str">
        <f t="shared" si="39"/>
        <v/>
      </c>
      <c r="AF79" s="150" t="str">
        <f t="shared" si="40"/>
        <v/>
      </c>
      <c r="AG79" s="150" t="str">
        <f t="shared" si="41"/>
        <v/>
      </c>
      <c r="AH79" s="150" t="str">
        <f t="shared" si="42"/>
        <v/>
      </c>
      <c r="AI79" s="150" t="str">
        <f t="shared" si="43"/>
        <v/>
      </c>
      <c r="AJ79" s="150" t="str">
        <f t="shared" si="44"/>
        <v/>
      </c>
      <c r="AK79" s="150" t="str">
        <f t="shared" si="45"/>
        <v/>
      </c>
    </row>
    <row r="80" spans="15:37" ht="15.75" x14ac:dyDescent="0.25">
      <c r="O80" s="157"/>
      <c r="P80" s="158"/>
      <c r="W80" s="150"/>
      <c r="X80" s="150"/>
      <c r="AB80" s="150" t="str">
        <f t="shared" si="36"/>
        <v/>
      </c>
      <c r="AC80" s="150" t="str">
        <f t="shared" si="37"/>
        <v/>
      </c>
      <c r="AD80" s="150" t="str">
        <f t="shared" si="38"/>
        <v/>
      </c>
      <c r="AE80" s="150" t="str">
        <f t="shared" si="39"/>
        <v/>
      </c>
      <c r="AF80" s="150" t="str">
        <f t="shared" si="40"/>
        <v/>
      </c>
      <c r="AG80" s="150" t="str">
        <f t="shared" si="41"/>
        <v/>
      </c>
      <c r="AH80" s="150" t="str">
        <f t="shared" si="42"/>
        <v/>
      </c>
      <c r="AI80" s="150" t="str">
        <f t="shared" si="43"/>
        <v/>
      </c>
      <c r="AJ80" s="150" t="str">
        <f t="shared" si="44"/>
        <v/>
      </c>
      <c r="AK80" s="150" t="str">
        <f t="shared" si="45"/>
        <v/>
      </c>
    </row>
    <row r="81" spans="15:37" ht="15.75" x14ac:dyDescent="0.25">
      <c r="O81" s="157"/>
      <c r="P81" s="158"/>
      <c r="W81" s="150"/>
      <c r="X81" s="150"/>
      <c r="AB81" s="150" t="str">
        <f t="shared" si="36"/>
        <v/>
      </c>
      <c r="AC81" s="150" t="str">
        <f t="shared" si="37"/>
        <v/>
      </c>
      <c r="AD81" s="150" t="str">
        <f t="shared" si="38"/>
        <v/>
      </c>
      <c r="AE81" s="150" t="str">
        <f t="shared" si="39"/>
        <v/>
      </c>
      <c r="AF81" s="150" t="str">
        <f t="shared" si="40"/>
        <v/>
      </c>
      <c r="AG81" s="150" t="str">
        <f t="shared" si="41"/>
        <v/>
      </c>
      <c r="AH81" s="150" t="str">
        <f t="shared" si="42"/>
        <v/>
      </c>
      <c r="AI81" s="150" t="str">
        <f t="shared" si="43"/>
        <v/>
      </c>
      <c r="AJ81" s="150" t="str">
        <f t="shared" si="44"/>
        <v/>
      </c>
      <c r="AK81" s="150" t="str">
        <f t="shared" si="45"/>
        <v/>
      </c>
    </row>
    <row r="82" spans="15:37" ht="15.75" x14ac:dyDescent="0.25">
      <c r="O82" s="157"/>
      <c r="P82" s="158"/>
      <c r="W82" s="150"/>
      <c r="X82" s="150"/>
      <c r="AB82" s="150" t="str">
        <f t="shared" si="36"/>
        <v/>
      </c>
      <c r="AC82" s="150" t="str">
        <f t="shared" si="37"/>
        <v/>
      </c>
      <c r="AD82" s="150" t="str">
        <f t="shared" si="38"/>
        <v/>
      </c>
      <c r="AE82" s="150" t="str">
        <f t="shared" si="39"/>
        <v/>
      </c>
      <c r="AF82" s="150" t="str">
        <f t="shared" si="40"/>
        <v/>
      </c>
      <c r="AG82" s="150" t="str">
        <f t="shared" si="41"/>
        <v/>
      </c>
      <c r="AH82" s="150" t="str">
        <f t="shared" si="42"/>
        <v/>
      </c>
      <c r="AI82" s="150" t="str">
        <f t="shared" si="43"/>
        <v/>
      </c>
      <c r="AJ82" s="150" t="str">
        <f t="shared" si="44"/>
        <v/>
      </c>
      <c r="AK82" s="150" t="str">
        <f t="shared" si="45"/>
        <v/>
      </c>
    </row>
    <row r="83" spans="15:37" ht="15.75" x14ac:dyDescent="0.25">
      <c r="O83" s="157"/>
      <c r="P83" s="158"/>
      <c r="W83" s="150"/>
      <c r="X83" s="150"/>
      <c r="AB83" s="150" t="str">
        <f t="shared" si="36"/>
        <v/>
      </c>
      <c r="AC83" s="150" t="str">
        <f t="shared" si="37"/>
        <v/>
      </c>
      <c r="AD83" s="150" t="str">
        <f t="shared" si="38"/>
        <v/>
      </c>
      <c r="AE83" s="150" t="str">
        <f t="shared" si="39"/>
        <v/>
      </c>
      <c r="AF83" s="150" t="str">
        <f t="shared" si="40"/>
        <v/>
      </c>
      <c r="AG83" s="150" t="str">
        <f t="shared" si="41"/>
        <v/>
      </c>
      <c r="AH83" s="150" t="str">
        <f t="shared" si="42"/>
        <v/>
      </c>
      <c r="AI83" s="150" t="str">
        <f t="shared" si="43"/>
        <v/>
      </c>
      <c r="AJ83" s="150" t="str">
        <f t="shared" si="44"/>
        <v/>
      </c>
      <c r="AK83" s="150" t="str">
        <f t="shared" si="45"/>
        <v/>
      </c>
    </row>
    <row r="84" spans="15:37" ht="15.75" x14ac:dyDescent="0.25">
      <c r="O84" s="157"/>
      <c r="P84" s="158"/>
      <c r="W84" s="150"/>
      <c r="X84" s="150"/>
      <c r="AB84" s="150" t="str">
        <f t="shared" si="36"/>
        <v/>
      </c>
      <c r="AC84" s="150" t="str">
        <f t="shared" si="37"/>
        <v/>
      </c>
      <c r="AD84" s="150" t="str">
        <f t="shared" si="38"/>
        <v/>
      </c>
      <c r="AE84" s="150" t="str">
        <f t="shared" si="39"/>
        <v/>
      </c>
      <c r="AF84" s="150" t="str">
        <f t="shared" si="40"/>
        <v/>
      </c>
      <c r="AG84" s="150" t="str">
        <f t="shared" si="41"/>
        <v/>
      </c>
      <c r="AH84" s="150" t="str">
        <f t="shared" si="42"/>
        <v/>
      </c>
      <c r="AI84" s="150" t="str">
        <f t="shared" si="43"/>
        <v/>
      </c>
      <c r="AJ84" s="150" t="str">
        <f t="shared" si="44"/>
        <v/>
      </c>
      <c r="AK84" s="150" t="str">
        <f t="shared" si="45"/>
        <v/>
      </c>
    </row>
    <row r="85" spans="15:37" ht="15.75" x14ac:dyDescent="0.25">
      <c r="O85" s="157"/>
      <c r="P85" s="158"/>
      <c r="W85" s="150"/>
      <c r="X85" s="150"/>
      <c r="AB85" s="150" t="str">
        <f t="shared" si="36"/>
        <v/>
      </c>
      <c r="AC85" s="150" t="str">
        <f t="shared" si="37"/>
        <v/>
      </c>
      <c r="AD85" s="150" t="str">
        <f t="shared" si="38"/>
        <v/>
      </c>
      <c r="AE85" s="150" t="str">
        <f t="shared" si="39"/>
        <v/>
      </c>
      <c r="AF85" s="150" t="str">
        <f t="shared" si="40"/>
        <v/>
      </c>
      <c r="AG85" s="150" t="str">
        <f t="shared" si="41"/>
        <v/>
      </c>
      <c r="AH85" s="150" t="str">
        <f t="shared" si="42"/>
        <v/>
      </c>
      <c r="AI85" s="150" t="str">
        <f t="shared" si="43"/>
        <v/>
      </c>
      <c r="AJ85" s="150" t="str">
        <f t="shared" si="44"/>
        <v/>
      </c>
      <c r="AK85" s="150" t="str">
        <f t="shared" si="45"/>
        <v/>
      </c>
    </row>
    <row r="86" spans="15:37" ht="15.75" x14ac:dyDescent="0.25">
      <c r="O86" s="157"/>
      <c r="P86" s="158"/>
      <c r="W86" s="150"/>
      <c r="X86" s="150"/>
      <c r="AB86" s="150" t="str">
        <f t="shared" si="36"/>
        <v/>
      </c>
      <c r="AC86" s="150" t="str">
        <f t="shared" si="37"/>
        <v/>
      </c>
      <c r="AD86" s="150" t="str">
        <f t="shared" si="38"/>
        <v/>
      </c>
      <c r="AE86" s="150" t="str">
        <f t="shared" si="39"/>
        <v/>
      </c>
      <c r="AF86" s="150" t="str">
        <f t="shared" si="40"/>
        <v/>
      </c>
      <c r="AG86" s="150" t="str">
        <f t="shared" si="41"/>
        <v/>
      </c>
      <c r="AH86" s="150" t="str">
        <f t="shared" si="42"/>
        <v/>
      </c>
      <c r="AI86" s="150" t="str">
        <f t="shared" si="43"/>
        <v/>
      </c>
      <c r="AJ86" s="150"/>
      <c r="AK86" s="150"/>
    </row>
    <row r="87" spans="15:37" ht="15.75" x14ac:dyDescent="0.25">
      <c r="O87" s="157"/>
      <c r="P87" s="158"/>
      <c r="W87" s="150"/>
      <c r="X87" s="150"/>
      <c r="AB87" s="150" t="str">
        <f t="shared" si="36"/>
        <v/>
      </c>
      <c r="AC87" s="150" t="str">
        <f t="shared" si="37"/>
        <v/>
      </c>
      <c r="AD87" s="150" t="str">
        <f t="shared" si="38"/>
        <v/>
      </c>
      <c r="AE87" s="150" t="str">
        <f t="shared" si="39"/>
        <v/>
      </c>
      <c r="AF87" s="150" t="str">
        <f t="shared" si="40"/>
        <v/>
      </c>
      <c r="AG87" s="150" t="str">
        <f t="shared" si="41"/>
        <v/>
      </c>
      <c r="AH87" s="150" t="str">
        <f t="shared" si="42"/>
        <v/>
      </c>
      <c r="AI87" s="150" t="str">
        <f t="shared" si="43"/>
        <v/>
      </c>
      <c r="AJ87" s="150"/>
      <c r="AK87" s="150"/>
    </row>
    <row r="88" spans="15:37" ht="15.75" x14ac:dyDescent="0.25">
      <c r="O88" s="157"/>
      <c r="P88" s="158"/>
      <c r="W88" s="150"/>
      <c r="X88" s="150"/>
      <c r="AB88" s="150" t="str">
        <f t="shared" si="36"/>
        <v/>
      </c>
      <c r="AC88" s="150" t="str">
        <f t="shared" si="37"/>
        <v/>
      </c>
      <c r="AD88" s="150" t="str">
        <f t="shared" si="38"/>
        <v/>
      </c>
      <c r="AE88" s="150" t="str">
        <f t="shared" si="39"/>
        <v/>
      </c>
      <c r="AF88" s="150" t="str">
        <f t="shared" si="40"/>
        <v/>
      </c>
      <c r="AG88" s="150" t="str">
        <f t="shared" si="41"/>
        <v/>
      </c>
      <c r="AH88" s="150" t="str">
        <f t="shared" si="42"/>
        <v/>
      </c>
      <c r="AI88" s="150" t="str">
        <f t="shared" si="43"/>
        <v/>
      </c>
      <c r="AJ88" s="150"/>
      <c r="AK88" s="150"/>
    </row>
    <row r="89" spans="15:37" ht="15.75" x14ac:dyDescent="0.25">
      <c r="O89" s="157"/>
      <c r="P89" s="158"/>
      <c r="W89" s="150"/>
      <c r="X89" s="150"/>
      <c r="AB89" s="150" t="str">
        <f t="shared" si="36"/>
        <v/>
      </c>
      <c r="AC89" s="150" t="str">
        <f t="shared" si="37"/>
        <v/>
      </c>
      <c r="AD89" s="150" t="str">
        <f t="shared" si="38"/>
        <v/>
      </c>
      <c r="AE89" s="150" t="str">
        <f t="shared" si="39"/>
        <v/>
      </c>
      <c r="AF89" s="150" t="str">
        <f t="shared" si="40"/>
        <v/>
      </c>
      <c r="AG89" s="150" t="str">
        <f t="shared" si="41"/>
        <v/>
      </c>
      <c r="AH89" s="150" t="str">
        <f t="shared" si="42"/>
        <v/>
      </c>
      <c r="AI89" s="150" t="str">
        <f t="shared" si="43"/>
        <v/>
      </c>
      <c r="AJ89" s="150"/>
      <c r="AK89" s="150"/>
    </row>
    <row r="90" spans="15:37" ht="15.75" x14ac:dyDescent="0.25">
      <c r="O90" s="157"/>
      <c r="P90" s="158"/>
      <c r="W90" s="150"/>
      <c r="X90" s="150"/>
      <c r="AB90" s="150" t="str">
        <f t="shared" si="36"/>
        <v/>
      </c>
      <c r="AC90" s="150" t="str">
        <f t="shared" si="37"/>
        <v/>
      </c>
      <c r="AD90" s="150" t="str">
        <f t="shared" si="38"/>
        <v/>
      </c>
      <c r="AE90" s="150" t="str">
        <f t="shared" si="39"/>
        <v/>
      </c>
      <c r="AF90" s="150" t="str">
        <f t="shared" si="40"/>
        <v/>
      </c>
      <c r="AG90" s="150" t="str">
        <f t="shared" si="41"/>
        <v/>
      </c>
      <c r="AH90" s="150" t="str">
        <f t="shared" si="42"/>
        <v/>
      </c>
      <c r="AI90" s="150" t="str">
        <f t="shared" si="43"/>
        <v/>
      </c>
      <c r="AJ90" s="150"/>
      <c r="AK90" s="150"/>
    </row>
    <row r="91" spans="15:37" ht="15.75" x14ac:dyDescent="0.25">
      <c r="O91" s="157"/>
      <c r="P91" s="158"/>
      <c r="W91" s="150"/>
      <c r="X91" s="150"/>
      <c r="AB91" s="150" t="str">
        <f t="shared" si="36"/>
        <v/>
      </c>
      <c r="AC91" s="150" t="str">
        <f t="shared" si="37"/>
        <v/>
      </c>
      <c r="AD91" s="150" t="str">
        <f t="shared" si="38"/>
        <v/>
      </c>
      <c r="AE91" s="150" t="str">
        <f t="shared" si="39"/>
        <v/>
      </c>
      <c r="AF91" s="150" t="str">
        <f t="shared" si="40"/>
        <v/>
      </c>
      <c r="AG91" s="150" t="str">
        <f t="shared" si="41"/>
        <v/>
      </c>
      <c r="AH91" s="150" t="str">
        <f t="shared" si="42"/>
        <v/>
      </c>
      <c r="AI91" s="150" t="str">
        <f t="shared" si="43"/>
        <v/>
      </c>
      <c r="AJ91" s="150"/>
      <c r="AK91" s="150"/>
    </row>
    <row r="92" spans="15:37" ht="15.75" x14ac:dyDescent="0.25">
      <c r="O92" s="157"/>
      <c r="P92" s="158"/>
      <c r="W92" s="150"/>
      <c r="X92" s="150"/>
      <c r="AB92" s="150" t="str">
        <f t="shared" si="36"/>
        <v/>
      </c>
      <c r="AC92" s="150" t="str">
        <f t="shared" si="37"/>
        <v/>
      </c>
      <c r="AD92" s="150" t="str">
        <f t="shared" si="38"/>
        <v/>
      </c>
      <c r="AE92" s="150" t="str">
        <f t="shared" si="39"/>
        <v/>
      </c>
      <c r="AF92" s="150" t="str">
        <f t="shared" si="40"/>
        <v/>
      </c>
      <c r="AG92" s="150" t="str">
        <f t="shared" si="41"/>
        <v/>
      </c>
      <c r="AH92" s="150" t="str">
        <f t="shared" si="42"/>
        <v/>
      </c>
      <c r="AI92" s="150" t="str">
        <f t="shared" si="43"/>
        <v/>
      </c>
      <c r="AJ92" s="150"/>
      <c r="AK92" s="150"/>
    </row>
    <row r="93" spans="15:37" ht="15.75" x14ac:dyDescent="0.25">
      <c r="O93" s="157"/>
      <c r="P93" s="158"/>
      <c r="W93" s="149"/>
      <c r="X93" s="149"/>
      <c r="Y93" s="21"/>
      <c r="Z93" s="21"/>
      <c r="AA93" s="21"/>
      <c r="AB93" s="150" t="str">
        <f t="shared" si="36"/>
        <v/>
      </c>
      <c r="AC93" s="150" t="str">
        <f t="shared" si="37"/>
        <v/>
      </c>
      <c r="AD93" s="150" t="str">
        <f t="shared" si="38"/>
        <v/>
      </c>
      <c r="AE93" s="150" t="str">
        <f t="shared" si="39"/>
        <v/>
      </c>
      <c r="AF93" s="150" t="str">
        <f t="shared" si="40"/>
        <v/>
      </c>
      <c r="AG93" s="150" t="str">
        <f t="shared" si="41"/>
        <v/>
      </c>
      <c r="AH93" s="150" t="str">
        <f t="shared" si="42"/>
        <v/>
      </c>
      <c r="AI93" s="150" t="str">
        <f t="shared" si="43"/>
        <v/>
      </c>
      <c r="AJ93" s="150"/>
      <c r="AK93" s="150"/>
    </row>
    <row r="94" spans="15:37" ht="15.75" x14ac:dyDescent="0.25">
      <c r="O94" s="157"/>
      <c r="P94" s="158"/>
      <c r="W94" s="149"/>
      <c r="X94" s="149"/>
      <c r="Y94" s="21"/>
      <c r="Z94" s="21"/>
      <c r="AA94" s="21"/>
      <c r="AB94" s="150" t="str">
        <f t="shared" si="36"/>
        <v/>
      </c>
      <c r="AC94" s="150" t="str">
        <f t="shared" si="37"/>
        <v/>
      </c>
      <c r="AD94" s="150" t="str">
        <f t="shared" si="38"/>
        <v/>
      </c>
      <c r="AE94" s="150" t="str">
        <f t="shared" si="39"/>
        <v/>
      </c>
      <c r="AF94" s="150" t="str">
        <f t="shared" si="40"/>
        <v/>
      </c>
      <c r="AG94" s="150" t="str">
        <f t="shared" si="41"/>
        <v/>
      </c>
      <c r="AH94" s="150" t="str">
        <f t="shared" si="42"/>
        <v/>
      </c>
      <c r="AI94" s="150" t="str">
        <f t="shared" si="43"/>
        <v/>
      </c>
      <c r="AJ94" s="150"/>
      <c r="AK94" s="150"/>
    </row>
    <row r="95" spans="15:37" x14ac:dyDescent="0.25">
      <c r="O95" s="157"/>
      <c r="P95" s="159"/>
      <c r="W95" s="149"/>
      <c r="X95" s="149"/>
      <c r="Y95" s="149"/>
      <c r="Z95" s="149"/>
      <c r="AA95" s="21"/>
      <c r="AB95" s="150" t="str">
        <f t="shared" ref="AB95:AB126" si="46">IF(O94="Y",Q95,"")</f>
        <v/>
      </c>
      <c r="AC95" s="150" t="str">
        <f t="shared" ref="AC95:AC126" si="47">IF(O94="Y",R95,"")</f>
        <v/>
      </c>
      <c r="AD95" s="150" t="str">
        <f t="shared" ref="AD95:AD126" si="48">IF(O94="Y",S95,"")</f>
        <v/>
      </c>
      <c r="AE95" s="150" t="str">
        <f t="shared" ref="AE95:AE126" si="49">IF(O94="Y",T95,"")</f>
        <v/>
      </c>
      <c r="AF95" s="150" t="str">
        <f t="shared" si="40"/>
        <v/>
      </c>
      <c r="AG95" s="150" t="str">
        <f t="shared" ref="AG95:AG120" si="50">IF(O94="Y",V95,"")</f>
        <v/>
      </c>
      <c r="AH95" s="150" t="str">
        <f t="shared" ref="AH95:AH120" si="51">IF(O94="Y",W95,"")</f>
        <v/>
      </c>
      <c r="AI95" s="150" t="str">
        <f t="shared" ref="AI95:AI120" si="52">IF(O94="Y",X95,"")</f>
        <v/>
      </c>
      <c r="AJ95" s="150" t="str">
        <f t="shared" ref="AJ95:AJ120" si="53">IF(O94="Y",Y95,"")</f>
        <v/>
      </c>
      <c r="AK95" s="150" t="str">
        <f t="shared" ref="AK95:AK120" si="54">IF(O94="Y",Z95,"")</f>
        <v/>
      </c>
    </row>
    <row r="96" spans="15:37" x14ac:dyDescent="0.25">
      <c r="O96" s="157"/>
      <c r="P96" s="159"/>
      <c r="W96" s="149"/>
      <c r="X96" s="149"/>
      <c r="Y96" s="149"/>
      <c r="Z96" s="149"/>
      <c r="AA96" s="21"/>
      <c r="AB96" s="150" t="str">
        <f t="shared" si="46"/>
        <v/>
      </c>
      <c r="AC96" s="150" t="str">
        <f t="shared" si="47"/>
        <v/>
      </c>
      <c r="AD96" s="150" t="str">
        <f t="shared" si="48"/>
        <v/>
      </c>
      <c r="AE96" s="150" t="str">
        <f t="shared" si="49"/>
        <v/>
      </c>
      <c r="AF96" s="150" t="str">
        <f t="shared" si="40"/>
        <v/>
      </c>
      <c r="AG96" s="150" t="str">
        <f t="shared" si="50"/>
        <v/>
      </c>
      <c r="AH96" s="150" t="str">
        <f t="shared" si="51"/>
        <v/>
      </c>
      <c r="AI96" s="150" t="str">
        <f t="shared" si="52"/>
        <v/>
      </c>
      <c r="AJ96" s="150" t="str">
        <f t="shared" si="53"/>
        <v/>
      </c>
      <c r="AK96" s="150" t="str">
        <f t="shared" si="54"/>
        <v/>
      </c>
    </row>
    <row r="97" spans="15:37" x14ac:dyDescent="0.25">
      <c r="O97" s="157"/>
      <c r="P97" s="159"/>
      <c r="W97" s="149"/>
      <c r="X97" s="149"/>
      <c r="Y97" s="149"/>
      <c r="Z97" s="149"/>
      <c r="AA97" s="21"/>
      <c r="AB97" s="150" t="str">
        <f t="shared" si="46"/>
        <v/>
      </c>
      <c r="AC97" s="150" t="str">
        <f t="shared" si="47"/>
        <v/>
      </c>
      <c r="AD97" s="150" t="str">
        <f t="shared" si="48"/>
        <v/>
      </c>
      <c r="AE97" s="150" t="str">
        <f t="shared" si="49"/>
        <v/>
      </c>
      <c r="AF97" s="150" t="str">
        <f t="shared" si="40"/>
        <v/>
      </c>
      <c r="AG97" s="150" t="str">
        <f t="shared" si="50"/>
        <v/>
      </c>
      <c r="AH97" s="150" t="str">
        <f t="shared" si="51"/>
        <v/>
      </c>
      <c r="AI97" s="150" t="str">
        <f t="shared" si="52"/>
        <v/>
      </c>
      <c r="AJ97" s="150" t="str">
        <f t="shared" si="53"/>
        <v/>
      </c>
      <c r="AK97" s="150" t="str">
        <f t="shared" si="54"/>
        <v/>
      </c>
    </row>
    <row r="98" spans="15:37" x14ac:dyDescent="0.25">
      <c r="O98" s="157"/>
      <c r="P98" s="159"/>
      <c r="W98" s="149"/>
      <c r="X98" s="149"/>
      <c r="Y98" s="149"/>
      <c r="Z98" s="149"/>
      <c r="AA98" s="21"/>
      <c r="AB98" s="150" t="str">
        <f t="shared" si="46"/>
        <v/>
      </c>
      <c r="AC98" s="150" t="str">
        <f t="shared" si="47"/>
        <v/>
      </c>
      <c r="AD98" s="150" t="str">
        <f t="shared" si="48"/>
        <v/>
      </c>
      <c r="AE98" s="150" t="str">
        <f t="shared" si="49"/>
        <v/>
      </c>
      <c r="AF98" s="150" t="str">
        <f t="shared" si="40"/>
        <v/>
      </c>
      <c r="AG98" s="150" t="str">
        <f t="shared" si="50"/>
        <v/>
      </c>
      <c r="AH98" s="150" t="str">
        <f t="shared" si="51"/>
        <v/>
      </c>
      <c r="AI98" s="150" t="str">
        <f t="shared" si="52"/>
        <v/>
      </c>
      <c r="AJ98" s="150" t="str">
        <f t="shared" si="53"/>
        <v/>
      </c>
      <c r="AK98" s="150" t="str">
        <f t="shared" si="54"/>
        <v/>
      </c>
    </row>
    <row r="99" spans="15:37" x14ac:dyDescent="0.25">
      <c r="O99" s="157"/>
      <c r="P99" s="159"/>
      <c r="W99" s="149"/>
      <c r="X99" s="149"/>
      <c r="Y99" s="149"/>
      <c r="Z99" s="149"/>
      <c r="AA99" s="21"/>
      <c r="AB99" s="150" t="str">
        <f t="shared" si="46"/>
        <v/>
      </c>
      <c r="AC99" s="150" t="str">
        <f t="shared" si="47"/>
        <v/>
      </c>
      <c r="AD99" s="150" t="str">
        <f t="shared" si="48"/>
        <v/>
      </c>
      <c r="AE99" s="150" t="str">
        <f t="shared" si="49"/>
        <v/>
      </c>
      <c r="AF99" s="150" t="str">
        <f t="shared" si="40"/>
        <v/>
      </c>
      <c r="AG99" s="150" t="str">
        <f t="shared" si="50"/>
        <v/>
      </c>
      <c r="AH99" s="150" t="str">
        <f t="shared" si="51"/>
        <v/>
      </c>
      <c r="AI99" s="150" t="str">
        <f t="shared" si="52"/>
        <v/>
      </c>
      <c r="AJ99" s="150" t="str">
        <f t="shared" si="53"/>
        <v/>
      </c>
      <c r="AK99" s="150" t="str">
        <f t="shared" si="54"/>
        <v/>
      </c>
    </row>
    <row r="100" spans="15:37" x14ac:dyDescent="0.25">
      <c r="O100" s="157"/>
      <c r="P100" s="159"/>
      <c r="W100" s="149"/>
      <c r="X100" s="149"/>
      <c r="Y100" s="149"/>
      <c r="Z100" s="149"/>
      <c r="AA100" s="21"/>
      <c r="AB100" s="150" t="str">
        <f t="shared" si="46"/>
        <v/>
      </c>
      <c r="AC100" s="150" t="str">
        <f t="shared" si="47"/>
        <v/>
      </c>
      <c r="AD100" s="150" t="str">
        <f t="shared" si="48"/>
        <v/>
      </c>
      <c r="AE100" s="150" t="str">
        <f t="shared" si="49"/>
        <v/>
      </c>
      <c r="AF100" s="150" t="str">
        <f t="shared" si="40"/>
        <v/>
      </c>
      <c r="AG100" s="150" t="str">
        <f t="shared" si="50"/>
        <v/>
      </c>
      <c r="AH100" s="150" t="str">
        <f t="shared" si="51"/>
        <v/>
      </c>
      <c r="AI100" s="150" t="str">
        <f t="shared" si="52"/>
        <v/>
      </c>
      <c r="AJ100" s="150" t="str">
        <f t="shared" si="53"/>
        <v/>
      </c>
      <c r="AK100" s="150" t="str">
        <f t="shared" si="54"/>
        <v/>
      </c>
    </row>
    <row r="101" spans="15:37" x14ac:dyDescent="0.25">
      <c r="O101" s="157"/>
      <c r="P101" s="159"/>
      <c r="W101" s="149"/>
      <c r="X101" s="149"/>
      <c r="Y101" s="149"/>
      <c r="Z101" s="149"/>
      <c r="AA101" s="21"/>
      <c r="AB101" s="150" t="str">
        <f t="shared" si="46"/>
        <v/>
      </c>
      <c r="AC101" s="150" t="str">
        <f t="shared" si="47"/>
        <v/>
      </c>
      <c r="AD101" s="150" t="str">
        <f t="shared" si="48"/>
        <v/>
      </c>
      <c r="AE101" s="150" t="str">
        <f t="shared" si="49"/>
        <v/>
      </c>
      <c r="AF101" s="150" t="str">
        <f t="shared" si="40"/>
        <v/>
      </c>
      <c r="AG101" s="150" t="str">
        <f t="shared" si="50"/>
        <v/>
      </c>
      <c r="AH101" s="150" t="str">
        <f t="shared" si="51"/>
        <v/>
      </c>
      <c r="AI101" s="150" t="str">
        <f t="shared" si="52"/>
        <v/>
      </c>
      <c r="AJ101" s="150" t="str">
        <f t="shared" si="53"/>
        <v/>
      </c>
      <c r="AK101" s="150" t="str">
        <f t="shared" si="54"/>
        <v/>
      </c>
    </row>
    <row r="102" spans="15:37" x14ac:dyDescent="0.25">
      <c r="O102" s="157"/>
      <c r="P102" s="159"/>
      <c r="W102" s="149"/>
      <c r="X102" s="149"/>
      <c r="Y102" s="149"/>
      <c r="Z102" s="149"/>
      <c r="AA102" s="21"/>
      <c r="AB102" s="150" t="str">
        <f t="shared" si="46"/>
        <v/>
      </c>
      <c r="AC102" s="150" t="str">
        <f t="shared" si="47"/>
        <v/>
      </c>
      <c r="AD102" s="150" t="str">
        <f t="shared" si="48"/>
        <v/>
      </c>
      <c r="AE102" s="150" t="str">
        <f t="shared" si="49"/>
        <v/>
      </c>
      <c r="AF102" s="150" t="str">
        <f t="shared" si="40"/>
        <v/>
      </c>
      <c r="AG102" s="150" t="str">
        <f t="shared" si="50"/>
        <v/>
      </c>
      <c r="AH102" s="150" t="str">
        <f t="shared" si="51"/>
        <v/>
      </c>
      <c r="AI102" s="150" t="str">
        <f t="shared" si="52"/>
        <v/>
      </c>
      <c r="AJ102" s="150" t="str">
        <f t="shared" si="53"/>
        <v/>
      </c>
      <c r="AK102" s="150" t="str">
        <f t="shared" si="54"/>
        <v/>
      </c>
    </row>
    <row r="103" spans="15:37" x14ac:dyDescent="0.25">
      <c r="O103" s="157"/>
      <c r="P103" s="159"/>
      <c r="W103" s="149"/>
      <c r="X103" s="149"/>
      <c r="Y103" s="149"/>
      <c r="Z103" s="149"/>
      <c r="AA103" s="21"/>
      <c r="AB103" s="150" t="str">
        <f t="shared" si="46"/>
        <v/>
      </c>
      <c r="AC103" s="150" t="str">
        <f t="shared" si="47"/>
        <v/>
      </c>
      <c r="AD103" s="150" t="str">
        <f t="shared" si="48"/>
        <v/>
      </c>
      <c r="AE103" s="150" t="str">
        <f t="shared" si="49"/>
        <v/>
      </c>
      <c r="AF103" s="150" t="str">
        <f t="shared" si="40"/>
        <v/>
      </c>
      <c r="AG103" s="150" t="str">
        <f t="shared" si="50"/>
        <v/>
      </c>
      <c r="AH103" s="150" t="str">
        <f t="shared" si="51"/>
        <v/>
      </c>
      <c r="AI103" s="150" t="str">
        <f t="shared" si="52"/>
        <v/>
      </c>
      <c r="AJ103" s="150" t="str">
        <f t="shared" si="53"/>
        <v/>
      </c>
      <c r="AK103" s="150" t="str">
        <f t="shared" si="54"/>
        <v/>
      </c>
    </row>
    <row r="104" spans="15:37" x14ac:dyDescent="0.25">
      <c r="O104" s="157"/>
      <c r="P104" s="159"/>
      <c r="W104" s="149"/>
      <c r="X104" s="149"/>
      <c r="Y104" s="149"/>
      <c r="Z104" s="149"/>
      <c r="AA104" s="21"/>
      <c r="AB104" s="150" t="str">
        <f t="shared" si="46"/>
        <v/>
      </c>
      <c r="AC104" s="150" t="str">
        <f t="shared" si="47"/>
        <v/>
      </c>
      <c r="AD104" s="150" t="str">
        <f t="shared" si="48"/>
        <v/>
      </c>
      <c r="AE104" s="150" t="str">
        <f t="shared" si="49"/>
        <v/>
      </c>
      <c r="AF104" s="150" t="str">
        <f t="shared" si="40"/>
        <v/>
      </c>
      <c r="AG104" s="150" t="str">
        <f t="shared" si="50"/>
        <v/>
      </c>
      <c r="AH104" s="150" t="str">
        <f t="shared" si="51"/>
        <v/>
      </c>
      <c r="AI104" s="150" t="str">
        <f t="shared" si="52"/>
        <v/>
      </c>
      <c r="AJ104" s="150" t="str">
        <f t="shared" si="53"/>
        <v/>
      </c>
      <c r="AK104" s="150" t="str">
        <f t="shared" si="54"/>
        <v/>
      </c>
    </row>
    <row r="105" spans="15:37" x14ac:dyDescent="0.25">
      <c r="O105" s="157"/>
      <c r="P105" s="159"/>
      <c r="W105" s="149"/>
      <c r="X105" s="149"/>
      <c r="Y105" s="149"/>
      <c r="Z105" s="149"/>
      <c r="AA105" s="21"/>
      <c r="AB105" s="150" t="str">
        <f t="shared" si="46"/>
        <v/>
      </c>
      <c r="AC105" s="150" t="str">
        <f t="shared" si="47"/>
        <v/>
      </c>
      <c r="AD105" s="150" t="str">
        <f t="shared" si="48"/>
        <v/>
      </c>
      <c r="AE105" s="150" t="str">
        <f t="shared" si="49"/>
        <v/>
      </c>
      <c r="AF105" s="150" t="str">
        <f t="shared" si="40"/>
        <v/>
      </c>
      <c r="AG105" s="150" t="str">
        <f t="shared" si="50"/>
        <v/>
      </c>
      <c r="AH105" s="150" t="str">
        <f t="shared" si="51"/>
        <v/>
      </c>
      <c r="AI105" s="150" t="str">
        <f t="shared" si="52"/>
        <v/>
      </c>
      <c r="AJ105" s="150" t="str">
        <f t="shared" si="53"/>
        <v/>
      </c>
      <c r="AK105" s="150" t="str">
        <f t="shared" si="54"/>
        <v/>
      </c>
    </row>
    <row r="106" spans="15:37" x14ac:dyDescent="0.25">
      <c r="O106" s="157"/>
      <c r="P106" s="159"/>
      <c r="W106" s="149"/>
      <c r="X106" s="149"/>
      <c r="Y106" s="149"/>
      <c r="Z106" s="149"/>
      <c r="AA106" s="21"/>
      <c r="AB106" s="150" t="str">
        <f t="shared" si="46"/>
        <v/>
      </c>
      <c r="AC106" s="150" t="str">
        <f t="shared" si="47"/>
        <v/>
      </c>
      <c r="AD106" s="150" t="str">
        <f t="shared" si="48"/>
        <v/>
      </c>
      <c r="AE106" s="150" t="str">
        <f t="shared" si="49"/>
        <v/>
      </c>
      <c r="AF106" s="150" t="str">
        <f t="shared" si="40"/>
        <v/>
      </c>
      <c r="AG106" s="150" t="str">
        <f t="shared" si="50"/>
        <v/>
      </c>
      <c r="AH106" s="150" t="str">
        <f t="shared" si="51"/>
        <v/>
      </c>
      <c r="AI106" s="150" t="str">
        <f t="shared" si="52"/>
        <v/>
      </c>
      <c r="AJ106" s="150" t="str">
        <f t="shared" si="53"/>
        <v/>
      </c>
      <c r="AK106" s="150" t="str">
        <f t="shared" si="54"/>
        <v/>
      </c>
    </row>
    <row r="107" spans="15:37" x14ac:dyDescent="0.25">
      <c r="O107" s="157"/>
      <c r="P107" s="159"/>
      <c r="W107" s="149"/>
      <c r="X107" s="149"/>
      <c r="Y107" s="149"/>
      <c r="Z107" s="149"/>
      <c r="AA107" s="21"/>
      <c r="AB107" s="150" t="str">
        <f t="shared" si="46"/>
        <v/>
      </c>
      <c r="AC107" s="150" t="str">
        <f t="shared" si="47"/>
        <v/>
      </c>
      <c r="AD107" s="150" t="str">
        <f t="shared" si="48"/>
        <v/>
      </c>
      <c r="AE107" s="150" t="str">
        <f t="shared" si="49"/>
        <v/>
      </c>
      <c r="AF107" s="150" t="str">
        <f t="shared" si="40"/>
        <v/>
      </c>
      <c r="AG107" s="150" t="str">
        <f t="shared" si="50"/>
        <v/>
      </c>
      <c r="AH107" s="150" t="str">
        <f t="shared" si="51"/>
        <v/>
      </c>
      <c r="AI107" s="150" t="str">
        <f t="shared" si="52"/>
        <v/>
      </c>
      <c r="AJ107" s="150" t="str">
        <f t="shared" si="53"/>
        <v/>
      </c>
      <c r="AK107" s="150" t="str">
        <f t="shared" si="54"/>
        <v/>
      </c>
    </row>
    <row r="108" spans="15:37" x14ac:dyDescent="0.25">
      <c r="O108" s="157"/>
      <c r="P108" s="159"/>
      <c r="W108" s="149"/>
      <c r="X108" s="149"/>
      <c r="Y108" s="149"/>
      <c r="Z108" s="149"/>
      <c r="AA108" s="21"/>
      <c r="AB108" s="150" t="str">
        <f t="shared" si="46"/>
        <v/>
      </c>
      <c r="AC108" s="150" t="str">
        <f t="shared" si="47"/>
        <v/>
      </c>
      <c r="AD108" s="150" t="str">
        <f t="shared" si="48"/>
        <v/>
      </c>
      <c r="AE108" s="150" t="str">
        <f t="shared" si="49"/>
        <v/>
      </c>
      <c r="AF108" s="150" t="str">
        <f t="shared" si="40"/>
        <v/>
      </c>
      <c r="AG108" s="150" t="str">
        <f t="shared" si="50"/>
        <v/>
      </c>
      <c r="AH108" s="150" t="str">
        <f t="shared" si="51"/>
        <v/>
      </c>
      <c r="AI108" s="150" t="str">
        <f t="shared" si="52"/>
        <v/>
      </c>
      <c r="AJ108" s="150" t="str">
        <f t="shared" si="53"/>
        <v/>
      </c>
      <c r="AK108" s="150" t="str">
        <f t="shared" si="54"/>
        <v/>
      </c>
    </row>
    <row r="109" spans="15:37" x14ac:dyDescent="0.25">
      <c r="P109" s="159"/>
      <c r="W109" s="149"/>
      <c r="X109" s="149"/>
      <c r="Y109" s="149"/>
      <c r="Z109" s="149"/>
      <c r="AA109" s="21"/>
      <c r="AB109" s="150" t="str">
        <f t="shared" si="46"/>
        <v/>
      </c>
      <c r="AC109" s="150" t="str">
        <f t="shared" si="47"/>
        <v/>
      </c>
      <c r="AD109" s="150" t="str">
        <f t="shared" si="48"/>
        <v/>
      </c>
      <c r="AE109" s="150" t="str">
        <f t="shared" si="49"/>
        <v/>
      </c>
      <c r="AF109" s="150" t="str">
        <f t="shared" si="40"/>
        <v/>
      </c>
      <c r="AG109" s="150" t="str">
        <f t="shared" si="50"/>
        <v/>
      </c>
      <c r="AH109" s="150" t="str">
        <f t="shared" si="51"/>
        <v/>
      </c>
      <c r="AI109" s="150" t="str">
        <f t="shared" si="52"/>
        <v/>
      </c>
      <c r="AJ109" s="150" t="str">
        <f t="shared" si="53"/>
        <v/>
      </c>
      <c r="AK109" s="150" t="str">
        <f t="shared" si="54"/>
        <v/>
      </c>
    </row>
    <row r="110" spans="15:37" x14ac:dyDescent="0.25">
      <c r="W110" s="21"/>
      <c r="X110" s="21"/>
      <c r="Y110" s="21"/>
      <c r="Z110" s="21"/>
      <c r="AA110" s="21"/>
      <c r="AB110" s="150" t="str">
        <f t="shared" si="46"/>
        <v/>
      </c>
      <c r="AC110" s="150" t="str">
        <f t="shared" si="47"/>
        <v/>
      </c>
      <c r="AD110" s="150" t="str">
        <f t="shared" si="48"/>
        <v/>
      </c>
      <c r="AE110" s="150" t="str">
        <f t="shared" si="49"/>
        <v/>
      </c>
      <c r="AF110" s="150" t="str">
        <f>IF(O109="Y",#REF!,"")</f>
        <v/>
      </c>
      <c r="AG110" s="150" t="str">
        <f t="shared" si="50"/>
        <v/>
      </c>
      <c r="AH110" s="150" t="str">
        <f t="shared" si="51"/>
        <v/>
      </c>
      <c r="AI110" s="150" t="str">
        <f t="shared" si="52"/>
        <v/>
      </c>
      <c r="AJ110" s="150" t="str">
        <f t="shared" si="53"/>
        <v/>
      </c>
      <c r="AK110" s="150" t="str">
        <f t="shared" si="54"/>
        <v/>
      </c>
    </row>
    <row r="111" spans="15:37" x14ac:dyDescent="0.25">
      <c r="AB111" s="150" t="str">
        <f t="shared" si="46"/>
        <v/>
      </c>
      <c r="AC111" s="150" t="str">
        <f t="shared" si="47"/>
        <v/>
      </c>
      <c r="AD111" s="150" t="str">
        <f t="shared" si="48"/>
        <v/>
      </c>
      <c r="AE111" s="150" t="str">
        <f t="shared" si="49"/>
        <v/>
      </c>
      <c r="AF111" s="150" t="str">
        <f>IF(O110="Y",#REF!,"")</f>
        <v/>
      </c>
      <c r="AG111" s="150" t="str">
        <f t="shared" si="50"/>
        <v/>
      </c>
      <c r="AH111" s="150" t="str">
        <f t="shared" si="51"/>
        <v/>
      </c>
      <c r="AI111" s="150" t="str">
        <f t="shared" si="52"/>
        <v/>
      </c>
      <c r="AJ111" s="150" t="str">
        <f t="shared" si="53"/>
        <v/>
      </c>
      <c r="AK111" s="150" t="str">
        <f t="shared" si="54"/>
        <v/>
      </c>
    </row>
    <row r="112" spans="15:37" x14ac:dyDescent="0.25">
      <c r="AB112" s="150" t="str">
        <f t="shared" si="46"/>
        <v/>
      </c>
      <c r="AC112" s="150" t="str">
        <f t="shared" si="47"/>
        <v/>
      </c>
      <c r="AD112" s="150" t="str">
        <f t="shared" si="48"/>
        <v/>
      </c>
      <c r="AE112" s="150" t="str">
        <f t="shared" si="49"/>
        <v/>
      </c>
      <c r="AF112" s="150" t="str">
        <f t="shared" ref="AF112:AF149" si="55">IF(O111="Y",U112,"")</f>
        <v/>
      </c>
      <c r="AG112" s="150" t="str">
        <f t="shared" si="50"/>
        <v/>
      </c>
      <c r="AH112" s="150" t="str">
        <f t="shared" si="51"/>
        <v/>
      </c>
      <c r="AI112" s="150" t="str">
        <f t="shared" si="52"/>
        <v/>
      </c>
      <c r="AJ112" s="150" t="str">
        <f t="shared" si="53"/>
        <v/>
      </c>
      <c r="AK112" s="150" t="str">
        <f t="shared" si="54"/>
        <v/>
      </c>
    </row>
    <row r="113" spans="28:37" x14ac:dyDescent="0.25">
      <c r="AB113" s="150" t="str">
        <f t="shared" si="46"/>
        <v/>
      </c>
      <c r="AC113" s="150" t="str">
        <f t="shared" si="47"/>
        <v/>
      </c>
      <c r="AD113" s="150" t="str">
        <f t="shared" si="48"/>
        <v/>
      </c>
      <c r="AE113" s="150" t="str">
        <f t="shared" si="49"/>
        <v/>
      </c>
      <c r="AF113" s="150" t="str">
        <f t="shared" si="55"/>
        <v/>
      </c>
      <c r="AG113" s="150" t="str">
        <f t="shared" si="50"/>
        <v/>
      </c>
      <c r="AH113" s="150" t="str">
        <f t="shared" si="51"/>
        <v/>
      </c>
      <c r="AI113" s="150" t="str">
        <f t="shared" si="52"/>
        <v/>
      </c>
      <c r="AJ113" s="150" t="str">
        <f t="shared" si="53"/>
        <v/>
      </c>
      <c r="AK113" s="150" t="str">
        <f t="shared" si="54"/>
        <v/>
      </c>
    </row>
    <row r="114" spans="28:37" x14ac:dyDescent="0.25">
      <c r="AB114" s="150" t="str">
        <f t="shared" si="46"/>
        <v/>
      </c>
      <c r="AC114" s="150" t="str">
        <f t="shared" si="47"/>
        <v/>
      </c>
      <c r="AD114" s="150" t="str">
        <f t="shared" si="48"/>
        <v/>
      </c>
      <c r="AE114" s="150" t="str">
        <f t="shared" si="49"/>
        <v/>
      </c>
      <c r="AF114" s="150" t="str">
        <f t="shared" si="55"/>
        <v/>
      </c>
      <c r="AG114" s="150" t="str">
        <f t="shared" si="50"/>
        <v/>
      </c>
      <c r="AH114" s="150" t="str">
        <f t="shared" si="51"/>
        <v/>
      </c>
      <c r="AI114" s="150" t="str">
        <f t="shared" si="52"/>
        <v/>
      </c>
      <c r="AJ114" s="150" t="str">
        <f t="shared" si="53"/>
        <v/>
      </c>
      <c r="AK114" s="150" t="str">
        <f t="shared" si="54"/>
        <v/>
      </c>
    </row>
    <row r="115" spans="28:37" x14ac:dyDescent="0.25">
      <c r="AB115" s="150" t="str">
        <f t="shared" si="46"/>
        <v/>
      </c>
      <c r="AC115" s="150" t="str">
        <f t="shared" si="47"/>
        <v/>
      </c>
      <c r="AD115" s="150" t="str">
        <f t="shared" si="48"/>
        <v/>
      </c>
      <c r="AE115" s="150" t="str">
        <f t="shared" si="49"/>
        <v/>
      </c>
      <c r="AF115" s="150" t="str">
        <f t="shared" si="55"/>
        <v/>
      </c>
      <c r="AG115" s="150" t="str">
        <f t="shared" si="50"/>
        <v/>
      </c>
      <c r="AH115" s="150" t="str">
        <f t="shared" si="51"/>
        <v/>
      </c>
      <c r="AI115" s="150" t="str">
        <f t="shared" si="52"/>
        <v/>
      </c>
      <c r="AJ115" s="150" t="str">
        <f t="shared" si="53"/>
        <v/>
      </c>
      <c r="AK115" s="150" t="str">
        <f t="shared" si="54"/>
        <v/>
      </c>
    </row>
    <row r="116" spans="28:37" x14ac:dyDescent="0.25">
      <c r="AB116" s="150" t="str">
        <f t="shared" si="46"/>
        <v/>
      </c>
      <c r="AC116" s="150" t="str">
        <f t="shared" si="47"/>
        <v/>
      </c>
      <c r="AD116" s="150" t="str">
        <f t="shared" si="48"/>
        <v/>
      </c>
      <c r="AE116" s="150" t="str">
        <f t="shared" si="49"/>
        <v/>
      </c>
      <c r="AF116" s="150" t="str">
        <f t="shared" si="55"/>
        <v/>
      </c>
      <c r="AG116" s="150" t="str">
        <f t="shared" si="50"/>
        <v/>
      </c>
      <c r="AH116" s="150" t="str">
        <f t="shared" si="51"/>
        <v/>
      </c>
      <c r="AI116" s="150" t="str">
        <f t="shared" si="52"/>
        <v/>
      </c>
      <c r="AJ116" s="150" t="str">
        <f t="shared" si="53"/>
        <v/>
      </c>
      <c r="AK116" s="150" t="str">
        <f t="shared" si="54"/>
        <v/>
      </c>
    </row>
    <row r="117" spans="28:37" x14ac:dyDescent="0.25">
      <c r="AB117" s="150" t="str">
        <f t="shared" si="46"/>
        <v/>
      </c>
      <c r="AC117" s="150" t="str">
        <f t="shared" si="47"/>
        <v/>
      </c>
      <c r="AD117" s="150" t="str">
        <f t="shared" si="48"/>
        <v/>
      </c>
      <c r="AE117" s="150" t="str">
        <f t="shared" si="49"/>
        <v/>
      </c>
      <c r="AF117" s="150" t="str">
        <f t="shared" si="55"/>
        <v/>
      </c>
      <c r="AG117" s="150" t="str">
        <f t="shared" si="50"/>
        <v/>
      </c>
      <c r="AH117" s="150" t="str">
        <f t="shared" si="51"/>
        <v/>
      </c>
      <c r="AI117" s="150" t="str">
        <f t="shared" si="52"/>
        <v/>
      </c>
      <c r="AJ117" s="150" t="str">
        <f t="shared" si="53"/>
        <v/>
      </c>
      <c r="AK117" s="150" t="str">
        <f t="shared" si="54"/>
        <v/>
      </c>
    </row>
    <row r="118" spans="28:37" x14ac:dyDescent="0.25">
      <c r="AB118" s="150" t="str">
        <f t="shared" si="46"/>
        <v/>
      </c>
      <c r="AC118" s="150" t="str">
        <f t="shared" si="47"/>
        <v/>
      </c>
      <c r="AD118" s="150" t="str">
        <f t="shared" si="48"/>
        <v/>
      </c>
      <c r="AE118" s="150" t="str">
        <f t="shared" si="49"/>
        <v/>
      </c>
      <c r="AF118" s="150" t="str">
        <f t="shared" si="55"/>
        <v/>
      </c>
      <c r="AG118" s="150" t="str">
        <f t="shared" si="50"/>
        <v/>
      </c>
      <c r="AH118" s="150" t="str">
        <f t="shared" si="51"/>
        <v/>
      </c>
      <c r="AI118" s="150" t="str">
        <f t="shared" si="52"/>
        <v/>
      </c>
      <c r="AJ118" s="150" t="str">
        <f t="shared" si="53"/>
        <v/>
      </c>
      <c r="AK118" s="150" t="str">
        <f t="shared" si="54"/>
        <v/>
      </c>
    </row>
    <row r="119" spans="28:37" x14ac:dyDescent="0.25">
      <c r="AB119" s="150" t="str">
        <f t="shared" si="46"/>
        <v/>
      </c>
      <c r="AC119" s="150" t="str">
        <f t="shared" si="47"/>
        <v/>
      </c>
      <c r="AD119" s="150" t="str">
        <f t="shared" si="48"/>
        <v/>
      </c>
      <c r="AE119" s="150" t="str">
        <f t="shared" si="49"/>
        <v/>
      </c>
      <c r="AF119" s="150" t="str">
        <f t="shared" si="55"/>
        <v/>
      </c>
      <c r="AG119" s="150" t="str">
        <f t="shared" si="50"/>
        <v/>
      </c>
      <c r="AH119" s="150" t="str">
        <f t="shared" si="51"/>
        <v/>
      </c>
      <c r="AI119" s="150" t="str">
        <f t="shared" si="52"/>
        <v/>
      </c>
      <c r="AJ119" s="150" t="str">
        <f t="shared" si="53"/>
        <v/>
      </c>
      <c r="AK119" s="150" t="str">
        <f t="shared" si="54"/>
        <v/>
      </c>
    </row>
    <row r="120" spans="28:37" x14ac:dyDescent="0.25">
      <c r="AB120" s="150" t="str">
        <f t="shared" si="46"/>
        <v/>
      </c>
      <c r="AC120" s="150" t="str">
        <f t="shared" si="47"/>
        <v/>
      </c>
      <c r="AD120" s="150" t="str">
        <f t="shared" si="48"/>
        <v/>
      </c>
      <c r="AE120" s="150" t="str">
        <f t="shared" si="49"/>
        <v/>
      </c>
      <c r="AF120" s="150" t="str">
        <f t="shared" si="55"/>
        <v/>
      </c>
      <c r="AG120" s="150" t="str">
        <f t="shared" si="50"/>
        <v/>
      </c>
      <c r="AH120" s="150" t="str">
        <f t="shared" si="51"/>
        <v/>
      </c>
      <c r="AI120" s="150" t="str">
        <f t="shared" si="52"/>
        <v/>
      </c>
      <c r="AJ120" s="150" t="str">
        <f t="shared" si="53"/>
        <v/>
      </c>
      <c r="AK120" s="150" t="str">
        <f t="shared" si="54"/>
        <v/>
      </c>
    </row>
    <row r="121" spans="28:37" x14ac:dyDescent="0.25">
      <c r="AB121" s="150" t="str">
        <f t="shared" si="46"/>
        <v/>
      </c>
      <c r="AC121" s="150" t="str">
        <f t="shared" si="47"/>
        <v/>
      </c>
      <c r="AD121" s="150" t="str">
        <f t="shared" si="48"/>
        <v/>
      </c>
      <c r="AE121" s="150" t="str">
        <f t="shared" si="49"/>
        <v/>
      </c>
      <c r="AF121" s="150" t="str">
        <f t="shared" si="55"/>
        <v/>
      </c>
    </row>
    <row r="122" spans="28:37" x14ac:dyDescent="0.25">
      <c r="AB122" s="150" t="str">
        <f t="shared" si="46"/>
        <v/>
      </c>
      <c r="AC122" s="150" t="str">
        <f t="shared" si="47"/>
        <v/>
      </c>
      <c r="AD122" s="150" t="str">
        <f t="shared" si="48"/>
        <v/>
      </c>
      <c r="AE122" s="150" t="str">
        <f t="shared" si="49"/>
        <v/>
      </c>
      <c r="AF122" s="150" t="str">
        <f t="shared" si="55"/>
        <v/>
      </c>
    </row>
    <row r="123" spans="28:37" x14ac:dyDescent="0.25">
      <c r="AB123" s="150" t="str">
        <f t="shared" si="46"/>
        <v/>
      </c>
      <c r="AC123" s="150" t="str">
        <f t="shared" si="47"/>
        <v/>
      </c>
      <c r="AD123" s="150" t="str">
        <f t="shared" si="48"/>
        <v/>
      </c>
      <c r="AE123" s="150" t="str">
        <f t="shared" si="49"/>
        <v/>
      </c>
      <c r="AF123" s="150" t="str">
        <f t="shared" si="55"/>
        <v/>
      </c>
    </row>
    <row r="124" spans="28:37" x14ac:dyDescent="0.25">
      <c r="AB124" s="150" t="str">
        <f t="shared" si="46"/>
        <v/>
      </c>
      <c r="AC124" s="150" t="str">
        <f t="shared" si="47"/>
        <v/>
      </c>
      <c r="AD124" s="150" t="str">
        <f t="shared" si="48"/>
        <v/>
      </c>
      <c r="AE124" s="150" t="str">
        <f t="shared" si="49"/>
        <v/>
      </c>
      <c r="AF124" s="150" t="str">
        <f t="shared" si="55"/>
        <v/>
      </c>
    </row>
    <row r="125" spans="28:37" x14ac:dyDescent="0.25">
      <c r="AB125" s="150" t="str">
        <f t="shared" si="46"/>
        <v/>
      </c>
      <c r="AC125" s="150" t="str">
        <f t="shared" si="47"/>
        <v/>
      </c>
      <c r="AD125" s="150" t="str">
        <f t="shared" si="48"/>
        <v/>
      </c>
      <c r="AE125" s="150" t="str">
        <f t="shared" si="49"/>
        <v/>
      </c>
      <c r="AF125" s="150" t="str">
        <f t="shared" si="55"/>
        <v/>
      </c>
    </row>
    <row r="126" spans="28:37" x14ac:dyDescent="0.25">
      <c r="AB126" s="150" t="str">
        <f t="shared" si="46"/>
        <v/>
      </c>
      <c r="AC126" s="150" t="str">
        <f t="shared" si="47"/>
        <v/>
      </c>
      <c r="AD126" s="150" t="str">
        <f t="shared" si="48"/>
        <v/>
      </c>
      <c r="AE126" s="150" t="str">
        <f t="shared" si="49"/>
        <v/>
      </c>
      <c r="AF126" s="150" t="str">
        <f t="shared" si="55"/>
        <v/>
      </c>
    </row>
    <row r="127" spans="28:37" x14ac:dyDescent="0.25">
      <c r="AB127" s="150" t="str">
        <f t="shared" ref="AB127:AB149" si="56">IF(O126="Y",Q127,"")</f>
        <v/>
      </c>
      <c r="AC127" s="150" t="str">
        <f t="shared" ref="AC127:AC149" si="57">IF(O126="Y",R127,"")</f>
        <v/>
      </c>
      <c r="AD127" s="150" t="str">
        <f t="shared" ref="AD127:AD149" si="58">IF(O126="Y",S127,"")</f>
        <v/>
      </c>
      <c r="AE127" s="150" t="str">
        <f t="shared" ref="AE127:AE149" si="59">IF(O126="Y",T127,"")</f>
        <v/>
      </c>
      <c r="AF127" s="150" t="str">
        <f t="shared" si="55"/>
        <v/>
      </c>
    </row>
    <row r="128" spans="28:37" x14ac:dyDescent="0.25">
      <c r="AB128" s="150" t="str">
        <f t="shared" si="56"/>
        <v/>
      </c>
      <c r="AC128" s="150" t="str">
        <f t="shared" si="57"/>
        <v/>
      </c>
      <c r="AD128" s="150" t="str">
        <f t="shared" si="58"/>
        <v/>
      </c>
      <c r="AE128" s="150" t="str">
        <f t="shared" si="59"/>
        <v/>
      </c>
      <c r="AF128" s="150" t="str">
        <f t="shared" si="55"/>
        <v/>
      </c>
    </row>
    <row r="129" spans="28:32" x14ac:dyDescent="0.25">
      <c r="AB129" s="150" t="str">
        <f t="shared" si="56"/>
        <v/>
      </c>
      <c r="AC129" s="150" t="str">
        <f t="shared" si="57"/>
        <v/>
      </c>
      <c r="AD129" s="150" t="str">
        <f t="shared" si="58"/>
        <v/>
      </c>
      <c r="AE129" s="150" t="str">
        <f t="shared" si="59"/>
        <v/>
      </c>
      <c r="AF129" s="150" t="str">
        <f t="shared" si="55"/>
        <v/>
      </c>
    </row>
    <row r="130" spans="28:32" x14ac:dyDescent="0.25">
      <c r="AB130" s="150" t="str">
        <f t="shared" si="56"/>
        <v/>
      </c>
      <c r="AC130" s="150" t="str">
        <f t="shared" si="57"/>
        <v/>
      </c>
      <c r="AD130" s="150" t="str">
        <f t="shared" si="58"/>
        <v/>
      </c>
      <c r="AE130" s="150" t="str">
        <f t="shared" si="59"/>
        <v/>
      </c>
      <c r="AF130" s="150" t="str">
        <f t="shared" si="55"/>
        <v/>
      </c>
    </row>
    <row r="131" spans="28:32" x14ac:dyDescent="0.25">
      <c r="AB131" s="150" t="str">
        <f t="shared" si="56"/>
        <v/>
      </c>
      <c r="AC131" s="150" t="str">
        <f t="shared" si="57"/>
        <v/>
      </c>
      <c r="AD131" s="150" t="str">
        <f t="shared" si="58"/>
        <v/>
      </c>
      <c r="AE131" s="150" t="str">
        <f t="shared" si="59"/>
        <v/>
      </c>
      <c r="AF131" s="150" t="str">
        <f t="shared" si="55"/>
        <v/>
      </c>
    </row>
    <row r="132" spans="28:32" x14ac:dyDescent="0.25">
      <c r="AB132" s="150" t="str">
        <f t="shared" si="56"/>
        <v/>
      </c>
      <c r="AC132" s="150" t="str">
        <f t="shared" si="57"/>
        <v/>
      </c>
      <c r="AD132" s="150" t="str">
        <f t="shared" si="58"/>
        <v/>
      </c>
      <c r="AE132" s="150" t="str">
        <f t="shared" si="59"/>
        <v/>
      </c>
      <c r="AF132" s="150" t="str">
        <f t="shared" si="55"/>
        <v/>
      </c>
    </row>
    <row r="133" spans="28:32" x14ac:dyDescent="0.25">
      <c r="AB133" s="150" t="str">
        <f t="shared" si="56"/>
        <v/>
      </c>
      <c r="AC133" s="150" t="str">
        <f t="shared" si="57"/>
        <v/>
      </c>
      <c r="AD133" s="150" t="str">
        <f t="shared" si="58"/>
        <v/>
      </c>
      <c r="AE133" s="150" t="str">
        <f t="shared" si="59"/>
        <v/>
      </c>
      <c r="AF133" s="150" t="str">
        <f t="shared" si="55"/>
        <v/>
      </c>
    </row>
    <row r="134" spans="28:32" x14ac:dyDescent="0.25">
      <c r="AB134" s="150" t="str">
        <f t="shared" si="56"/>
        <v/>
      </c>
      <c r="AC134" s="150" t="str">
        <f t="shared" si="57"/>
        <v/>
      </c>
      <c r="AD134" s="150" t="str">
        <f t="shared" si="58"/>
        <v/>
      </c>
      <c r="AE134" s="150" t="str">
        <f t="shared" si="59"/>
        <v/>
      </c>
      <c r="AF134" s="150" t="str">
        <f t="shared" si="55"/>
        <v/>
      </c>
    </row>
    <row r="135" spans="28:32" x14ac:dyDescent="0.25">
      <c r="AB135" s="150" t="str">
        <f t="shared" si="56"/>
        <v/>
      </c>
      <c r="AC135" s="150" t="str">
        <f t="shared" si="57"/>
        <v/>
      </c>
      <c r="AD135" s="150" t="str">
        <f t="shared" si="58"/>
        <v/>
      </c>
      <c r="AE135" s="150" t="str">
        <f t="shared" si="59"/>
        <v/>
      </c>
      <c r="AF135" s="150" t="str">
        <f t="shared" si="55"/>
        <v/>
      </c>
    </row>
    <row r="136" spans="28:32" x14ac:dyDescent="0.25">
      <c r="AB136" s="150" t="str">
        <f t="shared" si="56"/>
        <v/>
      </c>
      <c r="AC136" s="150" t="str">
        <f t="shared" si="57"/>
        <v/>
      </c>
      <c r="AD136" s="150" t="str">
        <f t="shared" si="58"/>
        <v/>
      </c>
      <c r="AE136" s="150" t="str">
        <f t="shared" si="59"/>
        <v/>
      </c>
      <c r="AF136" s="150" t="str">
        <f t="shared" si="55"/>
        <v/>
      </c>
    </row>
    <row r="137" spans="28:32" x14ac:dyDescent="0.25">
      <c r="AB137" s="150" t="str">
        <f t="shared" si="56"/>
        <v/>
      </c>
      <c r="AC137" s="150" t="str">
        <f t="shared" si="57"/>
        <v/>
      </c>
      <c r="AD137" s="150" t="str">
        <f t="shared" si="58"/>
        <v/>
      </c>
      <c r="AE137" s="150" t="str">
        <f t="shared" si="59"/>
        <v/>
      </c>
      <c r="AF137" s="150" t="str">
        <f t="shared" si="55"/>
        <v/>
      </c>
    </row>
    <row r="138" spans="28:32" x14ac:dyDescent="0.25">
      <c r="AB138" s="150" t="str">
        <f t="shared" si="56"/>
        <v/>
      </c>
      <c r="AC138" s="150" t="str">
        <f t="shared" si="57"/>
        <v/>
      </c>
      <c r="AD138" s="150" t="str">
        <f t="shared" si="58"/>
        <v/>
      </c>
      <c r="AE138" s="150" t="str">
        <f t="shared" si="59"/>
        <v/>
      </c>
      <c r="AF138" s="150" t="str">
        <f t="shared" si="55"/>
        <v/>
      </c>
    </row>
    <row r="139" spans="28:32" x14ac:dyDescent="0.25">
      <c r="AB139" s="150" t="str">
        <f t="shared" si="56"/>
        <v/>
      </c>
      <c r="AC139" s="150" t="str">
        <f t="shared" si="57"/>
        <v/>
      </c>
      <c r="AD139" s="150" t="str">
        <f t="shared" si="58"/>
        <v/>
      </c>
      <c r="AE139" s="150" t="str">
        <f t="shared" si="59"/>
        <v/>
      </c>
      <c r="AF139" s="150" t="str">
        <f t="shared" si="55"/>
        <v/>
      </c>
    </row>
    <row r="140" spans="28:32" x14ac:dyDescent="0.25">
      <c r="AB140" s="150" t="str">
        <f t="shared" si="56"/>
        <v/>
      </c>
      <c r="AC140" s="150" t="str">
        <f t="shared" si="57"/>
        <v/>
      </c>
      <c r="AD140" s="150" t="str">
        <f t="shared" si="58"/>
        <v/>
      </c>
      <c r="AE140" s="150" t="str">
        <f t="shared" si="59"/>
        <v/>
      </c>
      <c r="AF140" s="150" t="str">
        <f t="shared" si="55"/>
        <v/>
      </c>
    </row>
    <row r="141" spans="28:32" x14ac:dyDescent="0.25">
      <c r="AB141" s="150" t="str">
        <f t="shared" si="56"/>
        <v/>
      </c>
      <c r="AC141" s="150" t="str">
        <f t="shared" si="57"/>
        <v/>
      </c>
      <c r="AD141" s="150" t="str">
        <f t="shared" si="58"/>
        <v/>
      </c>
      <c r="AE141" s="150" t="str">
        <f t="shared" si="59"/>
        <v/>
      </c>
      <c r="AF141" s="150" t="str">
        <f t="shared" si="55"/>
        <v/>
      </c>
    </row>
    <row r="142" spans="28:32" x14ac:dyDescent="0.25">
      <c r="AB142" s="150" t="str">
        <f t="shared" si="56"/>
        <v/>
      </c>
      <c r="AC142" s="150" t="str">
        <f t="shared" si="57"/>
        <v/>
      </c>
      <c r="AD142" s="150" t="str">
        <f t="shared" si="58"/>
        <v/>
      </c>
      <c r="AE142" s="150" t="str">
        <f t="shared" si="59"/>
        <v/>
      </c>
      <c r="AF142" s="150" t="str">
        <f t="shared" si="55"/>
        <v/>
      </c>
    </row>
    <row r="143" spans="28:32" x14ac:dyDescent="0.25">
      <c r="AB143" s="150" t="str">
        <f t="shared" si="56"/>
        <v/>
      </c>
      <c r="AC143" s="150" t="str">
        <f t="shared" si="57"/>
        <v/>
      </c>
      <c r="AD143" s="150" t="str">
        <f t="shared" si="58"/>
        <v/>
      </c>
      <c r="AE143" s="150" t="str">
        <f t="shared" si="59"/>
        <v/>
      </c>
      <c r="AF143" s="150" t="str">
        <f t="shared" si="55"/>
        <v/>
      </c>
    </row>
    <row r="144" spans="28:32" x14ac:dyDescent="0.25">
      <c r="AB144" s="150" t="str">
        <f t="shared" si="56"/>
        <v/>
      </c>
      <c r="AC144" s="150" t="str">
        <f t="shared" si="57"/>
        <v/>
      </c>
      <c r="AD144" s="150" t="str">
        <f t="shared" si="58"/>
        <v/>
      </c>
      <c r="AE144" s="150" t="str">
        <f t="shared" si="59"/>
        <v/>
      </c>
      <c r="AF144" s="150" t="str">
        <f t="shared" si="55"/>
        <v/>
      </c>
    </row>
    <row r="145" spans="28:32" x14ac:dyDescent="0.25">
      <c r="AB145" s="150" t="str">
        <f t="shared" si="56"/>
        <v/>
      </c>
      <c r="AC145" s="150" t="str">
        <f t="shared" si="57"/>
        <v/>
      </c>
      <c r="AD145" s="150" t="str">
        <f t="shared" si="58"/>
        <v/>
      </c>
      <c r="AE145" s="150" t="str">
        <f t="shared" si="59"/>
        <v/>
      </c>
      <c r="AF145" s="150" t="str">
        <f t="shared" si="55"/>
        <v/>
      </c>
    </row>
    <row r="146" spans="28:32" x14ac:dyDescent="0.25">
      <c r="AB146" s="150" t="str">
        <f t="shared" si="56"/>
        <v/>
      </c>
      <c r="AC146" s="150" t="str">
        <f t="shared" si="57"/>
        <v/>
      </c>
      <c r="AD146" s="150" t="str">
        <f t="shared" si="58"/>
        <v/>
      </c>
      <c r="AE146" s="150" t="str">
        <f t="shared" si="59"/>
        <v/>
      </c>
      <c r="AF146" s="150" t="str">
        <f t="shared" si="55"/>
        <v/>
      </c>
    </row>
    <row r="147" spans="28:32" x14ac:dyDescent="0.25">
      <c r="AB147" s="150" t="str">
        <f t="shared" si="56"/>
        <v/>
      </c>
      <c r="AC147" s="150" t="str">
        <f t="shared" si="57"/>
        <v/>
      </c>
      <c r="AD147" s="150" t="str">
        <f t="shared" si="58"/>
        <v/>
      </c>
      <c r="AE147" s="150" t="str">
        <f t="shared" si="59"/>
        <v/>
      </c>
      <c r="AF147" s="150" t="str">
        <f t="shared" si="55"/>
        <v/>
      </c>
    </row>
    <row r="148" spans="28:32" x14ac:dyDescent="0.25">
      <c r="AB148" s="150" t="str">
        <f t="shared" si="56"/>
        <v/>
      </c>
      <c r="AC148" s="150" t="str">
        <f t="shared" si="57"/>
        <v/>
      </c>
      <c r="AD148" s="150" t="str">
        <f t="shared" si="58"/>
        <v/>
      </c>
      <c r="AE148" s="150" t="str">
        <f t="shared" si="59"/>
        <v/>
      </c>
      <c r="AF148" s="150" t="str">
        <f t="shared" si="55"/>
        <v/>
      </c>
    </row>
    <row r="149" spans="28:32" x14ac:dyDescent="0.25">
      <c r="AB149" s="150" t="str">
        <f t="shared" si="56"/>
        <v/>
      </c>
      <c r="AC149" s="150" t="str">
        <f t="shared" si="57"/>
        <v/>
      </c>
      <c r="AD149" s="150" t="str">
        <f t="shared" si="58"/>
        <v/>
      </c>
      <c r="AE149" s="150" t="str">
        <f t="shared" si="59"/>
        <v/>
      </c>
      <c r="AF149" s="150" t="str">
        <f t="shared" si="55"/>
        <v/>
      </c>
    </row>
  </sheetData>
  <mergeCells count="4">
    <mergeCell ref="A1:M1"/>
    <mergeCell ref="C17:G17"/>
    <mergeCell ref="C20:H20"/>
    <mergeCell ref="A43:J43"/>
  </mergeCells>
  <conditionalFormatting sqref="C19:L19">
    <cfRule type="containsText" dxfId="1" priority="3" operator="containsText" text="NO">
      <formula>NOT(ISERROR(SEARCH("NO",C19)))</formula>
    </cfRule>
  </conditionalFormatting>
  <conditionalFormatting sqref="C19:L19">
    <cfRule type="containsText" dxfId="0" priority="2" operator="containsText" text="YES">
      <formula>NOT(ISERROR(SEARCH("YES",C19)))</formula>
    </cfRule>
  </conditionalFormatting>
  <hyperlinks>
    <hyperlink ref="A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preparation </vt:lpstr>
      <vt:lpstr>Primers and adapters </vt:lpstr>
      <vt:lpstr>Adapter molarity calculator</vt:lpstr>
      <vt:lpstr>Barcode selection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2017-03-22T01:36:10Z</cp:lastPrinted>
  <dcterms:created xsi:type="dcterms:W3CDTF">2016-06-29T02:33:35Z</dcterms:created>
  <dcterms:modified xsi:type="dcterms:W3CDTF">2019-03-15T05:32:10Z</dcterms:modified>
</cp:coreProperties>
</file>