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vil\Desktop\Информатика\lab5\"/>
    </mc:Choice>
  </mc:AlternateContent>
  <xr:revisionPtr revIDLastSave="0" documentId="13_ncr:1_{95FF69B1-74B4-4D3A-B86A-A218A63802D1}" xr6:coauthVersionLast="47" xr6:coauthVersionMax="47" xr10:uidLastSave="{00000000-0000-0000-0000-000000000000}"/>
  <bookViews>
    <workbookView xWindow="-108" yWindow="-108" windowWidth="23256" windowHeight="12576" xr2:uid="{AAB394A3-42E6-43C6-BF0A-B937E8FCEF0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55" i="1" l="1"/>
  <c r="AE49" i="1"/>
  <c r="AE43" i="1"/>
  <c r="AE37" i="1"/>
  <c r="AE31" i="1"/>
  <c r="AE19" i="1"/>
  <c r="AE25" i="1"/>
  <c r="AD24" i="1" l="1"/>
  <c r="AD30" i="1"/>
  <c r="AD49" i="1"/>
  <c r="AD19" i="1"/>
  <c r="AD18" i="1"/>
  <c r="J4" i="1"/>
  <c r="J18" i="1" s="1"/>
  <c r="G5" i="1"/>
  <c r="H5" i="1"/>
  <c r="I5" i="1"/>
  <c r="J5" i="1"/>
  <c r="L5" i="1"/>
  <c r="M5" i="1"/>
  <c r="N5" i="1"/>
  <c r="O5" i="1"/>
  <c r="Q5" i="1"/>
  <c r="R5" i="1"/>
  <c r="S5" i="1"/>
  <c r="T5" i="1"/>
  <c r="V5" i="1"/>
  <c r="W5" i="1"/>
  <c r="X5" i="1"/>
  <c r="Y5" i="1"/>
  <c r="G4" i="1"/>
  <c r="G18" i="1" s="1"/>
  <c r="H4" i="1"/>
  <c r="H49" i="1" s="1"/>
  <c r="I4" i="1"/>
  <c r="I49" i="1" s="1"/>
  <c r="L4" i="1"/>
  <c r="L49" i="1" s="1"/>
  <c r="M4" i="1"/>
  <c r="M49" i="1" s="1"/>
  <c r="N4" i="1"/>
  <c r="N49" i="1" s="1"/>
  <c r="O4" i="1"/>
  <c r="O18" i="1" s="1"/>
  <c r="Q4" i="1"/>
  <c r="Q49" i="1" s="1"/>
  <c r="R4" i="1"/>
  <c r="R49" i="1" s="1"/>
  <c r="S4" i="1"/>
  <c r="S49" i="1" s="1"/>
  <c r="T4" i="1"/>
  <c r="T18" i="1" s="1"/>
  <c r="V4" i="1"/>
  <c r="V49" i="1" s="1"/>
  <c r="W4" i="1"/>
  <c r="W49" i="1" s="1"/>
  <c r="X4" i="1"/>
  <c r="X49" i="1" s="1"/>
  <c r="Y4" i="1"/>
  <c r="Y18" i="1" s="1"/>
  <c r="S24" i="1" l="1"/>
  <c r="S30" i="1"/>
  <c r="W19" i="1"/>
  <c r="W30" i="1"/>
  <c r="W24" i="1"/>
  <c r="R24" i="1"/>
  <c r="R30" i="1"/>
  <c r="M24" i="1"/>
  <c r="M30" i="1"/>
  <c r="H19" i="1"/>
  <c r="H30" i="1"/>
  <c r="X19" i="1"/>
  <c r="X30" i="1"/>
  <c r="X24" i="1"/>
  <c r="V24" i="1"/>
  <c r="V30" i="1"/>
  <c r="Q24" i="1"/>
  <c r="Q30" i="1"/>
  <c r="L24" i="1"/>
  <c r="L30" i="1"/>
  <c r="G24" i="1"/>
  <c r="G30" i="1"/>
  <c r="Y19" i="1"/>
  <c r="Y20" i="1" s="1"/>
  <c r="Y30" i="1"/>
  <c r="Y24" i="1"/>
  <c r="T24" i="1"/>
  <c r="T30" i="1"/>
  <c r="O24" i="1"/>
  <c r="O30" i="1"/>
  <c r="J24" i="1"/>
  <c r="J30" i="1"/>
  <c r="N24" i="1"/>
  <c r="N30" i="1"/>
  <c r="I24" i="1"/>
  <c r="I30" i="1"/>
  <c r="AD20" i="1"/>
  <c r="X17" i="1"/>
  <c r="H18" i="1"/>
  <c r="L18" i="1"/>
  <c r="Q18" i="1"/>
  <c r="V18" i="1"/>
  <c r="G19" i="1"/>
  <c r="M19" i="1"/>
  <c r="R19" i="1"/>
  <c r="H24" i="1"/>
  <c r="J49" i="1"/>
  <c r="O49" i="1"/>
  <c r="T49" i="1"/>
  <c r="Y49" i="1"/>
  <c r="I18" i="1"/>
  <c r="M18" i="1"/>
  <c r="R18" i="1"/>
  <c r="W18" i="1"/>
  <c r="N19" i="1"/>
  <c r="S19" i="1"/>
  <c r="I19" i="1"/>
  <c r="G49" i="1"/>
  <c r="N18" i="1"/>
  <c r="S18" i="1"/>
  <c r="X18" i="1"/>
  <c r="J19" i="1"/>
  <c r="O19" i="1"/>
  <c r="T19" i="1"/>
  <c r="L19" i="1"/>
  <c r="Q19" i="1"/>
  <c r="V19" i="1"/>
  <c r="X20" i="1" l="1"/>
  <c r="W17" i="1"/>
  <c r="V17" i="1" l="1"/>
  <c r="R22" i="1" s="1"/>
  <c r="W20" i="1"/>
  <c r="T17" i="1" l="1"/>
  <c r="V20" i="1"/>
  <c r="T20" i="1" l="1"/>
  <c r="S17" i="1"/>
  <c r="R17" i="1" l="1"/>
  <c r="S20" i="1"/>
  <c r="Q17" i="1" l="1"/>
  <c r="R20" i="1"/>
  <c r="Q20" i="1" l="1"/>
  <c r="M22" i="1" s="1"/>
  <c r="O17" i="1"/>
  <c r="O20" i="1" l="1"/>
  <c r="N17" i="1"/>
  <c r="N20" i="1" l="1"/>
  <c r="M17" i="1"/>
  <c r="L17" i="1" l="1"/>
  <c r="M20" i="1"/>
  <c r="L20" i="1" l="1"/>
  <c r="J17" i="1"/>
  <c r="K17" i="1"/>
  <c r="J20" i="1" l="1"/>
  <c r="I17" i="1"/>
  <c r="H17" i="1" l="1"/>
  <c r="I20" i="1"/>
  <c r="G17" i="1" l="1"/>
  <c r="I22" i="1" s="1"/>
  <c r="H20" i="1"/>
  <c r="G20" i="1" l="1"/>
  <c r="Z22" i="1" l="1"/>
  <c r="W22" i="1"/>
  <c r="AC22" i="1"/>
  <c r="I21" i="1"/>
  <c r="N21" i="1"/>
  <c r="S21" i="1"/>
  <c r="W21" i="1"/>
  <c r="R21" i="1"/>
  <c r="AA20" i="1"/>
  <c r="J21" i="1"/>
  <c r="O21" i="1"/>
  <c r="Y21" i="1"/>
  <c r="T21" i="1"/>
  <c r="M21" i="1"/>
  <c r="X21" i="1"/>
  <c r="G21" i="1"/>
  <c r="L21" i="1"/>
  <c r="Q21" i="1"/>
  <c r="V21" i="1"/>
  <c r="H21" i="1"/>
  <c r="C11" i="1" l="1"/>
  <c r="C10" i="1"/>
  <c r="C8" i="1"/>
  <c r="C7" i="1"/>
  <c r="C6" i="1"/>
  <c r="AD36" i="1" l="1"/>
  <c r="AD31" i="1"/>
  <c r="AD32" i="1" s="1"/>
  <c r="C12" i="1"/>
  <c r="AD43" i="1" s="1"/>
  <c r="AD55" i="1"/>
  <c r="AD25" i="1"/>
  <c r="AD26" i="1" s="1"/>
  <c r="AD48" i="1"/>
  <c r="AD50" i="1" s="1"/>
  <c r="AD42" i="1"/>
  <c r="AD44" i="1" s="1"/>
  <c r="AD37" i="1"/>
  <c r="H11" i="1"/>
  <c r="M11" i="1"/>
  <c r="R11" i="1"/>
  <c r="W11" i="1"/>
  <c r="I11" i="1"/>
  <c r="N11" i="1"/>
  <c r="S11" i="1"/>
  <c r="X11" i="1"/>
  <c r="L11" i="1"/>
  <c r="V11" i="1"/>
  <c r="J11" i="1"/>
  <c r="O11" i="1"/>
  <c r="T11" i="1"/>
  <c r="Y11" i="1"/>
  <c r="G11" i="1"/>
  <c r="Q11" i="1"/>
  <c r="H6" i="1"/>
  <c r="M6" i="1"/>
  <c r="R6" i="1"/>
  <c r="W6" i="1"/>
  <c r="I6" i="1"/>
  <c r="N6" i="1"/>
  <c r="S6" i="1"/>
  <c r="X6" i="1"/>
  <c r="G6" i="1"/>
  <c r="L6" i="1"/>
  <c r="Q6" i="1"/>
  <c r="V6" i="1"/>
  <c r="J6" i="1"/>
  <c r="O6" i="1"/>
  <c r="T6" i="1"/>
  <c r="Y6" i="1"/>
  <c r="H7" i="1"/>
  <c r="M7" i="1"/>
  <c r="R7" i="1"/>
  <c r="W7" i="1"/>
  <c r="I7" i="1"/>
  <c r="N7" i="1"/>
  <c r="S7" i="1"/>
  <c r="X7" i="1"/>
  <c r="L7" i="1"/>
  <c r="V7" i="1"/>
  <c r="J7" i="1"/>
  <c r="O7" i="1"/>
  <c r="T7" i="1"/>
  <c r="Y7" i="1"/>
  <c r="G7" i="1"/>
  <c r="Q7" i="1"/>
  <c r="H8" i="1"/>
  <c r="M8" i="1"/>
  <c r="R8" i="1"/>
  <c r="W8" i="1"/>
  <c r="I8" i="1"/>
  <c r="N8" i="1"/>
  <c r="S8" i="1"/>
  <c r="X8" i="1"/>
  <c r="L8" i="1"/>
  <c r="V8" i="1"/>
  <c r="J8" i="1"/>
  <c r="O8" i="1"/>
  <c r="T8" i="1"/>
  <c r="Y8" i="1"/>
  <c r="G8" i="1"/>
  <c r="Q8" i="1"/>
  <c r="C9" i="1"/>
  <c r="C13" i="1"/>
  <c r="H10" i="1"/>
  <c r="M10" i="1"/>
  <c r="R10" i="1"/>
  <c r="W10" i="1"/>
  <c r="I10" i="1"/>
  <c r="N10" i="1"/>
  <c r="S10" i="1"/>
  <c r="X10" i="1"/>
  <c r="L10" i="1"/>
  <c r="V10" i="1"/>
  <c r="J10" i="1"/>
  <c r="O10" i="1"/>
  <c r="T10" i="1"/>
  <c r="Y10" i="1"/>
  <c r="G10" i="1"/>
  <c r="Q10" i="1"/>
  <c r="C14" i="1"/>
  <c r="AD54" i="1" s="1"/>
  <c r="R48" i="1" l="1"/>
  <c r="R42" i="1"/>
  <c r="R37" i="1"/>
  <c r="Y36" i="1"/>
  <c r="Y31" i="1"/>
  <c r="V31" i="1"/>
  <c r="V36" i="1"/>
  <c r="N36" i="1"/>
  <c r="N31" i="1"/>
  <c r="M36" i="1"/>
  <c r="M31" i="1"/>
  <c r="Q37" i="1"/>
  <c r="Q48" i="1"/>
  <c r="Q42" i="1"/>
  <c r="X48" i="1"/>
  <c r="X42" i="1"/>
  <c r="X37" i="1"/>
  <c r="L36" i="1"/>
  <c r="L31" i="1"/>
  <c r="H36" i="1"/>
  <c r="H31" i="1"/>
  <c r="S55" i="1"/>
  <c r="S25" i="1"/>
  <c r="R55" i="1"/>
  <c r="R25" i="1"/>
  <c r="G37" i="1"/>
  <c r="G48" i="1"/>
  <c r="G42" i="1"/>
  <c r="J48" i="1"/>
  <c r="J42" i="1"/>
  <c r="J37" i="1"/>
  <c r="S48" i="1"/>
  <c r="S42" i="1"/>
  <c r="Q31" i="1"/>
  <c r="Q36" i="1"/>
  <c r="O31" i="1"/>
  <c r="O36" i="1"/>
  <c r="X36" i="1"/>
  <c r="X31" i="1"/>
  <c r="W36" i="1"/>
  <c r="W31" i="1"/>
  <c r="Y48" i="1"/>
  <c r="Y42" i="1"/>
  <c r="X41" i="1" s="1"/>
  <c r="Y37" i="1"/>
  <c r="V48" i="1"/>
  <c r="V42" i="1"/>
  <c r="V37" i="1"/>
  <c r="N37" i="1"/>
  <c r="N48" i="1"/>
  <c r="N42" i="1"/>
  <c r="M37" i="1"/>
  <c r="M48" i="1"/>
  <c r="M42" i="1"/>
  <c r="Y55" i="1"/>
  <c r="Y25" i="1"/>
  <c r="X55" i="1"/>
  <c r="X25" i="1"/>
  <c r="O37" i="1"/>
  <c r="O48" i="1"/>
  <c r="O42" i="1"/>
  <c r="T31" i="1"/>
  <c r="T36" i="1"/>
  <c r="I36" i="1"/>
  <c r="I31" i="1"/>
  <c r="G31" i="1"/>
  <c r="G36" i="1"/>
  <c r="J36" i="1"/>
  <c r="J31" i="1"/>
  <c r="S31" i="1"/>
  <c r="S36" i="1"/>
  <c r="R31" i="1"/>
  <c r="R36" i="1"/>
  <c r="T48" i="1"/>
  <c r="T42" i="1"/>
  <c r="T37" i="1"/>
  <c r="L48" i="1"/>
  <c r="L42" i="1"/>
  <c r="L37" i="1"/>
  <c r="I37" i="1"/>
  <c r="I48" i="1"/>
  <c r="I42" i="1"/>
  <c r="H48" i="1"/>
  <c r="H42" i="1"/>
  <c r="H37" i="1"/>
  <c r="W48" i="1"/>
  <c r="W42" i="1"/>
  <c r="W37" i="1"/>
  <c r="L12" i="1"/>
  <c r="L43" i="1" s="1"/>
  <c r="Y12" i="1"/>
  <c r="Y43" i="1" s="1"/>
  <c r="O12" i="1"/>
  <c r="O43" i="1" s="1"/>
  <c r="S12" i="1"/>
  <c r="S43" i="1" s="1"/>
  <c r="Q12" i="1"/>
  <c r="Q43" i="1" s="1"/>
  <c r="I12" i="1"/>
  <c r="I43" i="1" s="1"/>
  <c r="V12" i="1"/>
  <c r="V43" i="1" s="1"/>
  <c r="T12" i="1"/>
  <c r="T43" i="1" s="1"/>
  <c r="X12" i="1"/>
  <c r="X43" i="1" s="1"/>
  <c r="G12" i="1"/>
  <c r="G43" i="1" s="1"/>
  <c r="J12" i="1"/>
  <c r="J43" i="1" s="1"/>
  <c r="N12" i="1"/>
  <c r="N43" i="1" s="1"/>
  <c r="AD56" i="1"/>
  <c r="W12" i="1"/>
  <c r="W43" i="1" s="1"/>
  <c r="R12" i="1"/>
  <c r="R43" i="1" s="1"/>
  <c r="M12" i="1"/>
  <c r="M43" i="1" s="1"/>
  <c r="T25" i="1"/>
  <c r="T55" i="1"/>
  <c r="Q55" i="1"/>
  <c r="Q25" i="1"/>
  <c r="S37" i="1"/>
  <c r="W55" i="1"/>
  <c r="W25" i="1"/>
  <c r="O55" i="1"/>
  <c r="O25" i="1"/>
  <c r="L55" i="1"/>
  <c r="L25" i="1"/>
  <c r="N55" i="1"/>
  <c r="N25" i="1"/>
  <c r="M55" i="1"/>
  <c r="M25" i="1"/>
  <c r="X23" i="1"/>
  <c r="Y26" i="1"/>
  <c r="V25" i="1"/>
  <c r="V55" i="1"/>
  <c r="J55" i="1"/>
  <c r="J25" i="1"/>
  <c r="G55" i="1"/>
  <c r="G25" i="1"/>
  <c r="I55" i="1"/>
  <c r="I25" i="1"/>
  <c r="H55" i="1"/>
  <c r="H25" i="1"/>
  <c r="H12" i="1"/>
  <c r="H43" i="1" s="1"/>
  <c r="AD38" i="1"/>
  <c r="H14" i="1"/>
  <c r="H54" i="1" s="1"/>
  <c r="M14" i="1"/>
  <c r="M54" i="1" s="1"/>
  <c r="R14" i="1"/>
  <c r="R54" i="1" s="1"/>
  <c r="W14" i="1"/>
  <c r="W54" i="1" s="1"/>
  <c r="G14" i="1"/>
  <c r="G54" i="1" s="1"/>
  <c r="Q14" i="1"/>
  <c r="Q54" i="1" s="1"/>
  <c r="I14" i="1"/>
  <c r="I54" i="1" s="1"/>
  <c r="N14" i="1"/>
  <c r="N54" i="1" s="1"/>
  <c r="S14" i="1"/>
  <c r="S54" i="1" s="1"/>
  <c r="X14" i="1"/>
  <c r="X54" i="1" s="1"/>
  <c r="L14" i="1"/>
  <c r="L54" i="1" s="1"/>
  <c r="V14" i="1"/>
  <c r="V54" i="1" s="1"/>
  <c r="J14" i="1"/>
  <c r="J54" i="1" s="1"/>
  <c r="O14" i="1"/>
  <c r="O54" i="1" s="1"/>
  <c r="T14" i="1"/>
  <c r="T54" i="1" s="1"/>
  <c r="Y14" i="1"/>
  <c r="Y54" i="1" s="1"/>
  <c r="H13" i="1"/>
  <c r="M13" i="1"/>
  <c r="R13" i="1"/>
  <c r="W13" i="1"/>
  <c r="I13" i="1"/>
  <c r="N13" i="1"/>
  <c r="S13" i="1"/>
  <c r="X13" i="1"/>
  <c r="G13" i="1"/>
  <c r="Q13" i="1"/>
  <c r="J13" i="1"/>
  <c r="O13" i="1"/>
  <c r="T13" i="1"/>
  <c r="Y13" i="1"/>
  <c r="L13" i="1"/>
  <c r="V13" i="1"/>
  <c r="H9" i="1"/>
  <c r="M9" i="1"/>
  <c r="R9" i="1"/>
  <c r="W9" i="1"/>
  <c r="I9" i="1"/>
  <c r="N9" i="1"/>
  <c r="S9" i="1"/>
  <c r="X9" i="1"/>
  <c r="L9" i="1"/>
  <c r="V9" i="1"/>
  <c r="J9" i="1"/>
  <c r="O9" i="1"/>
  <c r="T9" i="1"/>
  <c r="Y9" i="1"/>
  <c r="G9" i="1"/>
  <c r="Q9" i="1"/>
  <c r="C15" i="1"/>
  <c r="Y44" i="1" l="1"/>
  <c r="X47" i="1"/>
  <c r="Y50" i="1"/>
  <c r="X35" i="1"/>
  <c r="X38" i="1" s="1"/>
  <c r="Y38" i="1"/>
  <c r="Y32" i="1"/>
  <c r="X29" i="1"/>
  <c r="W23" i="1"/>
  <c r="X26" i="1"/>
  <c r="Y56" i="1"/>
  <c r="X53" i="1"/>
  <c r="H15" i="1"/>
  <c r="M15" i="1"/>
  <c r="R15" i="1"/>
  <c r="W15" i="1"/>
  <c r="Q15" i="1"/>
  <c r="I15" i="1"/>
  <c r="N15" i="1"/>
  <c r="S15" i="1"/>
  <c r="X15" i="1"/>
  <c r="L15" i="1"/>
  <c r="V15" i="1"/>
  <c r="J15" i="1"/>
  <c r="O15" i="1"/>
  <c r="T15" i="1"/>
  <c r="Y15" i="1"/>
  <c r="G15" i="1"/>
  <c r="W35" i="1" l="1"/>
  <c r="X32" i="1"/>
  <c r="W29" i="1"/>
  <c r="W41" i="1"/>
  <c r="W53" i="1"/>
  <c r="X56" i="1"/>
  <c r="W47" i="1"/>
  <c r="X50" i="1"/>
  <c r="V23" i="1"/>
  <c r="R28" i="1" s="1"/>
  <c r="W26" i="1"/>
  <c r="X44" i="1"/>
  <c r="W32" i="1" l="1"/>
  <c r="V29" i="1"/>
  <c r="W38" i="1"/>
  <c r="V35" i="1"/>
  <c r="V41" i="1"/>
  <c r="W50" i="1"/>
  <c r="V47" i="1"/>
  <c r="R52" i="1" s="1"/>
  <c r="W44" i="1"/>
  <c r="V26" i="1"/>
  <c r="T23" i="1"/>
  <c r="W56" i="1"/>
  <c r="V53" i="1"/>
  <c r="R58" i="1" s="1"/>
  <c r="T41" i="1" l="1"/>
  <c r="R46" i="1"/>
  <c r="V38" i="1"/>
  <c r="R40" i="1"/>
  <c r="R34" i="1"/>
  <c r="V32" i="1"/>
  <c r="T29" i="1"/>
  <c r="T35" i="1"/>
  <c r="T38" i="1" s="1"/>
  <c r="V44" i="1"/>
  <c r="S23" i="1"/>
  <c r="T26" i="1"/>
  <c r="V50" i="1"/>
  <c r="T47" i="1"/>
  <c r="T53" i="1"/>
  <c r="V56" i="1"/>
  <c r="S41" i="1"/>
  <c r="T44" i="1"/>
  <c r="S29" i="1" l="1"/>
  <c r="T32" i="1"/>
  <c r="S35" i="1"/>
  <c r="R35" i="1" s="1"/>
  <c r="R41" i="1"/>
  <c r="S44" i="1"/>
  <c r="S53" i="1"/>
  <c r="T56" i="1"/>
  <c r="S47" i="1"/>
  <c r="T50" i="1"/>
  <c r="R23" i="1"/>
  <c r="S26" i="1"/>
  <c r="R29" i="1" l="1"/>
  <c r="S32" i="1"/>
  <c r="S38" i="1"/>
  <c r="R53" i="1"/>
  <c r="S56" i="1"/>
  <c r="Q23" i="1"/>
  <c r="R26" i="1"/>
  <c r="R47" i="1"/>
  <c r="S50" i="1"/>
  <c r="R38" i="1"/>
  <c r="Q35" i="1"/>
  <c r="Q29" i="1" l="1"/>
  <c r="R32" i="1"/>
  <c r="Q41" i="1"/>
  <c r="O41" i="1" s="1"/>
  <c r="R44" i="1"/>
  <c r="Q47" i="1"/>
  <c r="R50" i="1"/>
  <c r="O35" i="1"/>
  <c r="Q38" i="1"/>
  <c r="M40" i="1" s="1"/>
  <c r="O23" i="1"/>
  <c r="Q26" i="1"/>
  <c r="M28" i="1" s="1"/>
  <c r="R56" i="1"/>
  <c r="Q53" i="1"/>
  <c r="Q32" i="1" l="1"/>
  <c r="M34" i="1" s="1"/>
  <c r="O29" i="1"/>
  <c r="Q44" i="1"/>
  <c r="M46" i="1" s="1"/>
  <c r="O47" i="1"/>
  <c r="Q50" i="1"/>
  <c r="M52" i="1" s="1"/>
  <c r="O26" i="1"/>
  <c r="N23" i="1"/>
  <c r="Q56" i="1"/>
  <c r="M58" i="1" s="1"/>
  <c r="O53" i="1"/>
  <c r="N29" i="1" l="1"/>
  <c r="O32" i="1"/>
  <c r="O44" i="1"/>
  <c r="N41" i="1"/>
  <c r="M41" i="1" s="1"/>
  <c r="N47" i="1"/>
  <c r="O50" i="1"/>
  <c r="N26" i="1"/>
  <c r="M23" i="1"/>
  <c r="O38" i="1"/>
  <c r="O56" i="1"/>
  <c r="N53" i="1"/>
  <c r="N35" i="1"/>
  <c r="M29" i="1" l="1"/>
  <c r="N32" i="1"/>
  <c r="N44" i="1"/>
  <c r="M47" i="1"/>
  <c r="N50" i="1"/>
  <c r="L23" i="1"/>
  <c r="M26" i="1"/>
  <c r="M35" i="1"/>
  <c r="N38" i="1"/>
  <c r="M53" i="1"/>
  <c r="N56" i="1"/>
  <c r="L41" i="1"/>
  <c r="M44" i="1"/>
  <c r="L29" i="1" l="1"/>
  <c r="M32" i="1"/>
  <c r="K41" i="1"/>
  <c r="J41" i="1"/>
  <c r="L44" i="1"/>
  <c r="K23" i="1"/>
  <c r="L26" i="1"/>
  <c r="J23" i="1"/>
  <c r="L53" i="1"/>
  <c r="M56" i="1"/>
  <c r="L35" i="1"/>
  <c r="J35" i="1" s="1"/>
  <c r="M38" i="1"/>
  <c r="M50" i="1"/>
  <c r="L47" i="1"/>
  <c r="K29" i="1" l="1"/>
  <c r="J29" i="1"/>
  <c r="L32" i="1"/>
  <c r="K35" i="1"/>
  <c r="L38" i="1"/>
  <c r="J53" i="1"/>
  <c r="K53" i="1"/>
  <c r="L56" i="1"/>
  <c r="I23" i="1"/>
  <c r="J26" i="1"/>
  <c r="K47" i="1"/>
  <c r="L50" i="1"/>
  <c r="J47" i="1"/>
  <c r="I29" i="1" l="1"/>
  <c r="J32" i="1"/>
  <c r="I35" i="1"/>
  <c r="J44" i="1"/>
  <c r="I41" i="1"/>
  <c r="J38" i="1"/>
  <c r="J50" i="1"/>
  <c r="I47" i="1"/>
  <c r="I26" i="1"/>
  <c r="H23" i="1"/>
  <c r="I53" i="1"/>
  <c r="J56" i="1"/>
  <c r="I32" i="1" l="1"/>
  <c r="H29" i="1"/>
  <c r="G23" i="1"/>
  <c r="I28" i="1" s="1"/>
  <c r="H26" i="1"/>
  <c r="I56" i="1"/>
  <c r="H53" i="1"/>
  <c r="I38" i="1"/>
  <c r="H35" i="1"/>
  <c r="G29" i="1" l="1"/>
  <c r="H32" i="1"/>
  <c r="G26" i="1"/>
  <c r="G35" i="1"/>
  <c r="H38" i="1"/>
  <c r="H56" i="1"/>
  <c r="G53" i="1"/>
  <c r="X27" i="1"/>
  <c r="H27" i="1"/>
  <c r="Q27" i="1"/>
  <c r="R27" i="1"/>
  <c r="L27" i="1"/>
  <c r="Y27" i="1"/>
  <c r="V27" i="1"/>
  <c r="T27" i="1"/>
  <c r="G38" i="1" l="1"/>
  <c r="I40" i="1"/>
  <c r="W28" i="1"/>
  <c r="Z28" i="1"/>
  <c r="AC28" i="1"/>
  <c r="N27" i="1"/>
  <c r="W27" i="1"/>
  <c r="M27" i="1"/>
  <c r="G56" i="1"/>
  <c r="I58" i="1"/>
  <c r="J27" i="1"/>
  <c r="O27" i="1"/>
  <c r="G27" i="1"/>
  <c r="I27" i="1"/>
  <c r="S27" i="1"/>
  <c r="G32" i="1"/>
  <c r="I34" i="1"/>
  <c r="H41" i="1"/>
  <c r="I44" i="1"/>
  <c r="AA26" i="1"/>
  <c r="V39" i="1"/>
  <c r="Y39" i="1"/>
  <c r="X39" i="1"/>
  <c r="W39" i="1"/>
  <c r="T39" i="1"/>
  <c r="R39" i="1"/>
  <c r="O39" i="1"/>
  <c r="M39" i="1"/>
  <c r="G39" i="1"/>
  <c r="J39" i="1"/>
  <c r="I39" i="1"/>
  <c r="H39" i="1"/>
  <c r="Q39" i="1"/>
  <c r="S39" i="1"/>
  <c r="N39" i="1"/>
  <c r="L39" i="1"/>
  <c r="AA56" i="1"/>
  <c r="X57" i="1"/>
  <c r="S57" i="1"/>
  <c r="N57" i="1"/>
  <c r="I57" i="1"/>
  <c r="T57" i="1"/>
  <c r="W57" i="1"/>
  <c r="R57" i="1"/>
  <c r="M57" i="1"/>
  <c r="H57" i="1"/>
  <c r="O57" i="1"/>
  <c r="V57" i="1"/>
  <c r="Q57" i="1"/>
  <c r="L57" i="1"/>
  <c r="G57" i="1"/>
  <c r="Y57" i="1"/>
  <c r="J57" i="1"/>
  <c r="Z34" i="1" l="1"/>
  <c r="W34" i="1"/>
  <c r="AC34" i="1"/>
  <c r="I33" i="1"/>
  <c r="M33" i="1"/>
  <c r="V33" i="1"/>
  <c r="O33" i="1"/>
  <c r="H33" i="1"/>
  <c r="R33" i="1"/>
  <c r="X33" i="1"/>
  <c r="T33" i="1"/>
  <c r="Q33" i="1"/>
  <c r="J33" i="1"/>
  <c r="S33" i="1"/>
  <c r="W33" i="1"/>
  <c r="Y33" i="1"/>
  <c r="L33" i="1"/>
  <c r="N33" i="1"/>
  <c r="G33" i="1"/>
  <c r="AA32" i="1" s="1"/>
  <c r="Z58" i="1"/>
  <c r="W58" i="1"/>
  <c r="AC58" i="1"/>
  <c r="W40" i="1"/>
  <c r="Z40" i="1"/>
  <c r="AC40" i="1"/>
  <c r="AA38" i="1"/>
  <c r="G41" i="1"/>
  <c r="H44" i="1"/>
  <c r="I50" i="1"/>
  <c r="H47" i="1"/>
  <c r="G44" i="1" l="1"/>
  <c r="I46" i="1"/>
  <c r="H50" i="1"/>
  <c r="G47" i="1"/>
  <c r="AA44" i="1"/>
  <c r="I45" i="1"/>
  <c r="G45" i="1"/>
  <c r="Y45" i="1"/>
  <c r="Q45" i="1"/>
  <c r="N45" i="1"/>
  <c r="H45" i="1"/>
  <c r="X45" i="1"/>
  <c r="L45" i="1"/>
  <c r="M45" i="1"/>
  <c r="V45" i="1"/>
  <c r="S45" i="1"/>
  <c r="Z46" i="1" l="1"/>
  <c r="W46" i="1"/>
  <c r="AC46" i="1"/>
  <c r="W45" i="1"/>
  <c r="O45" i="1"/>
  <c r="J45" i="1"/>
  <c r="R45" i="1"/>
  <c r="G50" i="1"/>
  <c r="I52" i="1"/>
  <c r="T45" i="1"/>
  <c r="R51" i="1"/>
  <c r="Q51" i="1"/>
  <c r="G51" i="1"/>
  <c r="T51" i="1"/>
  <c r="V51" i="1"/>
  <c r="S51" i="1"/>
  <c r="N51" i="1"/>
  <c r="I51" i="1"/>
  <c r="M51" i="1"/>
  <c r="H51" i="1"/>
  <c r="W51" i="1"/>
  <c r="X51" i="1"/>
  <c r="J51" i="1"/>
  <c r="Y51" i="1"/>
  <c r="L51" i="1"/>
  <c r="O51" i="1"/>
  <c r="Z52" i="1" l="1"/>
  <c r="W52" i="1"/>
  <c r="AC52" i="1"/>
  <c r="AA50" i="1"/>
</calcChain>
</file>

<file path=xl/sharedStrings.xml><?xml version="1.0" encoding="utf-8"?>
<sst xmlns="http://schemas.openxmlformats.org/spreadsheetml/2006/main" count="299" uniqueCount="78">
  <si>
    <t>C=</t>
  </si>
  <si>
    <t>A=</t>
  </si>
  <si>
    <t>X1=</t>
  </si>
  <si>
    <t>X2=</t>
  </si>
  <si>
    <t>X3=</t>
  </si>
  <si>
    <t>X4=</t>
  </si>
  <si>
    <t>X5=</t>
  </si>
  <si>
    <t>X6=</t>
  </si>
  <si>
    <t>X7=</t>
  </si>
  <si>
    <t>X8=</t>
  </si>
  <si>
    <t>X9=</t>
  </si>
  <si>
    <t>X10=</t>
  </si>
  <si>
    <t>X11=</t>
  </si>
  <si>
    <t>X12=</t>
  </si>
  <si>
    <t>A+C=</t>
  </si>
  <si>
    <t>A+C+C=</t>
  </si>
  <si>
    <t>C-A=</t>
  </si>
  <si>
    <t>65536-X4=</t>
  </si>
  <si>
    <t>-X1=</t>
  </si>
  <si>
    <t>-X2=</t>
  </si>
  <si>
    <t>-X3=</t>
  </si>
  <si>
    <t>-X4=</t>
  </si>
  <si>
    <t>-X5=</t>
  </si>
  <si>
    <t>-X6=</t>
  </si>
  <si>
    <t>B1=</t>
  </si>
  <si>
    <t>B2=</t>
  </si>
  <si>
    <t>B3=</t>
  </si>
  <si>
    <t>B4=</t>
  </si>
  <si>
    <t>B5=</t>
  </si>
  <si>
    <t>B6=</t>
  </si>
  <si>
    <t>B7=</t>
  </si>
  <si>
    <t>B8=</t>
  </si>
  <si>
    <t>B9=</t>
  </si>
  <si>
    <t>B10=</t>
  </si>
  <si>
    <t>B11=</t>
  </si>
  <si>
    <t>B12=</t>
  </si>
  <si>
    <t>.</t>
  </si>
  <si>
    <t>=-B5=</t>
  </si>
  <si>
    <t>=-B4=</t>
  </si>
  <si>
    <t>=-B1=</t>
  </si>
  <si>
    <t>=-B2=</t>
  </si>
  <si>
    <t>=-B3=</t>
  </si>
  <si>
    <t>=-B6=</t>
  </si>
  <si>
    <t>Баянов Равиль Динарович</t>
  </si>
  <si>
    <t>Группа P3134</t>
  </si>
  <si>
    <t>+</t>
  </si>
  <si>
    <t>область допустимых значений:</t>
  </si>
  <si>
    <t>Результат:</t>
  </si>
  <si>
    <t>Инверсия:</t>
  </si>
  <si>
    <r>
      <t>B1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</si>
  <si>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B2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</si>
  <si>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B3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</si>
  <si>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B7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</si>
  <si>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B8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</si>
  <si>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B9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</si>
  <si>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B11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</si>
  <si>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 xml:space="preserve">(2) </t>
    </r>
    <r>
      <rPr>
        <sz val="11"/>
        <color theme="1"/>
        <rFont val="Calibri"/>
        <family val="2"/>
        <charset val="204"/>
        <scheme val="minor"/>
      </rPr>
      <t>=</t>
    </r>
  </si>
  <si>
    <r>
      <t>(2)</t>
    </r>
    <r>
      <rPr>
        <sz val="11"/>
        <color theme="1"/>
        <rFont val="Calibri"/>
        <family val="2"/>
        <charset val="204"/>
        <scheme val="minor"/>
      </rPr>
      <t xml:space="preserve"> =</t>
    </r>
  </si>
  <si>
    <r>
      <t>X1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</si>
  <si>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X2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</si>
  <si>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 xml:space="preserve">(2) </t>
    </r>
    <r>
      <rPr>
        <sz val="11"/>
        <color theme="1"/>
        <rFont val="Calibri"/>
        <family val="2"/>
        <charset val="204"/>
        <scheme val="minor"/>
      </rPr>
      <t xml:space="preserve"> =</t>
    </r>
  </si>
  <si>
    <r>
      <t>X3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</si>
  <si>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X7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</si>
  <si>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X8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</si>
  <si>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X9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</si>
  <si>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X11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</si>
  <si>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rPr>
        <vertAlign val="subscript"/>
        <sz val="11"/>
        <color theme="1"/>
        <rFont val="Calibri"/>
        <family val="2"/>
        <charset val="204"/>
        <scheme val="minor"/>
      </rPr>
      <t>(10)</t>
    </r>
    <r>
      <rPr>
        <sz val="11"/>
        <color theme="1"/>
        <rFont val="Calibri"/>
        <family val="2"/>
        <charset val="204"/>
        <scheme val="minor"/>
      </rPr>
      <t xml:space="preserve"> -</t>
    </r>
  </si>
  <si>
    <t>Результат корректный</t>
  </si>
  <si>
    <t>Результат корректный перенос из старшего разряда не учитывается</t>
  </si>
  <si>
    <t>При сложении положительных чисел получено отрицательное число(ПЕРЕПОЛНЕНИЕ!)</t>
  </si>
  <si>
    <t>При сложении отрицательных чисел получено положительное число(ПЕРЕПОЛНЕНИЕ!)</t>
  </si>
  <si>
    <t>CF=</t>
  </si>
  <si>
    <t>PF=</t>
  </si>
  <si>
    <t>AF=</t>
  </si>
  <si>
    <t>ZF=</t>
  </si>
  <si>
    <t>SF=</t>
  </si>
  <si>
    <t>OF=</t>
  </si>
  <si>
    <t>Вариант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</si>
</sst>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43" fontId="0" fillId="0" borderId="0" xfId="1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right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horizontal="left"/>
    </xf>
    <xf numFmtId="43" fontId="0" fillId="0" borderId="0" xfId="0" applyNumberFormat="1"/>
    <xf numFmtId="43" fontId="5" fillId="0" borderId="0" xfId="1" applyFont="1" applyAlignment="1">
      <alignment horizontal="left" vertical="top" wrapText="1"/>
    </xf>
    <xf numFmtId="0" fontId="0" fillId="0" borderId="0" xfId="0"/>
  </cellXfs>
  <cellStyles count="2">
    <cellStyle name="Обычный" xfId="0" builtinId="0"/>
    <cellStyle name="Финансовый" xfId="1" builtinId="3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10049-AF50-455A-9124-A6F82F58FCB3}">
  <dimension ref="A1:AV58"/>
  <sheetViews>
    <sheetView tabSelected="1" topLeftCell="A10" zoomScale="85" zoomScaleNormal="85" zoomScaleSheetLayoutView="100" workbookViewId="0">
      <selection activeCell="Z24" sqref="Z24"/>
    </sheetView>
  </sheetViews>
  <sheetFormatPr defaultRowHeight="14.4" x14ac:dyDescent="0.3"/>
  <cols>
    <col min="1" max="1" width="25.77734375" customWidth="1"/>
    <col min="2" max="2" width="9.33203125" customWidth="1"/>
    <col min="4" max="4" width="4.77734375" customWidth="1"/>
    <col min="5" max="5" width="5.5546875" customWidth="1"/>
    <col min="6" max="6" width="6" customWidth="1"/>
    <col min="7" max="10" width="3.77734375" customWidth="1"/>
    <col min="11" max="11" width="1.5546875" customWidth="1"/>
    <col min="12" max="15" width="3.77734375" customWidth="1"/>
    <col min="16" max="16" width="1.44140625" customWidth="1"/>
    <col min="17" max="20" width="3.77734375" customWidth="1"/>
    <col min="21" max="21" width="1.6640625" customWidth="1"/>
    <col min="22" max="25" width="3.77734375" customWidth="1"/>
    <col min="26" max="26" width="5.21875" customWidth="1"/>
    <col min="27" max="27" width="7.5546875" customWidth="1"/>
    <col min="28" max="28" width="6.88671875" customWidth="1"/>
    <col min="29" max="29" width="12.44140625" customWidth="1"/>
    <col min="30" max="30" width="7.88671875" customWidth="1"/>
    <col min="31" max="31" width="178.5546875" customWidth="1"/>
  </cols>
  <sheetData>
    <row r="1" spans="1:48" x14ac:dyDescent="0.3">
      <c r="A1" t="s">
        <v>43</v>
      </c>
      <c r="B1" s="1" t="s">
        <v>1</v>
      </c>
      <c r="C1">
        <v>10280</v>
      </c>
    </row>
    <row r="2" spans="1:48" x14ac:dyDescent="0.3">
      <c r="A2" t="s">
        <v>44</v>
      </c>
      <c r="B2" s="1" t="s">
        <v>0</v>
      </c>
      <c r="C2">
        <v>11442</v>
      </c>
      <c r="AA2" s="12" t="s">
        <v>46</v>
      </c>
      <c r="AB2" s="12"/>
      <c r="AC2" s="12"/>
    </row>
    <row r="3" spans="1:48" x14ac:dyDescent="0.3">
      <c r="A3" t="s">
        <v>77</v>
      </c>
      <c r="B3" s="1"/>
      <c r="AA3">
        <v>-32768</v>
      </c>
      <c r="AB3">
        <v>32767</v>
      </c>
    </row>
    <row r="4" spans="1:48" x14ac:dyDescent="0.3">
      <c r="A4" s="1" t="s">
        <v>2</v>
      </c>
      <c r="B4" s="1" t="s">
        <v>1</v>
      </c>
      <c r="C4">
        <v>10280</v>
      </c>
      <c r="E4" s="1" t="s">
        <v>24</v>
      </c>
      <c r="F4" s="1"/>
      <c r="G4">
        <f>IF(C4&gt;=0,MOD(QUOTIENT(C4,32768),2),IF(MOD(QUOTIENT(2^16-C4-1,32768),2)=0,1,0))</f>
        <v>0</v>
      </c>
      <c r="H4">
        <f>IF(C4&gt;=0,MOD(QUOTIENT(C4,16384),2),IF(MOD(QUOTIENT(2^16-C4-1,16384),2)=0,1,0))</f>
        <v>0</v>
      </c>
      <c r="I4">
        <f>IF(C4&gt;=0,MOD(QUOTIENT(C4,8192),2),IF(MOD(QUOTIENT(2^16-C4-1,8192),2)=0,1,0))</f>
        <v>1</v>
      </c>
      <c r="J4">
        <f>IF(C4&gt;=0,MOD(QUOTIENT(C4,4096),2),IF(MOD(QUOTIENT(2^16-C4-1,4096),2)=0,1,0))</f>
        <v>0</v>
      </c>
      <c r="K4" t="s">
        <v>36</v>
      </c>
      <c r="L4">
        <f>IF(C4&gt;=0,MOD(QUOTIENT(C4,2048),2),IF(MOD(QUOTIENT(2^16-C4-1,2048),2)=0,1,0))</f>
        <v>1</v>
      </c>
      <c r="M4">
        <f>IF(C4&gt;=0,MOD(QUOTIENT(C4,1024),2),IF(MOD(QUOTIENT(2^16-C4-1,1024),2)=0,1,0))</f>
        <v>0</v>
      </c>
      <c r="N4">
        <f>IF(C4&gt;=0,MOD(QUOTIENT(C4,512),2),IF(MOD(QUOTIENT(2^16-C4-1,512),2)=0,1,0))</f>
        <v>0</v>
      </c>
      <c r="O4">
        <f>IF(C4&gt;=0,MOD(QUOTIENT(C4,256),2),IF(MOD(QUOTIENT(2^16-C4-1,256),2)=0,1,0))</f>
        <v>0</v>
      </c>
      <c r="P4" t="s">
        <v>36</v>
      </c>
      <c r="Q4">
        <f>IF(C4&gt;=0,MOD(QUOTIENT(C4,128),2),IF(MOD(QUOTIENT(2^16-C4-1,128),2)=0,1,0))</f>
        <v>0</v>
      </c>
      <c r="R4">
        <f>IF(C4&gt;=0,MOD(QUOTIENT(C4,64),2),IF(MOD(QUOTIENT(2^16-C4-1,64),2)=0,1,0))</f>
        <v>0</v>
      </c>
      <c r="S4">
        <f>IF(C4&gt;=0,MOD(QUOTIENT(C4,32),2),IF(MOD(QUOTIENT(2^16-C4-1,32),2)=0,1,0))</f>
        <v>1</v>
      </c>
      <c r="T4">
        <f>IF(C4&gt;=0,MOD(QUOTIENT(C4,16),2),IF(MOD(QUOTIENT(2^16-C4-1,16),2)=0,1,0))</f>
        <v>0</v>
      </c>
      <c r="U4" t="s">
        <v>36</v>
      </c>
      <c r="V4">
        <f>IF(C4&gt;=0,MOD(QUOTIENT(C4,8),2),IF(MOD(QUOTIENT(2^16-C4-1,8),2)=0,1,0))</f>
        <v>1</v>
      </c>
      <c r="W4">
        <f>IF(C4&gt;=0,MOD(QUOTIENT(C4,4),2),IF(MOD(QUOTIENT(2^16-C4-1,4),2)=0,1,0))</f>
        <v>0</v>
      </c>
      <c r="X4">
        <f>IF(C4&gt;=0,MOD(QUOTIENT(C4,2),2),IF(MOD(QUOTIENT(2^16-C4-1,2),2)=0,1,0))</f>
        <v>0</v>
      </c>
      <c r="Y4">
        <f>IF(C4&gt;=0,MOD(QUOTIENT(C4,1),2),IF(MOD(QUOTIENT(2^16-C4-1,1),2)=0,1,0))</f>
        <v>0</v>
      </c>
    </row>
    <row r="5" spans="1:48" ht="14.4" customHeight="1" x14ac:dyDescent="0.3">
      <c r="A5" s="1" t="s">
        <v>3</v>
      </c>
      <c r="B5" s="1" t="s">
        <v>0</v>
      </c>
      <c r="C5">
        <v>11442</v>
      </c>
      <c r="E5" s="1" t="s">
        <v>25</v>
      </c>
      <c r="F5" s="1"/>
      <c r="G5">
        <f t="shared" ref="G5:G13" si="0">IF(C5&gt;=0,MOD(QUOTIENT(C5,32768),2),IF(MOD(QUOTIENT(2^16-C5-1,32768),2)=0,1,0))</f>
        <v>0</v>
      </c>
      <c r="H5">
        <f t="shared" ref="H5:H13" si="1">IF(C5&gt;=0,MOD(QUOTIENT(C5,16384),2),IF(MOD(QUOTIENT(2^16-C5-1,16384),2)=0,1,0))</f>
        <v>0</v>
      </c>
      <c r="I5">
        <f t="shared" ref="I5:I13" si="2">IF(C5&gt;=0,MOD(QUOTIENT(C5,8192),2),IF(MOD(QUOTIENT(2^16-C5-1,8192),2)=0,1,0))</f>
        <v>1</v>
      </c>
      <c r="J5">
        <f t="shared" ref="J5:J13" si="3">IF(C5&gt;=0,MOD(QUOTIENT(C5,4096),2),IF(MOD(QUOTIENT(2^16-C5-1,4096),2)=0,1,0))</f>
        <v>0</v>
      </c>
      <c r="K5" t="s">
        <v>36</v>
      </c>
      <c r="L5">
        <f t="shared" ref="L5:L13" si="4">IF(C5&gt;=0,MOD(QUOTIENT(C5,2048),2),IF(MOD(QUOTIENT(2^16-C5-1,2048),2)=0,1,0))</f>
        <v>1</v>
      </c>
      <c r="M5">
        <f t="shared" ref="M5:M13" si="5">IF(C5&gt;=0,MOD(QUOTIENT(C5,1024),2),IF(MOD(QUOTIENT(2^16-C5-1,1024),2)=0,1,0))</f>
        <v>1</v>
      </c>
      <c r="N5">
        <f t="shared" ref="N5:N13" si="6">IF(C5&gt;=0,MOD(QUOTIENT(C5,512),2),IF(MOD(QUOTIENT(2^16-C5-1,512),2)=0,1,0))</f>
        <v>0</v>
      </c>
      <c r="O5">
        <f t="shared" ref="O5:O13" si="7">IF(C5&gt;=0,MOD(QUOTIENT(C5,256),2),IF(MOD(QUOTIENT(2^16-C5-1,256),2)=0,1,0))</f>
        <v>0</v>
      </c>
      <c r="P5" t="s">
        <v>36</v>
      </c>
      <c r="Q5">
        <f t="shared" ref="Q5:Q13" si="8">IF(C5&gt;=0,MOD(QUOTIENT(C5,128),2),IF(MOD(QUOTIENT(2^16-C5-1,128),2)=0,1,0))</f>
        <v>1</v>
      </c>
      <c r="R5">
        <f t="shared" ref="R5:R13" si="9">IF(C5&gt;=0,MOD(QUOTIENT(C5,64),2),IF(MOD(QUOTIENT(2^16-C5-1,64),2)=0,1,0))</f>
        <v>0</v>
      </c>
      <c r="S5">
        <f t="shared" ref="S5:S13" si="10">IF(C5&gt;=0,MOD(QUOTIENT(C5,32),2),IF(MOD(QUOTIENT(2^16-C5-1,32),2)=0,1,0))</f>
        <v>1</v>
      </c>
      <c r="T5">
        <f t="shared" ref="T5:T13" si="11">IF(C5&gt;=0,MOD(QUOTIENT(C5,16),2),IF(MOD(QUOTIENT(2^16-C5-1,16),2)=0,1,0))</f>
        <v>1</v>
      </c>
      <c r="U5" t="s">
        <v>36</v>
      </c>
      <c r="V5">
        <f t="shared" ref="V5:V13" si="12">IF(C5&gt;=0,MOD(QUOTIENT(C5,8),2),IF(MOD(QUOTIENT(2^16-C5-1,8),2)=0,1,0))</f>
        <v>0</v>
      </c>
      <c r="W5">
        <f t="shared" ref="W5:W13" si="13">IF(C5&gt;=0,MOD(QUOTIENT(C5,4),2),IF(MOD(QUOTIENT(2^16-C5-1,4),2)=0,1,0))</f>
        <v>0</v>
      </c>
      <c r="X5">
        <f t="shared" ref="X5:X13" si="14">IF(C5&gt;=0,MOD(QUOTIENT(C5,2),2),IF(MOD(QUOTIENT(2^16-C5-1,2),2)=0,1,0))</f>
        <v>1</v>
      </c>
      <c r="Y5">
        <f t="shared" ref="Y5:Y13" si="15">IF(C5&gt;=0,MOD(QUOTIENT(C5,1),2),IF(MOD(QUOTIENT(2^16-C5-1,1),2)=0,1,0))</f>
        <v>0</v>
      </c>
      <c r="AE5" s="11" t="s">
        <v>47</v>
      </c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</row>
    <row r="6" spans="1:48" ht="15" customHeight="1" x14ac:dyDescent="0.3">
      <c r="A6" s="1" t="s">
        <v>4</v>
      </c>
      <c r="B6" s="1" t="s">
        <v>14</v>
      </c>
      <c r="C6">
        <f>C1+C2</f>
        <v>21722</v>
      </c>
      <c r="E6" s="1" t="s">
        <v>26</v>
      </c>
      <c r="F6" s="1"/>
      <c r="G6">
        <f t="shared" si="0"/>
        <v>0</v>
      </c>
      <c r="H6">
        <f t="shared" si="1"/>
        <v>1</v>
      </c>
      <c r="I6">
        <f t="shared" si="2"/>
        <v>0</v>
      </c>
      <c r="J6">
        <f t="shared" si="3"/>
        <v>1</v>
      </c>
      <c r="K6" t="s">
        <v>36</v>
      </c>
      <c r="L6">
        <f t="shared" si="4"/>
        <v>0</v>
      </c>
      <c r="M6">
        <f t="shared" si="5"/>
        <v>1</v>
      </c>
      <c r="N6">
        <f t="shared" si="6"/>
        <v>0</v>
      </c>
      <c r="O6">
        <f t="shared" si="7"/>
        <v>0</v>
      </c>
      <c r="P6" t="s">
        <v>36</v>
      </c>
      <c r="Q6">
        <f t="shared" si="8"/>
        <v>1</v>
      </c>
      <c r="R6">
        <f t="shared" si="9"/>
        <v>1</v>
      </c>
      <c r="S6">
        <f t="shared" si="10"/>
        <v>0</v>
      </c>
      <c r="T6">
        <f t="shared" si="11"/>
        <v>1</v>
      </c>
      <c r="U6" t="s">
        <v>36</v>
      </c>
      <c r="V6">
        <f t="shared" si="12"/>
        <v>1</v>
      </c>
      <c r="W6">
        <f t="shared" si="13"/>
        <v>0</v>
      </c>
      <c r="X6">
        <f t="shared" si="14"/>
        <v>1</v>
      </c>
      <c r="Y6">
        <f t="shared" si="15"/>
        <v>0</v>
      </c>
      <c r="AE6" s="4" t="s">
        <v>68</v>
      </c>
    </row>
    <row r="7" spans="1:48" x14ac:dyDescent="0.3">
      <c r="A7" s="1" t="s">
        <v>5</v>
      </c>
      <c r="B7" s="1" t="s">
        <v>15</v>
      </c>
      <c r="C7">
        <f>C1+C2+C2</f>
        <v>33164</v>
      </c>
      <c r="E7" s="1" t="s">
        <v>27</v>
      </c>
      <c r="F7" s="1"/>
      <c r="G7">
        <f t="shared" si="0"/>
        <v>1</v>
      </c>
      <c r="H7">
        <f t="shared" si="1"/>
        <v>0</v>
      </c>
      <c r="I7">
        <f t="shared" si="2"/>
        <v>0</v>
      </c>
      <c r="J7">
        <f t="shared" si="3"/>
        <v>0</v>
      </c>
      <c r="K7" t="s">
        <v>36</v>
      </c>
      <c r="L7">
        <f t="shared" si="4"/>
        <v>0</v>
      </c>
      <c r="M7">
        <f t="shared" si="5"/>
        <v>0</v>
      </c>
      <c r="N7">
        <f t="shared" si="6"/>
        <v>0</v>
      </c>
      <c r="O7">
        <f t="shared" si="7"/>
        <v>1</v>
      </c>
      <c r="P7" t="s">
        <v>36</v>
      </c>
      <c r="Q7">
        <f t="shared" si="8"/>
        <v>1</v>
      </c>
      <c r="R7">
        <f t="shared" si="9"/>
        <v>0</v>
      </c>
      <c r="S7">
        <f t="shared" si="10"/>
        <v>0</v>
      </c>
      <c r="T7">
        <f t="shared" si="11"/>
        <v>0</v>
      </c>
      <c r="U7" t="s">
        <v>36</v>
      </c>
      <c r="V7">
        <f t="shared" si="12"/>
        <v>1</v>
      </c>
      <c r="W7">
        <f t="shared" si="13"/>
        <v>1</v>
      </c>
      <c r="X7">
        <f t="shared" si="14"/>
        <v>0</v>
      </c>
      <c r="Y7">
        <f t="shared" si="15"/>
        <v>0</v>
      </c>
      <c r="AE7" t="s">
        <v>69</v>
      </c>
    </row>
    <row r="8" spans="1:48" x14ac:dyDescent="0.3">
      <c r="A8" s="1" t="s">
        <v>6</v>
      </c>
      <c r="B8" s="1" t="s">
        <v>16</v>
      </c>
      <c r="C8">
        <f>C2-C1</f>
        <v>1162</v>
      </c>
      <c r="E8" s="1" t="s">
        <v>28</v>
      </c>
      <c r="F8" s="1"/>
      <c r="G8">
        <f t="shared" si="0"/>
        <v>0</v>
      </c>
      <c r="H8">
        <f t="shared" si="1"/>
        <v>0</v>
      </c>
      <c r="I8">
        <f t="shared" si="2"/>
        <v>0</v>
      </c>
      <c r="J8">
        <f t="shared" si="3"/>
        <v>0</v>
      </c>
      <c r="K8" t="s">
        <v>36</v>
      </c>
      <c r="L8">
        <f t="shared" si="4"/>
        <v>0</v>
      </c>
      <c r="M8">
        <f t="shared" si="5"/>
        <v>1</v>
      </c>
      <c r="N8">
        <f t="shared" si="6"/>
        <v>0</v>
      </c>
      <c r="O8">
        <f t="shared" si="7"/>
        <v>0</v>
      </c>
      <c r="P8" t="s">
        <v>36</v>
      </c>
      <c r="Q8">
        <f t="shared" si="8"/>
        <v>1</v>
      </c>
      <c r="R8">
        <f t="shared" si="9"/>
        <v>0</v>
      </c>
      <c r="S8">
        <f t="shared" si="10"/>
        <v>0</v>
      </c>
      <c r="T8">
        <f t="shared" si="11"/>
        <v>0</v>
      </c>
      <c r="U8" t="s">
        <v>36</v>
      </c>
      <c r="V8">
        <f t="shared" si="12"/>
        <v>1</v>
      </c>
      <c r="W8">
        <f t="shared" si="13"/>
        <v>0</v>
      </c>
      <c r="X8">
        <f t="shared" si="14"/>
        <v>1</v>
      </c>
      <c r="Y8">
        <f t="shared" si="15"/>
        <v>0</v>
      </c>
      <c r="AE8" t="s">
        <v>70</v>
      </c>
    </row>
    <row r="9" spans="1:48" x14ac:dyDescent="0.3">
      <c r="A9" s="1" t="s">
        <v>7</v>
      </c>
      <c r="B9" s="1" t="s">
        <v>17</v>
      </c>
      <c r="C9">
        <f>65536-C7</f>
        <v>32372</v>
      </c>
      <c r="E9" s="1" t="s">
        <v>29</v>
      </c>
      <c r="F9" s="1"/>
      <c r="G9">
        <f t="shared" si="0"/>
        <v>0</v>
      </c>
      <c r="H9">
        <f t="shared" si="1"/>
        <v>1</v>
      </c>
      <c r="I9">
        <f t="shared" si="2"/>
        <v>1</v>
      </c>
      <c r="J9">
        <f t="shared" si="3"/>
        <v>1</v>
      </c>
      <c r="K9" t="s">
        <v>36</v>
      </c>
      <c r="L9">
        <f t="shared" si="4"/>
        <v>1</v>
      </c>
      <c r="M9">
        <f t="shared" si="5"/>
        <v>1</v>
      </c>
      <c r="N9">
        <f t="shared" si="6"/>
        <v>1</v>
      </c>
      <c r="O9">
        <f t="shared" si="7"/>
        <v>0</v>
      </c>
      <c r="P9" t="s">
        <v>36</v>
      </c>
      <c r="Q9">
        <f t="shared" si="8"/>
        <v>0</v>
      </c>
      <c r="R9">
        <f t="shared" si="9"/>
        <v>1</v>
      </c>
      <c r="S9">
        <f t="shared" si="10"/>
        <v>1</v>
      </c>
      <c r="T9">
        <f t="shared" si="11"/>
        <v>1</v>
      </c>
      <c r="U9" t="s">
        <v>36</v>
      </c>
      <c r="V9">
        <f t="shared" si="12"/>
        <v>0</v>
      </c>
      <c r="W9">
        <f t="shared" si="13"/>
        <v>1</v>
      </c>
      <c r="X9">
        <f t="shared" si="14"/>
        <v>0</v>
      </c>
      <c r="Y9">
        <f t="shared" si="15"/>
        <v>0</v>
      </c>
      <c r="AE9" t="s">
        <v>67</v>
      </c>
    </row>
    <row r="10" spans="1:48" x14ac:dyDescent="0.3">
      <c r="A10" s="1" t="s">
        <v>8</v>
      </c>
      <c r="B10" s="2" t="s">
        <v>18</v>
      </c>
      <c r="C10">
        <f t="shared" ref="C10:C15" si="16">-C4</f>
        <v>-10280</v>
      </c>
      <c r="E10" s="1" t="s">
        <v>30</v>
      </c>
      <c r="F10" s="2" t="s">
        <v>39</v>
      </c>
      <c r="G10">
        <f t="shared" si="0"/>
        <v>1</v>
      </c>
      <c r="H10">
        <f t="shared" si="1"/>
        <v>1</v>
      </c>
      <c r="I10">
        <f t="shared" si="2"/>
        <v>0</v>
      </c>
      <c r="J10">
        <f t="shared" si="3"/>
        <v>1</v>
      </c>
      <c r="K10" t="s">
        <v>36</v>
      </c>
      <c r="L10">
        <f t="shared" si="4"/>
        <v>0</v>
      </c>
      <c r="M10">
        <f t="shared" si="5"/>
        <v>1</v>
      </c>
      <c r="N10">
        <f t="shared" si="6"/>
        <v>1</v>
      </c>
      <c r="O10">
        <f t="shared" si="7"/>
        <v>1</v>
      </c>
      <c r="P10" t="s">
        <v>36</v>
      </c>
      <c r="Q10">
        <f t="shared" si="8"/>
        <v>1</v>
      </c>
      <c r="R10">
        <f t="shared" si="9"/>
        <v>1</v>
      </c>
      <c r="S10">
        <f t="shared" si="10"/>
        <v>0</v>
      </c>
      <c r="T10">
        <f t="shared" si="11"/>
        <v>1</v>
      </c>
      <c r="U10" t="s">
        <v>36</v>
      </c>
      <c r="V10">
        <f t="shared" si="12"/>
        <v>1</v>
      </c>
      <c r="W10">
        <f t="shared" si="13"/>
        <v>0</v>
      </c>
      <c r="X10">
        <f t="shared" si="14"/>
        <v>0</v>
      </c>
      <c r="Y10">
        <f t="shared" si="15"/>
        <v>0</v>
      </c>
    </row>
    <row r="11" spans="1:48" x14ac:dyDescent="0.3">
      <c r="A11" s="1" t="s">
        <v>9</v>
      </c>
      <c r="B11" s="2" t="s">
        <v>19</v>
      </c>
      <c r="C11">
        <f t="shared" si="16"/>
        <v>-11442</v>
      </c>
      <c r="E11" s="1" t="s">
        <v>31</v>
      </c>
      <c r="F11" s="2" t="s">
        <v>40</v>
      </c>
      <c r="G11">
        <f t="shared" si="0"/>
        <v>1</v>
      </c>
      <c r="H11">
        <f t="shared" si="1"/>
        <v>1</v>
      </c>
      <c r="I11">
        <f t="shared" si="2"/>
        <v>0</v>
      </c>
      <c r="J11">
        <f t="shared" si="3"/>
        <v>1</v>
      </c>
      <c r="K11" t="s">
        <v>36</v>
      </c>
      <c r="L11">
        <f t="shared" si="4"/>
        <v>0</v>
      </c>
      <c r="M11">
        <f t="shared" si="5"/>
        <v>0</v>
      </c>
      <c r="N11">
        <f t="shared" si="6"/>
        <v>1</v>
      </c>
      <c r="O11">
        <f t="shared" si="7"/>
        <v>1</v>
      </c>
      <c r="P11" t="s">
        <v>36</v>
      </c>
      <c r="Q11">
        <f t="shared" si="8"/>
        <v>0</v>
      </c>
      <c r="R11">
        <f t="shared" si="9"/>
        <v>1</v>
      </c>
      <c r="S11">
        <f t="shared" si="10"/>
        <v>0</v>
      </c>
      <c r="T11">
        <f t="shared" si="11"/>
        <v>0</v>
      </c>
      <c r="U11" t="s">
        <v>36</v>
      </c>
      <c r="V11">
        <f t="shared" si="12"/>
        <v>1</v>
      </c>
      <c r="W11">
        <f t="shared" si="13"/>
        <v>1</v>
      </c>
      <c r="X11">
        <f t="shared" si="14"/>
        <v>1</v>
      </c>
      <c r="Y11">
        <f t="shared" si="15"/>
        <v>0</v>
      </c>
    </row>
    <row r="12" spans="1:48" x14ac:dyDescent="0.3">
      <c r="A12" s="1" t="s">
        <v>10</v>
      </c>
      <c r="B12" s="2" t="s">
        <v>20</v>
      </c>
      <c r="C12">
        <f t="shared" si="16"/>
        <v>-21722</v>
      </c>
      <c r="E12" s="1" t="s">
        <v>32</v>
      </c>
      <c r="F12" s="2" t="s">
        <v>41</v>
      </c>
      <c r="G12">
        <f t="shared" si="0"/>
        <v>1</v>
      </c>
      <c r="H12">
        <f t="shared" si="1"/>
        <v>0</v>
      </c>
      <c r="I12">
        <f t="shared" si="2"/>
        <v>1</v>
      </c>
      <c r="J12">
        <f t="shared" si="3"/>
        <v>0</v>
      </c>
      <c r="K12" t="s">
        <v>36</v>
      </c>
      <c r="L12">
        <f t="shared" si="4"/>
        <v>1</v>
      </c>
      <c r="M12">
        <f t="shared" si="5"/>
        <v>0</v>
      </c>
      <c r="N12">
        <f t="shared" si="6"/>
        <v>1</v>
      </c>
      <c r="O12">
        <f t="shared" si="7"/>
        <v>1</v>
      </c>
      <c r="P12" t="s">
        <v>36</v>
      </c>
      <c r="Q12">
        <f t="shared" si="8"/>
        <v>0</v>
      </c>
      <c r="R12">
        <f t="shared" si="9"/>
        <v>0</v>
      </c>
      <c r="S12">
        <f t="shared" si="10"/>
        <v>1</v>
      </c>
      <c r="T12">
        <f t="shared" si="11"/>
        <v>0</v>
      </c>
      <c r="U12" t="s">
        <v>36</v>
      </c>
      <c r="V12">
        <f t="shared" si="12"/>
        <v>0</v>
      </c>
      <c r="W12">
        <f t="shared" si="13"/>
        <v>1</v>
      </c>
      <c r="X12">
        <f t="shared" si="14"/>
        <v>1</v>
      </c>
      <c r="Y12">
        <f t="shared" si="15"/>
        <v>0</v>
      </c>
    </row>
    <row r="13" spans="1:48" x14ac:dyDescent="0.3">
      <c r="A13" s="1" t="s">
        <v>11</v>
      </c>
      <c r="B13" s="2" t="s">
        <v>21</v>
      </c>
      <c r="C13">
        <f t="shared" si="16"/>
        <v>-33164</v>
      </c>
      <c r="E13" s="1" t="s">
        <v>33</v>
      </c>
      <c r="F13" s="2" t="s">
        <v>38</v>
      </c>
      <c r="G13">
        <f t="shared" si="0"/>
        <v>0</v>
      </c>
      <c r="H13">
        <f t="shared" si="1"/>
        <v>1</v>
      </c>
      <c r="I13">
        <f t="shared" si="2"/>
        <v>1</v>
      </c>
      <c r="J13">
        <f t="shared" si="3"/>
        <v>1</v>
      </c>
      <c r="K13" t="s">
        <v>36</v>
      </c>
      <c r="L13">
        <f t="shared" si="4"/>
        <v>1</v>
      </c>
      <c r="M13">
        <f t="shared" si="5"/>
        <v>1</v>
      </c>
      <c r="N13">
        <f t="shared" si="6"/>
        <v>1</v>
      </c>
      <c r="O13">
        <f t="shared" si="7"/>
        <v>0</v>
      </c>
      <c r="P13" t="s">
        <v>36</v>
      </c>
      <c r="Q13">
        <f t="shared" si="8"/>
        <v>0</v>
      </c>
      <c r="R13">
        <f t="shared" si="9"/>
        <v>1</v>
      </c>
      <c r="S13">
        <f t="shared" si="10"/>
        <v>1</v>
      </c>
      <c r="T13">
        <f t="shared" si="11"/>
        <v>1</v>
      </c>
      <c r="U13" t="s">
        <v>36</v>
      </c>
      <c r="V13">
        <f t="shared" si="12"/>
        <v>0</v>
      </c>
      <c r="W13">
        <f t="shared" si="13"/>
        <v>1</v>
      </c>
      <c r="X13">
        <f t="shared" si="14"/>
        <v>0</v>
      </c>
      <c r="Y13">
        <f t="shared" si="15"/>
        <v>0</v>
      </c>
    </row>
    <row r="14" spans="1:48" x14ac:dyDescent="0.3">
      <c r="A14" s="1" t="s">
        <v>12</v>
      </c>
      <c r="B14" s="2" t="s">
        <v>22</v>
      </c>
      <c r="C14">
        <f t="shared" si="16"/>
        <v>-1162</v>
      </c>
      <c r="E14" s="1" t="s">
        <v>34</v>
      </c>
      <c r="F14" s="2" t="s">
        <v>37</v>
      </c>
      <c r="G14">
        <f>IF(C14&gt;=0,MOD(QUOTIENT(C14,32768),2),IF(MOD(QUOTIENT(2^16-C14-1,32768),2)=0,1,0))</f>
        <v>1</v>
      </c>
      <c r="H14">
        <f>IF(C14&gt;=0,MOD(QUOTIENT(C14,16384),2),IF(MOD(QUOTIENT(2^16-C14-1,16384),2)=0,1,0))</f>
        <v>1</v>
      </c>
      <c r="I14">
        <f>IF(C14&gt;=0,MOD(QUOTIENT(C14,8192),2),IF(MOD(QUOTIENT(2^16-C14-1,8192),2)=0,1,0))</f>
        <v>1</v>
      </c>
      <c r="J14">
        <f>IF(C14&gt;=0,MOD(QUOTIENT(C14,4096),2),IF(MOD(QUOTIENT(2^16-C14-1,4096),2)=0,1,0))</f>
        <v>1</v>
      </c>
      <c r="K14" t="s">
        <v>36</v>
      </c>
      <c r="L14">
        <f>IF(C14&gt;=0,MOD(QUOTIENT(C14,2048),2),IF(MOD(QUOTIENT(2^16-C14-1,2048),2)=0,1,0))</f>
        <v>1</v>
      </c>
      <c r="M14">
        <f>IF(C14&gt;=0,MOD(QUOTIENT(C14,1024),2),IF(MOD(QUOTIENT(2^16-C14-1,1024),2)=0,1,0))</f>
        <v>0</v>
      </c>
      <c r="N14">
        <f>IF(C14&gt;=0,MOD(QUOTIENT(C14,512),2),IF(MOD(QUOTIENT(2^16-C14-1,512),2)=0,1,0))</f>
        <v>1</v>
      </c>
      <c r="O14">
        <f>IF(C14&gt;=0,MOD(QUOTIENT(C14,256),2),IF(MOD(QUOTIENT(2^16-C14-1,256),2)=0,1,0))</f>
        <v>1</v>
      </c>
      <c r="P14" t="s">
        <v>36</v>
      </c>
      <c r="Q14">
        <f>IF(C14&gt;=0,MOD(QUOTIENT(C14,128),2),IF(MOD(QUOTIENT(2^16-C14-1,128),2)=0,1,0))</f>
        <v>0</v>
      </c>
      <c r="R14">
        <f>IF(C14&gt;=0,MOD(QUOTIENT(C14,64),2),IF(MOD(QUOTIENT(2^16-C14-1,64),2)=0,1,0))</f>
        <v>1</v>
      </c>
      <c r="S14">
        <f>IF(C14&gt;=0,MOD(QUOTIENT(C14,32),2),IF(MOD(QUOTIENT(2^16-C14-1,32),2)=0,1,0))</f>
        <v>1</v>
      </c>
      <c r="T14">
        <f>IF(C14&gt;=0,MOD(QUOTIENT(C14,16),2),IF(MOD(QUOTIENT(2^16-C14-1,16),2)=0,1,0))</f>
        <v>1</v>
      </c>
      <c r="U14" t="s">
        <v>36</v>
      </c>
      <c r="V14">
        <f>IF(C14&gt;=0,MOD(QUOTIENT(C14,8),2),IF(MOD(QUOTIENT(2^16-C14-1,8),2)=0,1,0))</f>
        <v>0</v>
      </c>
      <c r="W14">
        <f>IF(C14&gt;=0,MOD(QUOTIENT(C14,4),2),IF(MOD(QUOTIENT(2^16-C14-1,4),2)=0,1,0))</f>
        <v>1</v>
      </c>
      <c r="X14">
        <f>IF(C14&gt;=0,MOD(QUOTIENT(C14,2),2),IF(MOD(QUOTIENT(2^16-C14-1,2),2)=0,1,0))</f>
        <v>1</v>
      </c>
      <c r="Y14">
        <f>IF(C14&gt;=0,MOD(QUOTIENT(C14,1),2),IF(MOD(QUOTIENT(2^16-C14-1,1),2)=0,1,0))</f>
        <v>0</v>
      </c>
    </row>
    <row r="15" spans="1:48" x14ac:dyDescent="0.3">
      <c r="A15" s="1" t="s">
        <v>13</v>
      </c>
      <c r="B15" s="2" t="s">
        <v>23</v>
      </c>
      <c r="C15">
        <f t="shared" si="16"/>
        <v>-32372</v>
      </c>
      <c r="E15" s="1" t="s">
        <v>35</v>
      </c>
      <c r="F15" s="2" t="s">
        <v>42</v>
      </c>
      <c r="G15">
        <f t="shared" ref="G15" si="17">IF(C15&gt;=0,MOD(QUOTIENT(C15,32768),2),IF(MOD(QUOTIENT(2^16-C15-1,32768),2)=0,1,0))</f>
        <v>1</v>
      </c>
      <c r="H15">
        <f t="shared" ref="H15" si="18">IF(C15&gt;=0,MOD(QUOTIENT(C15,16384),2),IF(MOD(QUOTIENT(2^16-C15-1,16384),2)=0,1,0))</f>
        <v>0</v>
      </c>
      <c r="I15">
        <f t="shared" ref="I15" si="19">IF(C15&gt;=0,MOD(QUOTIENT(C15,8192),2),IF(MOD(QUOTIENT(2^16-C15-1,8192),2)=0,1,0))</f>
        <v>0</v>
      </c>
      <c r="J15">
        <f t="shared" ref="J15" si="20">IF(C15&gt;=0,MOD(QUOTIENT(C15,4096),2),IF(MOD(QUOTIENT(2^16-C15-1,4096),2)=0,1,0))</f>
        <v>0</v>
      </c>
      <c r="K15" t="s">
        <v>36</v>
      </c>
      <c r="L15">
        <f t="shared" ref="L15" si="21">IF(C15&gt;=0,MOD(QUOTIENT(C15,2048),2),IF(MOD(QUOTIENT(2^16-C15-1,2048),2)=0,1,0))</f>
        <v>0</v>
      </c>
      <c r="M15">
        <f t="shared" ref="M15" si="22">IF(C15&gt;=0,MOD(QUOTIENT(C15,1024),2),IF(MOD(QUOTIENT(2^16-C15-1,1024),2)=0,1,0))</f>
        <v>0</v>
      </c>
      <c r="N15">
        <f t="shared" ref="N15" si="23">IF(C15&gt;=0,MOD(QUOTIENT(C15,512),2),IF(MOD(QUOTIENT(2^16-C15-1,512),2)=0,1,0))</f>
        <v>0</v>
      </c>
      <c r="O15">
        <f t="shared" ref="O15" si="24">IF(C15&gt;=0,MOD(QUOTIENT(C15,256),2),IF(MOD(QUOTIENT(2^16-C15-1,256),2)=0,1,0))</f>
        <v>1</v>
      </c>
      <c r="P15" t="s">
        <v>36</v>
      </c>
      <c r="Q15">
        <f t="shared" ref="Q15" si="25">IF(C15&gt;=0,MOD(QUOTIENT(C15,128),2),IF(MOD(QUOTIENT(2^16-C15-1,128),2)=0,1,0))</f>
        <v>1</v>
      </c>
      <c r="R15">
        <f t="shared" ref="R15" si="26">IF(C15&gt;=0,MOD(QUOTIENT(C15,64),2),IF(MOD(QUOTIENT(2^16-C15-1,64),2)=0,1,0))</f>
        <v>0</v>
      </c>
      <c r="S15">
        <f t="shared" ref="S15" si="27">IF(C15&gt;=0,MOD(QUOTIENT(C15,32),2),IF(MOD(QUOTIENT(2^16-C15-1,32),2)=0,1,0))</f>
        <v>0</v>
      </c>
      <c r="T15">
        <f t="shared" ref="T15" si="28">IF(C15&gt;=0,MOD(QUOTIENT(C15,16),2),IF(MOD(QUOTIENT(2^16-C15-1,16),2)=0,1,0))</f>
        <v>0</v>
      </c>
      <c r="U15" t="s">
        <v>36</v>
      </c>
      <c r="V15">
        <f t="shared" ref="V15" si="29">IF(C15&gt;=0,MOD(QUOTIENT(C15,8),2),IF(MOD(QUOTIENT(2^16-C15-1,8),2)=0,1,0))</f>
        <v>1</v>
      </c>
      <c r="W15">
        <f t="shared" ref="W15" si="30">IF(C15&gt;=0,MOD(QUOTIENT(C15,4),2),IF(MOD(QUOTIENT(2^16-C15-1,4),2)=0,1,0))</f>
        <v>1</v>
      </c>
      <c r="X15">
        <f t="shared" ref="X15" si="31">IF(C15&gt;=0,MOD(QUOTIENT(C15,2),2),IF(MOD(QUOTIENT(2^16-C15-1,2),2)=0,1,0))</f>
        <v>0</v>
      </c>
      <c r="Y15">
        <f t="shared" ref="Y15" si="32">IF(C15&gt;=0,MOD(QUOTIENT(C15,1),2),IF(MOD(QUOTIENT(2^16-C15-1,1),2)=0,1,0))</f>
        <v>0</v>
      </c>
    </row>
    <row r="17" spans="5:31" x14ac:dyDescent="0.3">
      <c r="G17" s="8">
        <f t="shared" ref="G17:H17" si="33">IF(H17+H18+H19&gt;1,1,0)</f>
        <v>0</v>
      </c>
      <c r="H17" s="8">
        <f t="shared" si="33"/>
        <v>1</v>
      </c>
      <c r="I17" s="8">
        <f>IF(J17+J18+J19&gt;1,1,0)</f>
        <v>0</v>
      </c>
      <c r="J17" s="8">
        <f>IF(L17+L18+L19&gt;1,1,0)</f>
        <v>1</v>
      </c>
      <c r="K17" s="8">
        <f t="shared" ref="K17:W17" si="34">IF(L17+L18+L19&gt;1,1,0)</f>
        <v>1</v>
      </c>
      <c r="L17" s="8">
        <f t="shared" si="34"/>
        <v>0</v>
      </c>
      <c r="M17" s="8">
        <f t="shared" si="34"/>
        <v>0</v>
      </c>
      <c r="N17" s="8">
        <f>IF(O17+O18+O19&gt;1,1,0)</f>
        <v>0</v>
      </c>
      <c r="O17" s="8">
        <f>IF(Q17+Q18+Q19&gt;1,1,0)</f>
        <v>0</v>
      </c>
      <c r="P17" s="8"/>
      <c r="Q17" s="8">
        <f t="shared" si="34"/>
        <v>0</v>
      </c>
      <c r="R17" s="8">
        <f t="shared" si="34"/>
        <v>1</v>
      </c>
      <c r="S17" s="8">
        <f>IF(T17+T18+T19&gt;1,1,0)</f>
        <v>0</v>
      </c>
      <c r="T17" s="8">
        <f>IF(V17+V18+V19&gt;1,1,0)</f>
        <v>0</v>
      </c>
      <c r="U17" s="8"/>
      <c r="V17" s="8">
        <f t="shared" si="34"/>
        <v>0</v>
      </c>
      <c r="W17" s="8">
        <f t="shared" si="34"/>
        <v>0</v>
      </c>
      <c r="X17" s="8">
        <f>IF(Y17+Y18+Y19&gt;1,1,0)</f>
        <v>0</v>
      </c>
      <c r="Y17" s="8">
        <v>0</v>
      </c>
    </row>
    <row r="18" spans="5:31" ht="15.6" x14ac:dyDescent="0.35">
      <c r="E18" s="1"/>
      <c r="F18" s="1" t="s">
        <v>49</v>
      </c>
      <c r="G18">
        <f>G4</f>
        <v>0</v>
      </c>
      <c r="H18">
        <f t="shared" ref="G18:J19" si="35">H4</f>
        <v>0</v>
      </c>
      <c r="I18">
        <f t="shared" si="35"/>
        <v>1</v>
      </c>
      <c r="J18">
        <f t="shared" si="35"/>
        <v>0</v>
      </c>
      <c r="K18" t="s">
        <v>36</v>
      </c>
      <c r="L18">
        <f t="shared" ref="L18:O19" si="36">L4</f>
        <v>1</v>
      </c>
      <c r="M18">
        <f t="shared" si="36"/>
        <v>0</v>
      </c>
      <c r="N18">
        <f t="shared" si="36"/>
        <v>0</v>
      </c>
      <c r="O18">
        <f t="shared" si="36"/>
        <v>0</v>
      </c>
      <c r="P18" t="s">
        <v>36</v>
      </c>
      <c r="Q18">
        <f t="shared" ref="Q18:T19" si="37">Q4</f>
        <v>0</v>
      </c>
      <c r="R18">
        <f t="shared" si="37"/>
        <v>0</v>
      </c>
      <c r="S18">
        <f t="shared" si="37"/>
        <v>1</v>
      </c>
      <c r="T18">
        <f t="shared" si="37"/>
        <v>0</v>
      </c>
      <c r="U18" t="s">
        <v>36</v>
      </c>
      <c r="V18">
        <f t="shared" ref="V18:Y19" si="38">V4</f>
        <v>1</v>
      </c>
      <c r="W18">
        <f t="shared" si="38"/>
        <v>0</v>
      </c>
      <c r="X18">
        <f t="shared" si="38"/>
        <v>0</v>
      </c>
      <c r="Y18">
        <f t="shared" si="38"/>
        <v>0</v>
      </c>
      <c r="AC18" t="s">
        <v>58</v>
      </c>
      <c r="AD18">
        <f>C4</f>
        <v>10280</v>
      </c>
    </row>
    <row r="19" spans="5:31" ht="15.6" x14ac:dyDescent="0.35">
      <c r="E19" s="1" t="s">
        <v>45</v>
      </c>
      <c r="F19" s="6" t="s">
        <v>50</v>
      </c>
      <c r="G19" s="5">
        <f t="shared" si="35"/>
        <v>0</v>
      </c>
      <c r="H19" s="5">
        <f t="shared" si="35"/>
        <v>0</v>
      </c>
      <c r="I19" s="5">
        <f t="shared" si="35"/>
        <v>1</v>
      </c>
      <c r="J19" s="5">
        <f t="shared" si="35"/>
        <v>0</v>
      </c>
      <c r="K19" s="5" t="s">
        <v>36</v>
      </c>
      <c r="L19" s="5">
        <f t="shared" si="36"/>
        <v>1</v>
      </c>
      <c r="M19" s="5">
        <f t="shared" si="36"/>
        <v>1</v>
      </c>
      <c r="N19" s="5">
        <f t="shared" si="36"/>
        <v>0</v>
      </c>
      <c r="O19" s="5">
        <f t="shared" si="36"/>
        <v>0</v>
      </c>
      <c r="P19" s="5" t="s">
        <v>36</v>
      </c>
      <c r="Q19" s="5">
        <f t="shared" si="37"/>
        <v>1</v>
      </c>
      <c r="R19" s="5">
        <f t="shared" si="37"/>
        <v>0</v>
      </c>
      <c r="S19" s="5">
        <f t="shared" si="37"/>
        <v>1</v>
      </c>
      <c r="T19" s="5">
        <f t="shared" si="37"/>
        <v>1</v>
      </c>
      <c r="U19" s="5" t="s">
        <v>36</v>
      </c>
      <c r="V19" s="5">
        <f t="shared" si="38"/>
        <v>0</v>
      </c>
      <c r="W19" s="5">
        <f t="shared" si="38"/>
        <v>0</v>
      </c>
      <c r="X19" s="5">
        <f t="shared" si="38"/>
        <v>1</v>
      </c>
      <c r="Y19" s="5">
        <f t="shared" si="38"/>
        <v>0</v>
      </c>
      <c r="AB19" s="1" t="s">
        <v>45</v>
      </c>
      <c r="AC19" s="5" t="s">
        <v>59</v>
      </c>
      <c r="AD19" s="5">
        <f>C5</f>
        <v>11442</v>
      </c>
      <c r="AE19" s="10" t="str">
        <f>AE9</f>
        <v>Результат корректный</v>
      </c>
    </row>
    <row r="20" spans="5:31" ht="15.6" x14ac:dyDescent="0.35">
      <c r="E20" s="1"/>
      <c r="F20" s="1"/>
      <c r="G20">
        <f t="shared" ref="G20:X20" si="39">MOD(G17+G18+G19,2)</f>
        <v>0</v>
      </c>
      <c r="H20">
        <f t="shared" si="39"/>
        <v>1</v>
      </c>
      <c r="I20">
        <f t="shared" si="39"/>
        <v>0</v>
      </c>
      <c r="J20">
        <f t="shared" si="39"/>
        <v>1</v>
      </c>
      <c r="K20" t="s">
        <v>36</v>
      </c>
      <c r="L20">
        <f t="shared" si="39"/>
        <v>0</v>
      </c>
      <c r="M20">
        <f t="shared" si="39"/>
        <v>1</v>
      </c>
      <c r="N20">
        <f t="shared" si="39"/>
        <v>0</v>
      </c>
      <c r="O20">
        <f t="shared" si="39"/>
        <v>0</v>
      </c>
      <c r="P20" t="s">
        <v>36</v>
      </c>
      <c r="Q20">
        <f t="shared" si="39"/>
        <v>1</v>
      </c>
      <c r="R20">
        <f t="shared" si="39"/>
        <v>1</v>
      </c>
      <c r="S20">
        <f t="shared" si="39"/>
        <v>0</v>
      </c>
      <c r="T20">
        <f t="shared" si="39"/>
        <v>1</v>
      </c>
      <c r="U20" t="s">
        <v>36</v>
      </c>
      <c r="V20">
        <f t="shared" si="39"/>
        <v>1</v>
      </c>
      <c r="W20">
        <f t="shared" si="39"/>
        <v>0</v>
      </c>
      <c r="X20">
        <f t="shared" si="39"/>
        <v>1</v>
      </c>
      <c r="Y20">
        <f>MOD(Y17+Y18+Y19,2)</f>
        <v>0</v>
      </c>
      <c r="Z20" s="7" t="s">
        <v>56</v>
      </c>
      <c r="AA20">
        <f>IF(G20=0,_xlfn.DECIMAL(SUBSTITUTE(_xlfn.CONCAT(G20:Y20),".",""),2),0-_xlfn.DECIMAL(SUBSTITUTE(_xlfn.CONCAT(G21:Y21),".",""),2))</f>
        <v>21722</v>
      </c>
      <c r="AB20" s="1"/>
      <c r="AD20">
        <f>AD18+AD19</f>
        <v>21722</v>
      </c>
      <c r="AE20" s="9" t="s">
        <v>66</v>
      </c>
    </row>
    <row r="21" spans="5:31" ht="15.6" x14ac:dyDescent="0.35">
      <c r="E21" s="1"/>
      <c r="F21" s="1" t="s">
        <v>48</v>
      </c>
      <c r="G21">
        <f>IF(MOD(QUOTIENT(_xlfn.DECIMAL(SUBSTITUTE(_xlfn.CONCAT(G20:Y20),".",""),2)-1,32768),2)=0,1,0)</f>
        <v>1</v>
      </c>
      <c r="H21">
        <f>IF(MOD(QUOTIENT(_xlfn.DECIMAL(SUBSTITUTE(_xlfn.CONCAT(G20:Y20),".",""),2)-1,16384),2)=0,1,0)</f>
        <v>0</v>
      </c>
      <c r="I21">
        <f>IF(MOD(QUOTIENT(_xlfn.DECIMAL(SUBSTITUTE(_xlfn.CONCAT(G20:Y20),".",""),2)-1,8192),2)=0,1,0)</f>
        <v>1</v>
      </c>
      <c r="J21">
        <f>IF(MOD(QUOTIENT(_xlfn.DECIMAL(SUBSTITUTE(_xlfn.CONCAT(G20:Y20),".",""),2)-1,4096),2)=0,1,0)</f>
        <v>0</v>
      </c>
      <c r="K21" t="s">
        <v>36</v>
      </c>
      <c r="L21">
        <f>IF(MOD(QUOTIENT(_xlfn.DECIMAL(SUBSTITUTE(_xlfn.CONCAT(G20:Y20),".",""),2)-1,2048),2)=0,1,0)</f>
        <v>1</v>
      </c>
      <c r="M21">
        <f>IF(MOD(QUOTIENT(_xlfn.DECIMAL(SUBSTITUTE(_xlfn.CONCAT(G20:Y20),".",""),2)-1,1024),2)=0,1,0)</f>
        <v>0</v>
      </c>
      <c r="N21">
        <f>IF(MOD(QUOTIENT(_xlfn.DECIMAL(SUBSTITUTE(_xlfn.CONCAT(G20:Y20),".",""),2)-1,512),2)=0,1,0)</f>
        <v>1</v>
      </c>
      <c r="O21">
        <f>IF(MOD(QUOTIENT(_xlfn.DECIMAL(SUBSTITUTE(_xlfn.CONCAT(G20:Y20),".",""),2)-1,256),2)=0,1,0)</f>
        <v>1</v>
      </c>
      <c r="P21" t="s">
        <v>36</v>
      </c>
      <c r="Q21">
        <f>IF(MOD(QUOTIENT(_xlfn.DECIMAL(SUBSTITUTE(_xlfn.CONCAT(G20:Y20),".",""),2)-1,128),2)=0,1,0)</f>
        <v>0</v>
      </c>
      <c r="R21">
        <f>IF(MOD(QUOTIENT(_xlfn.DECIMAL(SUBSTITUTE(_xlfn.CONCAT(G20:Y20),".",""),2)-1,64),2)=0,1,0)</f>
        <v>0</v>
      </c>
      <c r="S21">
        <f>IF(MOD(QUOTIENT(_xlfn.DECIMAL(SUBSTITUTE(_xlfn.CONCAT(G20:Y20),".",""),2)-1,32),2)=0,1,0)</f>
        <v>1</v>
      </c>
      <c r="T21">
        <f>IF(MOD(QUOTIENT(_xlfn.DECIMAL(SUBSTITUTE(_xlfn.CONCAT(G20:Y20),".",""),2)-1,16),2)=0,1,0)</f>
        <v>0</v>
      </c>
      <c r="U21" t="s">
        <v>36</v>
      </c>
      <c r="V21">
        <f>IF(MOD(QUOTIENT(_xlfn.DECIMAL(SUBSTITUTE(_xlfn.CONCAT(G20:Y20),".",""),2)-1,8),2)=0,1,0)</f>
        <v>0</v>
      </c>
      <c r="W21">
        <f>IF(MOD(QUOTIENT(_xlfn.DECIMAL(SUBSTITUTE(_xlfn.CONCAT(G20:Y20),".",""),2)-1,4),2)=0,1,0)</f>
        <v>1</v>
      </c>
      <c r="X21">
        <f>IF(MOD(QUOTIENT(_xlfn.DECIMAL(SUBSTITUTE(_xlfn.CONCAT(G20:Y20),".",""),2)-1,2),2)=0,1,0)</f>
        <v>1</v>
      </c>
      <c r="Y21">
        <f>IF(MOD(QUOTIENT(_xlfn.DECIMAL(SUBSTITUTE(_xlfn.CONCAT(G20:Y20),".",""),2)-1,1),2)=0,1,0)</f>
        <v>0</v>
      </c>
      <c r="Z21" s="7"/>
      <c r="AB21" s="1"/>
      <c r="AE21" s="9"/>
    </row>
    <row r="22" spans="5:31" x14ac:dyDescent="0.3">
      <c r="E22" s="1"/>
      <c r="F22" s="1"/>
      <c r="H22" t="s">
        <v>71</v>
      </c>
      <c r="I22" s="9">
        <f>G17</f>
        <v>0</v>
      </c>
      <c r="K22" t="s">
        <v>36</v>
      </c>
      <c r="L22" t="s">
        <v>72</v>
      </c>
      <c r="M22" s="9">
        <f>IF(MOD(SUM(Q20:Y20),2)=0,1,0)</f>
        <v>0</v>
      </c>
      <c r="P22" t="s">
        <v>36</v>
      </c>
      <c r="Q22" t="s">
        <v>73</v>
      </c>
      <c r="R22" s="9">
        <f>V17</f>
        <v>0</v>
      </c>
      <c r="U22" t="s">
        <v>36</v>
      </c>
      <c r="V22" t="s">
        <v>74</v>
      </c>
      <c r="W22" s="9">
        <f>IF(SUM(G20:Y20)=0,1,0)</f>
        <v>0</v>
      </c>
      <c r="Y22" t="s">
        <v>75</v>
      </c>
      <c r="Z22" s="9">
        <f>G20</f>
        <v>0</v>
      </c>
      <c r="AB22" s="1" t="s">
        <v>76</v>
      </c>
      <c r="AC22" s="9">
        <f>IF(OR(AND(G18=0,G19=0,G20=1),AND(G18=1,G19=1,G20=0)),1,0)</f>
        <v>0</v>
      </c>
      <c r="AE22" s="9"/>
    </row>
    <row r="23" spans="5:31" ht="15.6" x14ac:dyDescent="0.35">
      <c r="E23" s="1"/>
      <c r="F23" s="1"/>
      <c r="G23" s="8">
        <f t="shared" ref="G23:I23" si="40">IF(H23+H24+H25&gt;1,1,0)</f>
        <v>1</v>
      </c>
      <c r="H23" s="8">
        <f t="shared" si="40"/>
        <v>1</v>
      </c>
      <c r="I23" s="8">
        <f t="shared" si="40"/>
        <v>1</v>
      </c>
      <c r="J23" s="8">
        <f t="shared" ref="J23" si="41">IF(L23+L24+L25&gt;1,1,0)</f>
        <v>1</v>
      </c>
      <c r="K23" s="8">
        <f t="shared" ref="K23:N23" si="42">IF(L23+L24+L25&gt;1,1,0)</f>
        <v>1</v>
      </c>
      <c r="L23" s="8">
        <f t="shared" si="42"/>
        <v>1</v>
      </c>
      <c r="M23" s="8">
        <f t="shared" si="42"/>
        <v>0</v>
      </c>
      <c r="N23" s="8">
        <f t="shared" si="42"/>
        <v>0</v>
      </c>
      <c r="O23" s="8">
        <f t="shared" ref="O23" si="43">IF(Q23+Q24+Q25&gt;1,1,0)</f>
        <v>1</v>
      </c>
      <c r="P23" s="8"/>
      <c r="Q23" s="8">
        <f t="shared" ref="Q23:S23" si="44">IF(R23+R24+R25&gt;1,1,0)</f>
        <v>1</v>
      </c>
      <c r="R23" s="8">
        <f t="shared" si="44"/>
        <v>1</v>
      </c>
      <c r="S23" s="8">
        <f t="shared" si="44"/>
        <v>1</v>
      </c>
      <c r="T23" s="8">
        <f t="shared" ref="T23" si="45">IF(V23+V24+V25&gt;1,1,0)</f>
        <v>0</v>
      </c>
      <c r="U23" s="8"/>
      <c r="V23" s="8">
        <f t="shared" ref="V23:X23" si="46">IF(W23+W24+W25&gt;1,1,0)</f>
        <v>0</v>
      </c>
      <c r="W23" s="8">
        <f t="shared" si="46"/>
        <v>1</v>
      </c>
      <c r="X23" s="8">
        <f t="shared" si="46"/>
        <v>0</v>
      </c>
      <c r="Y23" s="8">
        <v>0</v>
      </c>
      <c r="Z23" s="7"/>
      <c r="AB23" s="1"/>
      <c r="AE23" s="9"/>
    </row>
    <row r="24" spans="5:31" ht="15.6" x14ac:dyDescent="0.35">
      <c r="E24" s="1"/>
      <c r="F24" s="1" t="s">
        <v>50</v>
      </c>
      <c r="G24">
        <f t="shared" ref="G24:J25" si="47">G5</f>
        <v>0</v>
      </c>
      <c r="H24">
        <f t="shared" si="47"/>
        <v>0</v>
      </c>
      <c r="I24">
        <f t="shared" si="47"/>
        <v>1</v>
      </c>
      <c r="J24">
        <f t="shared" si="47"/>
        <v>0</v>
      </c>
      <c r="K24" t="s">
        <v>36</v>
      </c>
      <c r="L24">
        <f t="shared" ref="L24:O25" si="48">L5</f>
        <v>1</v>
      </c>
      <c r="M24">
        <f t="shared" si="48"/>
        <v>1</v>
      </c>
      <c r="N24">
        <f t="shared" si="48"/>
        <v>0</v>
      </c>
      <c r="O24">
        <f t="shared" si="48"/>
        <v>0</v>
      </c>
      <c r="P24" t="s">
        <v>36</v>
      </c>
      <c r="Q24">
        <f t="shared" ref="Q24:T25" si="49">Q5</f>
        <v>1</v>
      </c>
      <c r="R24">
        <f t="shared" si="49"/>
        <v>0</v>
      </c>
      <c r="S24">
        <f t="shared" si="49"/>
        <v>1</v>
      </c>
      <c r="T24">
        <f t="shared" si="49"/>
        <v>1</v>
      </c>
      <c r="U24" t="s">
        <v>36</v>
      </c>
      <c r="V24">
        <f t="shared" ref="V24:Y25" si="50">V5</f>
        <v>0</v>
      </c>
      <c r="W24">
        <f t="shared" si="50"/>
        <v>0</v>
      </c>
      <c r="X24">
        <f t="shared" si="50"/>
        <v>1</v>
      </c>
      <c r="Y24">
        <f t="shared" si="50"/>
        <v>0</v>
      </c>
      <c r="Z24" s="7"/>
      <c r="AB24" s="1"/>
      <c r="AC24" t="s">
        <v>59</v>
      </c>
      <c r="AD24">
        <f>C5</f>
        <v>11442</v>
      </c>
      <c r="AE24" s="9"/>
    </row>
    <row r="25" spans="5:31" ht="15.6" x14ac:dyDescent="0.35">
      <c r="E25" s="1" t="s">
        <v>45</v>
      </c>
      <c r="F25" s="1" t="s">
        <v>51</v>
      </c>
      <c r="G25" s="5">
        <f t="shared" si="47"/>
        <v>0</v>
      </c>
      <c r="H25" s="5">
        <f t="shared" si="47"/>
        <v>1</v>
      </c>
      <c r="I25" s="5">
        <f t="shared" si="47"/>
        <v>0</v>
      </c>
      <c r="J25" s="5">
        <f t="shared" si="47"/>
        <v>1</v>
      </c>
      <c r="K25" s="5" t="s">
        <v>36</v>
      </c>
      <c r="L25" s="5">
        <f t="shared" si="48"/>
        <v>0</v>
      </c>
      <c r="M25" s="5">
        <f t="shared" si="48"/>
        <v>1</v>
      </c>
      <c r="N25" s="5">
        <f t="shared" si="48"/>
        <v>0</v>
      </c>
      <c r="O25" s="5">
        <f t="shared" si="48"/>
        <v>0</v>
      </c>
      <c r="P25" s="5" t="s">
        <v>36</v>
      </c>
      <c r="Q25" s="5">
        <f t="shared" si="49"/>
        <v>1</v>
      </c>
      <c r="R25" s="5">
        <f t="shared" si="49"/>
        <v>1</v>
      </c>
      <c r="S25" s="5">
        <f t="shared" si="49"/>
        <v>0</v>
      </c>
      <c r="T25" s="5">
        <f t="shared" si="49"/>
        <v>1</v>
      </c>
      <c r="U25" s="5" t="s">
        <v>36</v>
      </c>
      <c r="V25" s="5">
        <f t="shared" si="50"/>
        <v>1</v>
      </c>
      <c r="W25" s="5">
        <f t="shared" si="50"/>
        <v>0</v>
      </c>
      <c r="X25" s="5">
        <f t="shared" si="50"/>
        <v>1</v>
      </c>
      <c r="Y25" s="5">
        <f t="shared" si="50"/>
        <v>0</v>
      </c>
      <c r="Z25" s="7"/>
      <c r="AB25" s="1" t="s">
        <v>45</v>
      </c>
      <c r="AC25" s="5" t="s">
        <v>61</v>
      </c>
      <c r="AD25" s="5">
        <f>C6</f>
        <v>21722</v>
      </c>
      <c r="AE25" s="9" t="str">
        <f>AE7</f>
        <v>При сложении положительных чисел получено отрицательное число(ПЕРЕПОЛНЕНИЕ!)</v>
      </c>
    </row>
    <row r="26" spans="5:31" ht="15.6" x14ac:dyDescent="0.35">
      <c r="E26" s="1"/>
      <c r="F26" s="1"/>
      <c r="G26">
        <f t="shared" ref="G26" si="51">MOD(G23+G24+G25,2)</f>
        <v>1</v>
      </c>
      <c r="H26">
        <f t="shared" ref="H26" si="52">MOD(H23+H24+H25,2)</f>
        <v>0</v>
      </c>
      <c r="I26">
        <f t="shared" ref="I26" si="53">MOD(I23+I24+I25,2)</f>
        <v>0</v>
      </c>
      <c r="J26">
        <f t="shared" ref="J26" si="54">MOD(J23+J24+J25,2)</f>
        <v>0</v>
      </c>
      <c r="K26" t="s">
        <v>36</v>
      </c>
      <c r="L26">
        <f t="shared" ref="L26" si="55">MOD(L23+L24+L25,2)</f>
        <v>0</v>
      </c>
      <c r="M26">
        <f t="shared" ref="M26" si="56">MOD(M23+M24+M25,2)</f>
        <v>0</v>
      </c>
      <c r="N26">
        <f t="shared" ref="N26" si="57">MOD(N23+N24+N25,2)</f>
        <v>0</v>
      </c>
      <c r="O26">
        <f t="shared" ref="O26" si="58">MOD(O23+O24+O25,2)</f>
        <v>1</v>
      </c>
      <c r="P26" t="s">
        <v>36</v>
      </c>
      <c r="Q26">
        <f t="shared" ref="Q26" si="59">MOD(Q23+Q24+Q25,2)</f>
        <v>1</v>
      </c>
      <c r="R26">
        <f t="shared" ref="R26" si="60">MOD(R23+R24+R25,2)</f>
        <v>0</v>
      </c>
      <c r="S26">
        <f t="shared" ref="S26" si="61">MOD(S23+S24+S25,2)</f>
        <v>0</v>
      </c>
      <c r="T26">
        <f t="shared" ref="T26" si="62">MOD(T23+T24+T25,2)</f>
        <v>0</v>
      </c>
      <c r="U26" t="s">
        <v>36</v>
      </c>
      <c r="V26">
        <f t="shared" ref="V26" si="63">MOD(V23+V24+V25,2)</f>
        <v>1</v>
      </c>
      <c r="W26">
        <f t="shared" ref="W26" si="64">MOD(W23+W24+W25,2)</f>
        <v>1</v>
      </c>
      <c r="X26">
        <f t="shared" ref="X26:Y26" si="65">MOD(X23+X24+X25,2)</f>
        <v>0</v>
      </c>
      <c r="Y26">
        <f t="shared" si="65"/>
        <v>0</v>
      </c>
      <c r="Z26" s="7" t="s">
        <v>57</v>
      </c>
      <c r="AA26">
        <f>IF(G26=0,_xlfn.DECIMAL(SUBSTITUTE(_xlfn.CONCAT(G26:Y26),".",""),2),0-_xlfn.DECIMAL(SUBSTITUTE(_xlfn.CONCAT(G27:Y27),".",""),2))</f>
        <v>-32372</v>
      </c>
      <c r="AB26" s="1"/>
      <c r="AD26">
        <f t="shared" ref="AD26" si="66">AD24+AD25</f>
        <v>33164</v>
      </c>
      <c r="AE26" s="9" t="s">
        <v>66</v>
      </c>
    </row>
    <row r="27" spans="5:31" ht="15.6" x14ac:dyDescent="0.35">
      <c r="E27" s="1"/>
      <c r="F27" s="1" t="s">
        <v>48</v>
      </c>
      <c r="G27">
        <f>IF(MOD(QUOTIENT(_xlfn.DECIMAL(SUBSTITUTE(_xlfn.CONCAT(G26:Y26),".",""),2)-1,32768),2)=0,1,0)</f>
        <v>0</v>
      </c>
      <c r="H27">
        <f>IF(MOD(QUOTIENT(_xlfn.DECIMAL(SUBSTITUTE(_xlfn.CONCAT(G26:Y26),".",""),2)-1,16384),2)=0,1,0)</f>
        <v>1</v>
      </c>
      <c r="I27">
        <f>IF(MOD(QUOTIENT(_xlfn.DECIMAL(SUBSTITUTE(_xlfn.CONCAT(G26:Y26),".",""),2)-1,8192),2)=0,1,0)</f>
        <v>1</v>
      </c>
      <c r="J27">
        <f>IF(MOD(QUOTIENT(_xlfn.DECIMAL(SUBSTITUTE(_xlfn.CONCAT(G26:Y26),".",""),2)-1,4096),2)=0,1,0)</f>
        <v>1</v>
      </c>
      <c r="K27" t="s">
        <v>36</v>
      </c>
      <c r="L27">
        <f>IF(MOD(QUOTIENT(_xlfn.DECIMAL(SUBSTITUTE(_xlfn.CONCAT(G26:Y26),".",""),2)-1,2048),2)=0,1,0)</f>
        <v>1</v>
      </c>
      <c r="M27">
        <f>IF(MOD(QUOTIENT(_xlfn.DECIMAL(SUBSTITUTE(_xlfn.CONCAT(G26:Y26),".",""),2)-1,1024),2)=0,1,0)</f>
        <v>1</v>
      </c>
      <c r="N27">
        <f>IF(MOD(QUOTIENT(_xlfn.DECIMAL(SUBSTITUTE(_xlfn.CONCAT(G26:Y26),".",""),2)-1,512),2)=0,1,0)</f>
        <v>1</v>
      </c>
      <c r="O27">
        <f>IF(MOD(QUOTIENT(_xlfn.DECIMAL(SUBSTITUTE(_xlfn.CONCAT(G26:Y26),".",""),2)-1,256),2)=0,1,0)</f>
        <v>0</v>
      </c>
      <c r="P27" t="s">
        <v>36</v>
      </c>
      <c r="Q27">
        <f>IF(MOD(QUOTIENT(_xlfn.DECIMAL(SUBSTITUTE(_xlfn.CONCAT(G26:Y26),".",""),2)-1,128),2)=0,1,0)</f>
        <v>0</v>
      </c>
      <c r="R27">
        <f>IF(MOD(QUOTIENT(_xlfn.DECIMAL(SUBSTITUTE(_xlfn.CONCAT(G26:Y26),".",""),2)-1,64),2)=0,1,0)</f>
        <v>1</v>
      </c>
      <c r="S27">
        <f>IF(MOD(QUOTIENT(_xlfn.DECIMAL(SUBSTITUTE(_xlfn.CONCAT(G26:Y26),".",""),2)-1,32),2)=0,1,0)</f>
        <v>1</v>
      </c>
      <c r="T27">
        <f>IF(MOD(QUOTIENT(_xlfn.DECIMAL(SUBSTITUTE(_xlfn.CONCAT(G26:Y26),".",""),2)-1,16),2)=0,1,0)</f>
        <v>1</v>
      </c>
      <c r="U27" t="s">
        <v>36</v>
      </c>
      <c r="V27">
        <f>IF(MOD(QUOTIENT(_xlfn.DECIMAL(SUBSTITUTE(_xlfn.CONCAT(G26:Y26),".",""),2)-1,8),2)=0,1,0)</f>
        <v>0</v>
      </c>
      <c r="W27">
        <f>IF(MOD(QUOTIENT(_xlfn.DECIMAL(SUBSTITUTE(_xlfn.CONCAT(G26:Y26),".",""),2)-1,4),2)=0,1,0)</f>
        <v>1</v>
      </c>
      <c r="X27">
        <f>IF(MOD(QUOTIENT(_xlfn.DECIMAL(SUBSTITUTE(_xlfn.CONCAT(G26:Y26),".",""),2)-1,2),2)=0,1,0)</f>
        <v>0</v>
      </c>
      <c r="Y27">
        <f>IF(MOD(QUOTIENT(_xlfn.DECIMAL(SUBSTITUTE(_xlfn.CONCAT(G26:Y26),".",""),2)-1,1),2)=0,1,0)</f>
        <v>0</v>
      </c>
      <c r="Z27" s="7"/>
      <c r="AB27" s="1"/>
      <c r="AE27" s="9"/>
    </row>
    <row r="28" spans="5:31" x14ac:dyDescent="0.3">
      <c r="E28" s="1"/>
      <c r="F28" s="1"/>
      <c r="H28" t="s">
        <v>71</v>
      </c>
      <c r="I28" s="9">
        <f>G23</f>
        <v>1</v>
      </c>
      <c r="K28" t="s">
        <v>36</v>
      </c>
      <c r="L28" t="s">
        <v>72</v>
      </c>
      <c r="M28" s="9">
        <f>IF(MOD(SUM(Q26:Y26),2)=0,1,0)</f>
        <v>0</v>
      </c>
      <c r="P28" t="s">
        <v>36</v>
      </c>
      <c r="Q28" t="s">
        <v>73</v>
      </c>
      <c r="R28" s="9">
        <f>V23</f>
        <v>0</v>
      </c>
      <c r="U28" t="s">
        <v>36</v>
      </c>
      <c r="V28" t="s">
        <v>74</v>
      </c>
      <c r="W28" s="9">
        <f>IF(SUM(G26:Y26)=0,1,0)</f>
        <v>0</v>
      </c>
      <c r="Y28" t="s">
        <v>75</v>
      </c>
      <c r="Z28" s="9">
        <f>G26</f>
        <v>1</v>
      </c>
      <c r="AB28" s="1" t="s">
        <v>76</v>
      </c>
      <c r="AC28" s="9">
        <f>IF(OR(AND(G24=0,G25=0,G26=1),AND(G24=1,G25=1,G26=0)),1,0)</f>
        <v>1</v>
      </c>
      <c r="AE28" s="9"/>
    </row>
    <row r="29" spans="5:31" ht="15.6" x14ac:dyDescent="0.35">
      <c r="E29" s="1"/>
      <c r="F29" s="1"/>
      <c r="G29" s="8">
        <f t="shared" ref="G29:I29" si="67">IF(H29+H30+H31&gt;1,1,0)</f>
        <v>1</v>
      </c>
      <c r="H29" s="8">
        <f t="shared" si="67"/>
        <v>1</v>
      </c>
      <c r="I29" s="8">
        <f t="shared" si="67"/>
        <v>1</v>
      </c>
      <c r="J29" s="8">
        <f t="shared" ref="J29" si="68">IF(L29+L30+L31&gt;1,1,0)</f>
        <v>1</v>
      </c>
      <c r="K29" s="8">
        <f t="shared" ref="K29:N29" si="69">IF(L29+L30+L31&gt;1,1,0)</f>
        <v>1</v>
      </c>
      <c r="L29" s="8">
        <f t="shared" si="69"/>
        <v>1</v>
      </c>
      <c r="M29" s="8">
        <f t="shared" si="69"/>
        <v>1</v>
      </c>
      <c r="N29" s="8">
        <f t="shared" si="69"/>
        <v>1</v>
      </c>
      <c r="O29" s="8">
        <f t="shared" ref="O29" si="70">IF(Q29+Q30+Q31&gt;1,1,0)</f>
        <v>1</v>
      </c>
      <c r="P29" s="8"/>
      <c r="Q29" s="8">
        <f t="shared" ref="Q29:S29" si="71">IF(R29+R30+R31&gt;1,1,0)</f>
        <v>1</v>
      </c>
      <c r="R29" s="8">
        <f t="shared" si="71"/>
        <v>1</v>
      </c>
      <c r="S29" s="8">
        <f t="shared" si="71"/>
        <v>1</v>
      </c>
      <c r="T29" s="8">
        <f t="shared" ref="T29" si="72">IF(V29+V30+V31&gt;1,1,0)</f>
        <v>0</v>
      </c>
      <c r="U29" s="8"/>
      <c r="V29" s="8">
        <f t="shared" ref="V29:X29" si="73">IF(W29+W30+W31&gt;1,1,0)</f>
        <v>0</v>
      </c>
      <c r="W29" s="8">
        <f t="shared" si="73"/>
        <v>0</v>
      </c>
      <c r="X29" s="8">
        <f t="shared" si="73"/>
        <v>0</v>
      </c>
      <c r="Y29" s="8">
        <v>0</v>
      </c>
      <c r="Z29" s="7"/>
      <c r="AB29" s="1"/>
      <c r="AE29" s="9"/>
    </row>
    <row r="30" spans="5:31" ht="15.6" x14ac:dyDescent="0.35">
      <c r="E30" s="1"/>
      <c r="F30" s="1" t="s">
        <v>50</v>
      </c>
      <c r="G30">
        <f>G5</f>
        <v>0</v>
      </c>
      <c r="H30">
        <f>H5</f>
        <v>0</v>
      </c>
      <c r="I30">
        <f>I5</f>
        <v>1</v>
      </c>
      <c r="J30">
        <f>J5</f>
        <v>0</v>
      </c>
      <c r="K30" t="s">
        <v>36</v>
      </c>
      <c r="L30">
        <f>L5</f>
        <v>1</v>
      </c>
      <c r="M30">
        <f>M5</f>
        <v>1</v>
      </c>
      <c r="N30">
        <f>N5</f>
        <v>0</v>
      </c>
      <c r="O30">
        <f>O5</f>
        <v>0</v>
      </c>
      <c r="P30" t="s">
        <v>36</v>
      </c>
      <c r="Q30">
        <f>Q5</f>
        <v>1</v>
      </c>
      <c r="R30">
        <f>R5</f>
        <v>0</v>
      </c>
      <c r="S30">
        <f>S5</f>
        <v>1</v>
      </c>
      <c r="T30">
        <f>T5</f>
        <v>1</v>
      </c>
      <c r="U30" t="s">
        <v>36</v>
      </c>
      <c r="V30">
        <f>V5</f>
        <v>0</v>
      </c>
      <c r="W30">
        <f>W5</f>
        <v>0</v>
      </c>
      <c r="X30">
        <f>X5</f>
        <v>1</v>
      </c>
      <c r="Y30">
        <f>Y5</f>
        <v>0</v>
      </c>
      <c r="Z30" s="7"/>
      <c r="AB30" s="1"/>
      <c r="AC30" t="s">
        <v>59</v>
      </c>
      <c r="AD30">
        <f>C5</f>
        <v>11442</v>
      </c>
      <c r="AE30" s="9"/>
    </row>
    <row r="31" spans="5:31" ht="15.6" x14ac:dyDescent="0.35">
      <c r="E31" s="1" t="s">
        <v>45</v>
      </c>
      <c r="F31" s="6" t="s">
        <v>52</v>
      </c>
      <c r="G31" s="5">
        <f>G10</f>
        <v>1</v>
      </c>
      <c r="H31" s="5">
        <f>H10</f>
        <v>1</v>
      </c>
      <c r="I31" s="5">
        <f>I10</f>
        <v>0</v>
      </c>
      <c r="J31" s="5">
        <f>J10</f>
        <v>1</v>
      </c>
      <c r="K31" s="5" t="s">
        <v>36</v>
      </c>
      <c r="L31" s="5">
        <f>L10</f>
        <v>0</v>
      </c>
      <c r="M31" s="5">
        <f>M10</f>
        <v>1</v>
      </c>
      <c r="N31" s="5">
        <f>N10</f>
        <v>1</v>
      </c>
      <c r="O31" s="5">
        <f>O10</f>
        <v>1</v>
      </c>
      <c r="P31" s="5" t="s">
        <v>36</v>
      </c>
      <c r="Q31" s="5">
        <f>Q10</f>
        <v>1</v>
      </c>
      <c r="R31" s="5">
        <f>R10</f>
        <v>1</v>
      </c>
      <c r="S31" s="5">
        <f>S10</f>
        <v>0</v>
      </c>
      <c r="T31" s="5">
        <f>T10</f>
        <v>1</v>
      </c>
      <c r="U31" s="5" t="s">
        <v>36</v>
      </c>
      <c r="V31" s="5">
        <f>V10</f>
        <v>1</v>
      </c>
      <c r="W31" s="5">
        <f>W10</f>
        <v>0</v>
      </c>
      <c r="X31" s="5">
        <f>X10</f>
        <v>0</v>
      </c>
      <c r="Y31" s="5">
        <f>Y10</f>
        <v>0</v>
      </c>
      <c r="Z31" s="7"/>
      <c r="AB31" s="1" t="s">
        <v>45</v>
      </c>
      <c r="AC31" s="5" t="s">
        <v>62</v>
      </c>
      <c r="AD31" s="5">
        <f>C10</f>
        <v>-10280</v>
      </c>
      <c r="AE31" s="9" t="str">
        <f>AE6</f>
        <v>Результат корректный перенос из старшего разряда не учитывается</v>
      </c>
    </row>
    <row r="32" spans="5:31" ht="15.6" x14ac:dyDescent="0.35">
      <c r="E32" s="1"/>
      <c r="F32" s="1"/>
      <c r="G32">
        <f t="shared" ref="G32" si="74">MOD(G29+G30+G31,2)</f>
        <v>0</v>
      </c>
      <c r="H32">
        <f t="shared" ref="H32" si="75">MOD(H29+H30+H31,2)</f>
        <v>0</v>
      </c>
      <c r="I32">
        <f t="shared" ref="I32" si="76">MOD(I29+I30+I31,2)</f>
        <v>0</v>
      </c>
      <c r="J32">
        <f t="shared" ref="J32" si="77">MOD(J29+J30+J31,2)</f>
        <v>0</v>
      </c>
      <c r="K32" t="s">
        <v>36</v>
      </c>
      <c r="L32">
        <f t="shared" ref="L32" si="78">MOD(L29+L30+L31,2)</f>
        <v>0</v>
      </c>
      <c r="M32">
        <f t="shared" ref="M32" si="79">MOD(M29+M30+M31,2)</f>
        <v>1</v>
      </c>
      <c r="N32">
        <f t="shared" ref="N32" si="80">MOD(N29+N30+N31,2)</f>
        <v>0</v>
      </c>
      <c r="O32">
        <f t="shared" ref="O32" si="81">MOD(O29+O30+O31,2)</f>
        <v>0</v>
      </c>
      <c r="P32" t="s">
        <v>36</v>
      </c>
      <c r="Q32">
        <f t="shared" ref="Q32" si="82">MOD(Q29+Q30+Q31,2)</f>
        <v>1</v>
      </c>
      <c r="R32">
        <f t="shared" ref="R32" si="83">MOD(R29+R30+R31,2)</f>
        <v>0</v>
      </c>
      <c r="S32">
        <f t="shared" ref="S32" si="84">MOD(S29+S30+S31,2)</f>
        <v>0</v>
      </c>
      <c r="T32">
        <f t="shared" ref="T32" si="85">MOD(T29+T30+T31,2)</f>
        <v>0</v>
      </c>
      <c r="U32" t="s">
        <v>36</v>
      </c>
      <c r="V32">
        <f t="shared" ref="V32" si="86">MOD(V29+V30+V31,2)</f>
        <v>1</v>
      </c>
      <c r="W32">
        <f t="shared" ref="W32" si="87">MOD(W29+W30+W31,2)</f>
        <v>0</v>
      </c>
      <c r="X32">
        <f t="shared" ref="X32:Y32" si="88">MOD(X29+X30+X31,2)</f>
        <v>1</v>
      </c>
      <c r="Y32">
        <f t="shared" si="88"/>
        <v>0</v>
      </c>
      <c r="Z32" s="7" t="s">
        <v>57</v>
      </c>
      <c r="AA32">
        <f t="shared" ref="AA32" si="89">IF(G32=0,_xlfn.DECIMAL(SUBSTITUTE(_xlfn.CONCAT(G32:Y32),".",""),2),0-_xlfn.DECIMAL(SUBSTITUTE(_xlfn.CONCAT(G33:Y33),".",""),2))</f>
        <v>1162</v>
      </c>
      <c r="AB32" s="1"/>
      <c r="AD32">
        <f t="shared" ref="AD32" si="90">AD30+AD31</f>
        <v>1162</v>
      </c>
      <c r="AE32" s="9" t="s">
        <v>66</v>
      </c>
    </row>
    <row r="33" spans="5:31" ht="15.6" x14ac:dyDescent="0.35">
      <c r="E33" s="1"/>
      <c r="F33" s="1" t="s">
        <v>48</v>
      </c>
      <c r="G33">
        <f>IF(MOD(QUOTIENT(_xlfn.DECIMAL(SUBSTITUTE(_xlfn.CONCAT(G32:Y32),".",""),2)-1,32768),2)=0,1,0)</f>
        <v>1</v>
      </c>
      <c r="H33">
        <f>IF(MOD(QUOTIENT(_xlfn.DECIMAL(SUBSTITUTE(_xlfn.CONCAT(G32:Y32),".",""),2)-1,16384),2)=0,1,0)</f>
        <v>1</v>
      </c>
      <c r="I33">
        <f>IF(MOD(QUOTIENT(_xlfn.DECIMAL(SUBSTITUTE(_xlfn.CONCAT(G32:Y32),".",""),2)-1,8192),2)=0,1,0)</f>
        <v>1</v>
      </c>
      <c r="J33">
        <f>IF(MOD(QUOTIENT(_xlfn.DECIMAL(SUBSTITUTE(_xlfn.CONCAT(G32:Y32),".",""),2)-1,4096),2)=0,1,0)</f>
        <v>1</v>
      </c>
      <c r="K33" t="s">
        <v>36</v>
      </c>
      <c r="L33">
        <f>IF(MOD(QUOTIENT(_xlfn.DECIMAL(SUBSTITUTE(_xlfn.CONCAT(G32:Y32),".",""),2)-1,2048),2)=0,1,0)</f>
        <v>1</v>
      </c>
      <c r="M33">
        <f>IF(MOD(QUOTIENT(_xlfn.DECIMAL(SUBSTITUTE(_xlfn.CONCAT(G32:Y32),".",""),2)-1,1024),2)=0,1,0)</f>
        <v>0</v>
      </c>
      <c r="N33">
        <f>IF(MOD(QUOTIENT(_xlfn.DECIMAL(SUBSTITUTE(_xlfn.CONCAT(G32:Y32),".",""),2)-1,512),2)=0,1,0)</f>
        <v>1</v>
      </c>
      <c r="O33">
        <f>IF(MOD(QUOTIENT(_xlfn.DECIMAL(SUBSTITUTE(_xlfn.CONCAT(G32:Y32),".",""),2)-1,256),2)=0,1,0)</f>
        <v>1</v>
      </c>
      <c r="P33" t="s">
        <v>36</v>
      </c>
      <c r="Q33">
        <f>IF(MOD(QUOTIENT(_xlfn.DECIMAL(SUBSTITUTE(_xlfn.CONCAT(G32:Y32),".",""),2)-1,128),2)=0,1,0)</f>
        <v>0</v>
      </c>
      <c r="R33">
        <f>IF(MOD(QUOTIENT(_xlfn.DECIMAL(SUBSTITUTE(_xlfn.CONCAT(G32:Y32),".",""),2)-1,64),2)=0,1,0)</f>
        <v>1</v>
      </c>
      <c r="S33">
        <f>IF(MOD(QUOTIENT(_xlfn.DECIMAL(SUBSTITUTE(_xlfn.CONCAT(G32:Y32),".",""),2)-1,32),2)=0,1,0)</f>
        <v>1</v>
      </c>
      <c r="T33">
        <f>IF(MOD(QUOTIENT(_xlfn.DECIMAL(SUBSTITUTE(_xlfn.CONCAT(G32:Y32),".",""),2)-1,16),2)=0,1,0)</f>
        <v>1</v>
      </c>
      <c r="U33" t="s">
        <v>36</v>
      </c>
      <c r="V33">
        <f>IF(MOD(QUOTIENT(_xlfn.DECIMAL(SUBSTITUTE(_xlfn.CONCAT(G32:Y32),".",""),2)-1,8),2)=0,1,0)</f>
        <v>0</v>
      </c>
      <c r="W33">
        <f>IF(MOD(QUOTIENT(_xlfn.DECIMAL(SUBSTITUTE(_xlfn.CONCAT(G32:Y32),".",""),2)-1,4),2)=0,1,0)</f>
        <v>1</v>
      </c>
      <c r="X33">
        <f>IF(MOD(QUOTIENT(_xlfn.DECIMAL(SUBSTITUTE(_xlfn.CONCAT(G32:Y32),".",""),2)-1,2),2)=0,1,0)</f>
        <v>1</v>
      </c>
      <c r="Y33">
        <f>IF(MOD(QUOTIENT(_xlfn.DECIMAL(SUBSTITUTE(_xlfn.CONCAT(G32:Y32),".",""),2)-1,1),2)=0,1,0)</f>
        <v>0</v>
      </c>
      <c r="Z33" s="7"/>
      <c r="AB33" s="1"/>
      <c r="AE33" s="9"/>
    </row>
    <row r="34" spans="5:31" ht="15.6" x14ac:dyDescent="0.35">
      <c r="E34" s="1"/>
      <c r="F34" s="1"/>
      <c r="H34" t="s">
        <v>71</v>
      </c>
      <c r="I34" s="9">
        <f>G29</f>
        <v>1</v>
      </c>
      <c r="K34" t="s">
        <v>36</v>
      </c>
      <c r="L34" t="s">
        <v>72</v>
      </c>
      <c r="M34" s="9">
        <f>IF(MOD(SUM(Q32:Y32),2)=0,1,0)</f>
        <v>0</v>
      </c>
      <c r="P34" t="s">
        <v>36</v>
      </c>
      <c r="Q34" t="s">
        <v>73</v>
      </c>
      <c r="R34" s="9">
        <f>V29</f>
        <v>0</v>
      </c>
      <c r="U34" t="s">
        <v>36</v>
      </c>
      <c r="V34" t="s">
        <v>74</v>
      </c>
      <c r="W34" s="9">
        <f>IF(SUM(G32:Y32)=0,1,0)</f>
        <v>0</v>
      </c>
      <c r="Y34" t="s">
        <v>75</v>
      </c>
      <c r="Z34" s="7">
        <f>G32</f>
        <v>0</v>
      </c>
      <c r="AB34" s="1" t="s">
        <v>76</v>
      </c>
      <c r="AC34" s="9">
        <f>IF(OR(AND(G30=0,G31=0,G32=1),AND(G30=1,G31=1,G32=0)),1,0)</f>
        <v>0</v>
      </c>
      <c r="AE34" s="9"/>
    </row>
    <row r="35" spans="5:31" ht="15.6" x14ac:dyDescent="0.35">
      <c r="E35" s="1"/>
      <c r="F35" s="1"/>
      <c r="G35" s="8">
        <f t="shared" ref="G35:I35" si="91">IF(H35+H36+H37&gt;1,1,0)</f>
        <v>1</v>
      </c>
      <c r="H35" s="8">
        <f t="shared" si="91"/>
        <v>0</v>
      </c>
      <c r="I35" s="8">
        <f t="shared" si="91"/>
        <v>1</v>
      </c>
      <c r="J35" s="8">
        <f t="shared" ref="J35" si="92">IF(L35+L36+L37&gt;1,1,0)</f>
        <v>0</v>
      </c>
      <c r="K35" s="8">
        <f t="shared" ref="K35:N35" si="93">IF(L35+L36+L37&gt;1,1,0)</f>
        <v>0</v>
      </c>
      <c r="L35" s="8">
        <f t="shared" si="93"/>
        <v>1</v>
      </c>
      <c r="M35" s="8">
        <f t="shared" si="93"/>
        <v>1</v>
      </c>
      <c r="N35" s="8">
        <f t="shared" si="93"/>
        <v>1</v>
      </c>
      <c r="O35" s="8">
        <f t="shared" ref="O35" si="94">IF(Q35+Q36+Q37&gt;1,1,0)</f>
        <v>1</v>
      </c>
      <c r="P35" s="8"/>
      <c r="Q35" s="8">
        <f t="shared" ref="Q35:S35" si="95">IF(R35+R36+R37&gt;1,1,0)</f>
        <v>1</v>
      </c>
      <c r="R35" s="8">
        <f t="shared" si="95"/>
        <v>0</v>
      </c>
      <c r="S35" s="8">
        <f t="shared" si="95"/>
        <v>1</v>
      </c>
      <c r="T35" s="8">
        <f t="shared" ref="T35" si="96">IF(V35+V36+V37&gt;1,1,0)</f>
        <v>1</v>
      </c>
      <c r="U35" s="8"/>
      <c r="V35" s="8">
        <f t="shared" ref="V35:X35" si="97">IF(W35+W36+W37&gt;1,1,0)</f>
        <v>0</v>
      </c>
      <c r="W35" s="8">
        <f t="shared" si="97"/>
        <v>0</v>
      </c>
      <c r="X35" s="8">
        <f t="shared" si="97"/>
        <v>0</v>
      </c>
      <c r="Y35" s="8">
        <v>0</v>
      </c>
      <c r="Z35" s="7"/>
      <c r="AB35" s="1"/>
      <c r="AE35" s="9"/>
    </row>
    <row r="36" spans="5:31" ht="15.6" x14ac:dyDescent="0.35">
      <c r="E36" s="1"/>
      <c r="F36" s="1" t="s">
        <v>52</v>
      </c>
      <c r="G36">
        <f t="shared" ref="G36:J37" si="98">G10</f>
        <v>1</v>
      </c>
      <c r="H36">
        <f t="shared" si="98"/>
        <v>1</v>
      </c>
      <c r="I36">
        <f t="shared" si="98"/>
        <v>0</v>
      </c>
      <c r="J36">
        <f t="shared" si="98"/>
        <v>1</v>
      </c>
      <c r="K36" t="s">
        <v>36</v>
      </c>
      <c r="L36">
        <f t="shared" ref="L36:O37" si="99">L10</f>
        <v>0</v>
      </c>
      <c r="M36">
        <f t="shared" si="99"/>
        <v>1</v>
      </c>
      <c r="N36">
        <f t="shared" si="99"/>
        <v>1</v>
      </c>
      <c r="O36">
        <f t="shared" si="99"/>
        <v>1</v>
      </c>
      <c r="P36" t="s">
        <v>36</v>
      </c>
      <c r="Q36">
        <f t="shared" ref="Q36:T37" si="100">Q10</f>
        <v>1</v>
      </c>
      <c r="R36">
        <f t="shared" si="100"/>
        <v>1</v>
      </c>
      <c r="S36">
        <f t="shared" si="100"/>
        <v>0</v>
      </c>
      <c r="T36">
        <f t="shared" si="100"/>
        <v>1</v>
      </c>
      <c r="U36" t="s">
        <v>36</v>
      </c>
      <c r="V36">
        <f t="shared" ref="V36:Y37" si="101">V10</f>
        <v>1</v>
      </c>
      <c r="W36">
        <f t="shared" si="101"/>
        <v>0</v>
      </c>
      <c r="X36">
        <f t="shared" si="101"/>
        <v>0</v>
      </c>
      <c r="Y36">
        <f t="shared" si="101"/>
        <v>0</v>
      </c>
      <c r="Z36" s="7"/>
      <c r="AB36" s="1"/>
      <c r="AC36" t="s">
        <v>62</v>
      </c>
      <c r="AD36">
        <f>C10</f>
        <v>-10280</v>
      </c>
      <c r="AE36" s="9"/>
    </row>
    <row r="37" spans="5:31" ht="15.6" x14ac:dyDescent="0.35">
      <c r="E37" s="1" t="s">
        <v>45</v>
      </c>
      <c r="F37" s="6" t="s">
        <v>53</v>
      </c>
      <c r="G37" s="5">
        <f t="shared" si="98"/>
        <v>1</v>
      </c>
      <c r="H37" s="5">
        <f t="shared" si="98"/>
        <v>1</v>
      </c>
      <c r="I37" s="5">
        <f t="shared" si="98"/>
        <v>0</v>
      </c>
      <c r="J37" s="5">
        <f t="shared" si="98"/>
        <v>1</v>
      </c>
      <c r="K37" s="5" t="s">
        <v>36</v>
      </c>
      <c r="L37" s="5">
        <f t="shared" si="99"/>
        <v>0</v>
      </c>
      <c r="M37" s="5">
        <f t="shared" si="99"/>
        <v>0</v>
      </c>
      <c r="N37" s="5">
        <f t="shared" si="99"/>
        <v>1</v>
      </c>
      <c r="O37" s="5">
        <f t="shared" si="99"/>
        <v>1</v>
      </c>
      <c r="P37" s="5" t="s">
        <v>36</v>
      </c>
      <c r="Q37" s="5">
        <f t="shared" si="100"/>
        <v>0</v>
      </c>
      <c r="R37" s="5">
        <f t="shared" si="100"/>
        <v>1</v>
      </c>
      <c r="S37" s="5">
        <f t="shared" si="100"/>
        <v>0</v>
      </c>
      <c r="T37" s="5">
        <f t="shared" si="100"/>
        <v>0</v>
      </c>
      <c r="U37" s="5" t="s">
        <v>36</v>
      </c>
      <c r="V37" s="5">
        <f t="shared" si="101"/>
        <v>1</v>
      </c>
      <c r="W37" s="5">
        <f t="shared" si="101"/>
        <v>1</v>
      </c>
      <c r="X37" s="5">
        <f t="shared" si="101"/>
        <v>1</v>
      </c>
      <c r="Y37" s="5">
        <f t="shared" si="101"/>
        <v>0</v>
      </c>
      <c r="Z37" s="7"/>
      <c r="AB37" s="1" t="s">
        <v>45</v>
      </c>
      <c r="AC37" s="5" t="s">
        <v>63</v>
      </c>
      <c r="AD37" s="5">
        <f>C11</f>
        <v>-11442</v>
      </c>
      <c r="AE37" s="9" t="str">
        <f>AE9</f>
        <v>Результат корректный</v>
      </c>
    </row>
    <row r="38" spans="5:31" ht="15.6" x14ac:dyDescent="0.35">
      <c r="E38" s="1"/>
      <c r="F38" s="1"/>
      <c r="G38">
        <f t="shared" ref="G38" si="102">MOD(G35+G36+G37,2)</f>
        <v>1</v>
      </c>
      <c r="H38">
        <f t="shared" ref="H38" si="103">MOD(H35+H36+H37,2)</f>
        <v>0</v>
      </c>
      <c r="I38">
        <f t="shared" ref="I38" si="104">MOD(I35+I36+I37,2)</f>
        <v>1</v>
      </c>
      <c r="J38">
        <f t="shared" ref="J38" si="105">MOD(J35+J36+J37,2)</f>
        <v>0</v>
      </c>
      <c r="K38" t="s">
        <v>36</v>
      </c>
      <c r="L38">
        <f t="shared" ref="L38" si="106">MOD(L35+L36+L37,2)</f>
        <v>1</v>
      </c>
      <c r="M38">
        <f t="shared" ref="M38" si="107">MOD(M35+M36+M37,2)</f>
        <v>0</v>
      </c>
      <c r="N38">
        <f t="shared" ref="N38" si="108">MOD(N35+N36+N37,2)</f>
        <v>1</v>
      </c>
      <c r="O38">
        <f t="shared" ref="O38" si="109">MOD(O35+O36+O37,2)</f>
        <v>1</v>
      </c>
      <c r="P38" t="s">
        <v>36</v>
      </c>
      <c r="Q38">
        <f t="shared" ref="Q38" si="110">MOD(Q35+Q36+Q37,2)</f>
        <v>0</v>
      </c>
      <c r="R38">
        <f t="shared" ref="R38" si="111">MOD(R35+R36+R37,2)</f>
        <v>0</v>
      </c>
      <c r="S38">
        <f t="shared" ref="S38" si="112">MOD(S35+S36+S37,2)</f>
        <v>1</v>
      </c>
      <c r="T38">
        <f t="shared" ref="T38" si="113">MOD(T35+T36+T37,2)</f>
        <v>0</v>
      </c>
      <c r="U38" t="s">
        <v>36</v>
      </c>
      <c r="V38">
        <f t="shared" ref="V38" si="114">MOD(V35+V36+V37,2)</f>
        <v>0</v>
      </c>
      <c r="W38">
        <f t="shared" ref="W38" si="115">MOD(W35+W36+W37,2)</f>
        <v>1</v>
      </c>
      <c r="X38">
        <f t="shared" ref="X38:Y38" si="116">MOD(X35+X36+X37,2)</f>
        <v>1</v>
      </c>
      <c r="Y38">
        <f t="shared" si="116"/>
        <v>0</v>
      </c>
      <c r="Z38" s="7" t="s">
        <v>56</v>
      </c>
      <c r="AA38">
        <f t="shared" ref="AA38" si="117">IF(G38=0,_xlfn.DECIMAL(SUBSTITUTE(_xlfn.CONCAT(G38:Y38),".",""),2),0-_xlfn.DECIMAL(SUBSTITUTE(_xlfn.CONCAT(G39:Y39),".",""),2))</f>
        <v>-21722</v>
      </c>
      <c r="AB38" s="1"/>
      <c r="AD38">
        <f t="shared" ref="AD38" si="118">AD36+AD37</f>
        <v>-21722</v>
      </c>
      <c r="AE38" s="9" t="s">
        <v>66</v>
      </c>
    </row>
    <row r="39" spans="5:31" ht="15.6" x14ac:dyDescent="0.35">
      <c r="E39" s="1"/>
      <c r="F39" s="1" t="s">
        <v>48</v>
      </c>
      <c r="G39">
        <f>IF(MOD(QUOTIENT(_xlfn.DECIMAL(SUBSTITUTE(_xlfn.CONCAT(G38:Y38),".",""),2)-1,32768),2)=0,1,0)</f>
        <v>0</v>
      </c>
      <c r="H39">
        <f>IF(MOD(QUOTIENT(_xlfn.DECIMAL(SUBSTITUTE(_xlfn.CONCAT(G38:Y38),".",""),2)-1,16384),2)=0,1,0)</f>
        <v>1</v>
      </c>
      <c r="I39">
        <f>IF(MOD(QUOTIENT(_xlfn.DECIMAL(SUBSTITUTE(_xlfn.CONCAT(G38:Y38),".",""),2)-1,8192),2)=0,1,0)</f>
        <v>0</v>
      </c>
      <c r="J39">
        <f>IF(MOD(QUOTIENT(_xlfn.DECIMAL(SUBSTITUTE(_xlfn.CONCAT(G38:Y38),".",""),2)-1,4096),2)=0,1,0)</f>
        <v>1</v>
      </c>
      <c r="K39" t="s">
        <v>36</v>
      </c>
      <c r="L39">
        <f>IF(MOD(QUOTIENT(_xlfn.DECIMAL(SUBSTITUTE(_xlfn.CONCAT(G38:Y38),".",""),2)-1,2048),2)=0,1,0)</f>
        <v>0</v>
      </c>
      <c r="M39">
        <f>IF(MOD(QUOTIENT(_xlfn.DECIMAL(SUBSTITUTE(_xlfn.CONCAT(G38:Y38),".",""),2)-1,1024),2)=0,1,0)</f>
        <v>1</v>
      </c>
      <c r="N39">
        <f>IF(MOD(QUOTIENT(_xlfn.DECIMAL(SUBSTITUTE(_xlfn.CONCAT(G38:Y38),".",""),2)-1,512),2)=0,1,0)</f>
        <v>0</v>
      </c>
      <c r="O39">
        <f>IF(MOD(QUOTIENT(_xlfn.DECIMAL(SUBSTITUTE(_xlfn.CONCAT(G38:Y38),".",""),2)-1,256),2)=0,1,0)</f>
        <v>0</v>
      </c>
      <c r="P39" t="s">
        <v>36</v>
      </c>
      <c r="Q39">
        <f>IF(MOD(QUOTIENT(_xlfn.DECIMAL(SUBSTITUTE(_xlfn.CONCAT(G38:Y38),".",""),2)-1,128),2)=0,1,0)</f>
        <v>1</v>
      </c>
      <c r="R39">
        <f>IF(MOD(QUOTIENT(_xlfn.DECIMAL(SUBSTITUTE(_xlfn.CONCAT(G38:Y38),".",""),2)-1,64),2)=0,1,0)</f>
        <v>1</v>
      </c>
      <c r="S39">
        <f>IF(MOD(QUOTIENT(_xlfn.DECIMAL(SUBSTITUTE(_xlfn.CONCAT(G38:Y38),".",""),2)-1,32),2)=0,1,0)</f>
        <v>0</v>
      </c>
      <c r="T39">
        <f>IF(MOD(QUOTIENT(_xlfn.DECIMAL(SUBSTITUTE(_xlfn.CONCAT(G38:Y38),".",""),2)-1,16),2)=0,1,0)</f>
        <v>1</v>
      </c>
      <c r="U39" t="s">
        <v>36</v>
      </c>
      <c r="V39">
        <f>IF(MOD(QUOTIENT(_xlfn.DECIMAL(SUBSTITUTE(_xlfn.CONCAT(G38:Y38),".",""),2)-1,8),2)=0,1,0)</f>
        <v>1</v>
      </c>
      <c r="W39">
        <f>IF(MOD(QUOTIENT(_xlfn.DECIMAL(SUBSTITUTE(_xlfn.CONCAT(G38:Y38),".",""),2)-1,4),2)=0,1,0)</f>
        <v>0</v>
      </c>
      <c r="X39">
        <f>IF(MOD(QUOTIENT(_xlfn.DECIMAL(SUBSTITUTE(_xlfn.CONCAT(G38:Y38),".",""),2)-1,2),2)=0,1,0)</f>
        <v>1</v>
      </c>
      <c r="Y39">
        <f>IF(MOD(QUOTIENT(_xlfn.DECIMAL(SUBSTITUTE(_xlfn.CONCAT(G38:Y38),".",""),2)-1,1),2)=0,1,0)</f>
        <v>0</v>
      </c>
      <c r="Z39" s="7"/>
      <c r="AB39" s="1"/>
      <c r="AE39" s="9"/>
    </row>
    <row r="40" spans="5:31" ht="15.6" x14ac:dyDescent="0.35">
      <c r="E40" s="1"/>
      <c r="F40" s="1"/>
      <c r="H40" t="s">
        <v>71</v>
      </c>
      <c r="I40" s="9">
        <f>G35</f>
        <v>1</v>
      </c>
      <c r="K40" t="s">
        <v>36</v>
      </c>
      <c r="L40" t="s">
        <v>72</v>
      </c>
      <c r="M40" s="9">
        <f>IF(MOD(SUM(Q38:Y38),2)=0,1,0)</f>
        <v>0</v>
      </c>
      <c r="P40" t="s">
        <v>36</v>
      </c>
      <c r="Q40" t="s">
        <v>73</v>
      </c>
      <c r="R40" s="9">
        <f>V35</f>
        <v>0</v>
      </c>
      <c r="U40" t="s">
        <v>36</v>
      </c>
      <c r="V40" t="s">
        <v>74</v>
      </c>
      <c r="W40" s="9">
        <f>IF(SUM(G38:Y38)=0,1,0)</f>
        <v>0</v>
      </c>
      <c r="Y40" t="s">
        <v>75</v>
      </c>
      <c r="Z40" s="7">
        <f>G38</f>
        <v>1</v>
      </c>
      <c r="AB40" s="1" t="s">
        <v>76</v>
      </c>
      <c r="AC40" s="9">
        <f>IF(OR(AND(G36=0,G37=0,G38=1),AND(G36=1,G37=1,G38=0)),1,0)</f>
        <v>0</v>
      </c>
      <c r="AE40" s="9"/>
    </row>
    <row r="41" spans="5:31" ht="15.6" x14ac:dyDescent="0.35">
      <c r="E41" s="1"/>
      <c r="F41" s="1"/>
      <c r="G41" s="8">
        <f t="shared" ref="G41:I41" si="119">IF(H41+H42+H43&gt;1,1,0)</f>
        <v>0</v>
      </c>
      <c r="H41" s="8">
        <f t="shared" si="119"/>
        <v>0</v>
      </c>
      <c r="I41" s="8">
        <f t="shared" si="119"/>
        <v>0</v>
      </c>
      <c r="J41" s="8">
        <f t="shared" ref="J41" si="120">IF(L41+L42+L43&gt;1,1,0)</f>
        <v>0</v>
      </c>
      <c r="K41" s="8">
        <f t="shared" ref="K41:N41" si="121">IF(L41+L42+L43&gt;1,1,0)</f>
        <v>0</v>
      </c>
      <c r="L41" s="8">
        <f t="shared" si="121"/>
        <v>0</v>
      </c>
      <c r="M41" s="8">
        <f t="shared" si="121"/>
        <v>1</v>
      </c>
      <c r="N41" s="8">
        <f t="shared" si="121"/>
        <v>1</v>
      </c>
      <c r="O41" s="8">
        <f t="shared" ref="O41" si="122">IF(Q41+Q42+Q43&gt;1,1,0)</f>
        <v>0</v>
      </c>
      <c r="P41" s="8"/>
      <c r="Q41" s="8">
        <f t="shared" ref="Q41:S41" si="123">IF(R41+R42+R43&gt;1,1,0)</f>
        <v>0</v>
      </c>
      <c r="R41" s="8">
        <f t="shared" si="123"/>
        <v>0</v>
      </c>
      <c r="S41" s="8">
        <f t="shared" si="123"/>
        <v>0</v>
      </c>
      <c r="T41" s="8">
        <f t="shared" ref="T41" si="124">IF(V41+V42+V43&gt;1,1,0)</f>
        <v>1</v>
      </c>
      <c r="U41" s="8"/>
      <c r="V41" s="8">
        <f t="shared" ref="V41:X41" si="125">IF(W41+W42+W43&gt;1,1,0)</f>
        <v>1</v>
      </c>
      <c r="W41" s="8">
        <f t="shared" si="125"/>
        <v>1</v>
      </c>
      <c r="X41" s="8">
        <f t="shared" si="125"/>
        <v>0</v>
      </c>
      <c r="Y41" s="8">
        <v>0</v>
      </c>
      <c r="Z41" s="7"/>
      <c r="AB41" s="1"/>
      <c r="AE41" s="9"/>
    </row>
    <row r="42" spans="5:31" ht="15.6" x14ac:dyDescent="0.35">
      <c r="E42" s="1"/>
      <c r="F42" s="1" t="s">
        <v>53</v>
      </c>
      <c r="G42">
        <f t="shared" ref="G42:J43" si="126">G11</f>
        <v>1</v>
      </c>
      <c r="H42">
        <f t="shared" si="126"/>
        <v>1</v>
      </c>
      <c r="I42">
        <f t="shared" si="126"/>
        <v>0</v>
      </c>
      <c r="J42">
        <f t="shared" si="126"/>
        <v>1</v>
      </c>
      <c r="K42" t="s">
        <v>36</v>
      </c>
      <c r="L42">
        <f t="shared" ref="L42:O43" si="127">L11</f>
        <v>0</v>
      </c>
      <c r="M42">
        <f t="shared" si="127"/>
        <v>0</v>
      </c>
      <c r="N42">
        <f t="shared" si="127"/>
        <v>1</v>
      </c>
      <c r="O42">
        <f t="shared" si="127"/>
        <v>1</v>
      </c>
      <c r="P42" t="s">
        <v>36</v>
      </c>
      <c r="Q42">
        <f t="shared" ref="Q42:T43" si="128">Q11</f>
        <v>0</v>
      </c>
      <c r="R42">
        <f t="shared" si="128"/>
        <v>1</v>
      </c>
      <c r="S42">
        <f t="shared" si="128"/>
        <v>0</v>
      </c>
      <c r="T42">
        <f t="shared" si="128"/>
        <v>0</v>
      </c>
      <c r="U42" t="s">
        <v>36</v>
      </c>
      <c r="V42">
        <f t="shared" ref="V42:Y43" si="129">V11</f>
        <v>1</v>
      </c>
      <c r="W42">
        <f t="shared" si="129"/>
        <v>1</v>
      </c>
      <c r="X42">
        <f t="shared" si="129"/>
        <v>1</v>
      </c>
      <c r="Y42">
        <f t="shared" si="129"/>
        <v>0</v>
      </c>
      <c r="Z42" s="7"/>
      <c r="AB42" s="1"/>
      <c r="AC42" t="s">
        <v>63</v>
      </c>
      <c r="AD42">
        <f>C11</f>
        <v>-11442</v>
      </c>
      <c r="AE42" s="9"/>
    </row>
    <row r="43" spans="5:31" ht="15.6" x14ac:dyDescent="0.35">
      <c r="E43" s="1" t="s">
        <v>45</v>
      </c>
      <c r="F43" s="6" t="s">
        <v>54</v>
      </c>
      <c r="G43" s="5">
        <f t="shared" si="126"/>
        <v>1</v>
      </c>
      <c r="H43" s="5">
        <f t="shared" si="126"/>
        <v>0</v>
      </c>
      <c r="I43" s="5">
        <f t="shared" si="126"/>
        <v>1</v>
      </c>
      <c r="J43" s="5">
        <f t="shared" si="126"/>
        <v>0</v>
      </c>
      <c r="K43" s="5" t="s">
        <v>36</v>
      </c>
      <c r="L43" s="5">
        <f t="shared" si="127"/>
        <v>1</v>
      </c>
      <c r="M43" s="5">
        <f t="shared" si="127"/>
        <v>0</v>
      </c>
      <c r="N43" s="5">
        <f t="shared" si="127"/>
        <v>1</v>
      </c>
      <c r="O43" s="5">
        <f t="shared" si="127"/>
        <v>1</v>
      </c>
      <c r="P43" s="5" t="s">
        <v>36</v>
      </c>
      <c r="Q43" s="5">
        <f t="shared" si="128"/>
        <v>0</v>
      </c>
      <c r="R43" s="5">
        <f t="shared" si="128"/>
        <v>0</v>
      </c>
      <c r="S43" s="5">
        <f t="shared" si="128"/>
        <v>1</v>
      </c>
      <c r="T43" s="5">
        <f t="shared" si="128"/>
        <v>0</v>
      </c>
      <c r="U43" s="5" t="s">
        <v>36</v>
      </c>
      <c r="V43" s="5">
        <f t="shared" si="129"/>
        <v>0</v>
      </c>
      <c r="W43" s="5">
        <f t="shared" si="129"/>
        <v>1</v>
      </c>
      <c r="X43" s="5">
        <f t="shared" si="129"/>
        <v>1</v>
      </c>
      <c r="Y43" s="5">
        <f t="shared" si="129"/>
        <v>0</v>
      </c>
      <c r="Z43" s="7"/>
      <c r="AB43" s="1" t="s">
        <v>45</v>
      </c>
      <c r="AC43" s="5" t="s">
        <v>64</v>
      </c>
      <c r="AD43" s="5">
        <f>C12</f>
        <v>-21722</v>
      </c>
      <c r="AE43" s="9" t="str">
        <f>AE8</f>
        <v>При сложении отрицательных чисел получено положительное число(ПЕРЕПОЛНЕНИЕ!)</v>
      </c>
    </row>
    <row r="44" spans="5:31" ht="15.6" x14ac:dyDescent="0.35">
      <c r="E44" s="1"/>
      <c r="F44" s="1"/>
      <c r="G44">
        <f t="shared" ref="G44" si="130">MOD(G41+G42+G43,2)</f>
        <v>0</v>
      </c>
      <c r="H44">
        <f t="shared" ref="H44" si="131">MOD(H41+H42+H43,2)</f>
        <v>1</v>
      </c>
      <c r="I44">
        <f t="shared" ref="I44" si="132">MOD(I41+I42+I43,2)</f>
        <v>1</v>
      </c>
      <c r="J44">
        <f t="shared" ref="J44" si="133">MOD(J41+J42+J43,2)</f>
        <v>1</v>
      </c>
      <c r="K44" t="s">
        <v>36</v>
      </c>
      <c r="L44">
        <f t="shared" ref="L44" si="134">MOD(L41+L42+L43,2)</f>
        <v>1</v>
      </c>
      <c r="M44">
        <f t="shared" ref="M44" si="135">MOD(M41+M42+M43,2)</f>
        <v>1</v>
      </c>
      <c r="N44">
        <f t="shared" ref="N44" si="136">MOD(N41+N42+N43,2)</f>
        <v>1</v>
      </c>
      <c r="O44">
        <f t="shared" ref="O44" si="137">MOD(O41+O42+O43,2)</f>
        <v>0</v>
      </c>
      <c r="P44" t="s">
        <v>36</v>
      </c>
      <c r="Q44">
        <f t="shared" ref="Q44" si="138">MOD(Q41+Q42+Q43,2)</f>
        <v>0</v>
      </c>
      <c r="R44">
        <f t="shared" ref="R44" si="139">MOD(R41+R42+R43,2)</f>
        <v>1</v>
      </c>
      <c r="S44">
        <f t="shared" ref="S44" si="140">MOD(S41+S42+S43,2)</f>
        <v>1</v>
      </c>
      <c r="T44">
        <f t="shared" ref="T44" si="141">MOD(T41+T42+T43,2)</f>
        <v>1</v>
      </c>
      <c r="U44" t="s">
        <v>36</v>
      </c>
      <c r="V44">
        <f t="shared" ref="V44" si="142">MOD(V41+V42+V43,2)</f>
        <v>0</v>
      </c>
      <c r="W44">
        <f t="shared" ref="W44" si="143">MOD(W41+W42+W43,2)</f>
        <v>1</v>
      </c>
      <c r="X44">
        <f t="shared" ref="X44:Y44" si="144">MOD(X41+X42+X43,2)</f>
        <v>0</v>
      </c>
      <c r="Y44">
        <f t="shared" si="144"/>
        <v>0</v>
      </c>
      <c r="Z44" s="7" t="s">
        <v>57</v>
      </c>
      <c r="AA44">
        <f t="shared" ref="AA44" si="145">IF(G44=0,_xlfn.DECIMAL(SUBSTITUTE(_xlfn.CONCAT(G44:Y44),".",""),2),0-_xlfn.DECIMAL(SUBSTITUTE(_xlfn.CONCAT(G45:Y45),".",""),2))</f>
        <v>32372</v>
      </c>
      <c r="AB44" s="1"/>
      <c r="AD44">
        <f t="shared" ref="AD44" si="146">AD42+AD43</f>
        <v>-33164</v>
      </c>
      <c r="AE44" s="9" t="s">
        <v>66</v>
      </c>
    </row>
    <row r="45" spans="5:31" ht="15.6" x14ac:dyDescent="0.35">
      <c r="E45" s="1"/>
      <c r="F45" s="1" t="s">
        <v>48</v>
      </c>
      <c r="G45">
        <f>IF(MOD(QUOTIENT(_xlfn.DECIMAL(SUBSTITUTE(_xlfn.CONCAT(G44:Y44),".",""),2)-1,32768),2)=0,1,0)</f>
        <v>1</v>
      </c>
      <c r="H45">
        <f>IF(MOD(QUOTIENT(_xlfn.DECIMAL(SUBSTITUTE(_xlfn.CONCAT(G44:Y44),".",""),2)-1,16384),2)=0,1,0)</f>
        <v>0</v>
      </c>
      <c r="I45">
        <f>IF(MOD(QUOTIENT(_xlfn.DECIMAL(SUBSTITUTE(_xlfn.CONCAT(G44:Y44),".",""),2)-1,8192),2)=0,1,0)</f>
        <v>0</v>
      </c>
      <c r="J45">
        <f>IF(MOD(QUOTIENT(_xlfn.DECIMAL(SUBSTITUTE(_xlfn.CONCAT(G44:Y44),".",""),2)-1,4096),2)=0,1,0)</f>
        <v>0</v>
      </c>
      <c r="K45" t="s">
        <v>36</v>
      </c>
      <c r="L45">
        <f>IF(MOD(QUOTIENT(_xlfn.DECIMAL(SUBSTITUTE(_xlfn.CONCAT(G44:Y44),".",""),2)-1,2048),2)=0,1,0)</f>
        <v>0</v>
      </c>
      <c r="M45">
        <f>IF(MOD(QUOTIENT(_xlfn.DECIMAL(SUBSTITUTE(_xlfn.CONCAT(G44:Y44),".",""),2)-1,1024),2)=0,1,0)</f>
        <v>0</v>
      </c>
      <c r="N45">
        <f>IF(MOD(QUOTIENT(_xlfn.DECIMAL(SUBSTITUTE(_xlfn.CONCAT(G44:Y44),".",""),2)-1,512),2)=0,1,0)</f>
        <v>0</v>
      </c>
      <c r="O45">
        <f>IF(MOD(QUOTIENT(_xlfn.DECIMAL(SUBSTITUTE(_xlfn.CONCAT(G44:Y44),".",""),2)-1,256),2)=0,1,0)</f>
        <v>1</v>
      </c>
      <c r="P45" t="s">
        <v>36</v>
      </c>
      <c r="Q45">
        <f>IF(MOD(QUOTIENT(_xlfn.DECIMAL(SUBSTITUTE(_xlfn.CONCAT(G44:Y44),".",""),2)-1,128),2)=0,1,0)</f>
        <v>1</v>
      </c>
      <c r="R45">
        <f>IF(MOD(QUOTIENT(_xlfn.DECIMAL(SUBSTITUTE(_xlfn.CONCAT(G44:Y44),".",""),2)-1,64),2)=0,1,0)</f>
        <v>0</v>
      </c>
      <c r="S45">
        <f>IF(MOD(QUOTIENT(_xlfn.DECIMAL(SUBSTITUTE(_xlfn.CONCAT(G44:Y44),".",""),2)-1,32),2)=0,1,0)</f>
        <v>0</v>
      </c>
      <c r="T45">
        <f>IF(MOD(QUOTIENT(_xlfn.DECIMAL(SUBSTITUTE(_xlfn.CONCAT(G44:Y44),".",""),2)-1,16),2)=0,1,0)</f>
        <v>0</v>
      </c>
      <c r="U45" t="s">
        <v>36</v>
      </c>
      <c r="V45">
        <f>IF(MOD(QUOTIENT(_xlfn.DECIMAL(SUBSTITUTE(_xlfn.CONCAT(G44:Y44),".",""),2)-1,8),2)=0,1,0)</f>
        <v>1</v>
      </c>
      <c r="W45">
        <f>IF(MOD(QUOTIENT(_xlfn.DECIMAL(SUBSTITUTE(_xlfn.CONCAT(G44:Y44),".",""),2)-1,4),2)=0,1,0)</f>
        <v>1</v>
      </c>
      <c r="X45">
        <f>IF(MOD(QUOTIENT(_xlfn.DECIMAL(SUBSTITUTE(_xlfn.CONCAT(G44:Y44),".",""),2)-1,2),2)=0,1,0)</f>
        <v>0</v>
      </c>
      <c r="Y45">
        <f>IF(MOD(QUOTIENT(_xlfn.DECIMAL(SUBSTITUTE(_xlfn.CONCAT(G44:Y44),".",""),2)-1,1),2)=0,1,0)</f>
        <v>0</v>
      </c>
      <c r="Z45" s="7"/>
      <c r="AB45" s="1"/>
      <c r="AE45" s="9"/>
    </row>
    <row r="46" spans="5:31" ht="15.6" x14ac:dyDescent="0.35">
      <c r="E46" s="1"/>
      <c r="F46" s="1"/>
      <c r="H46" t="s">
        <v>71</v>
      </c>
      <c r="I46" s="9">
        <f>G41</f>
        <v>0</v>
      </c>
      <c r="K46" t="s">
        <v>36</v>
      </c>
      <c r="L46" t="s">
        <v>72</v>
      </c>
      <c r="M46" s="9">
        <f>IF(MOD(SUM(Q44:Y44),2)=0,1,0)</f>
        <v>1</v>
      </c>
      <c r="P46" t="s">
        <v>36</v>
      </c>
      <c r="Q46" t="s">
        <v>73</v>
      </c>
      <c r="R46" s="9">
        <f>V41</f>
        <v>1</v>
      </c>
      <c r="U46" t="s">
        <v>36</v>
      </c>
      <c r="V46" t="s">
        <v>74</v>
      </c>
      <c r="W46" s="9">
        <f>IF(SUM(G44:Y44)=0,1,0)</f>
        <v>0</v>
      </c>
      <c r="Y46" t="s">
        <v>75</v>
      </c>
      <c r="Z46" s="7">
        <f>G44</f>
        <v>0</v>
      </c>
      <c r="AB46" s="1" t="s">
        <v>76</v>
      </c>
      <c r="AC46" s="9">
        <f>IF(OR(AND(G42=0,G43=0,G44=1),AND(G42=1,G43=1,G44=0)),1,0)</f>
        <v>1</v>
      </c>
      <c r="AE46" s="9"/>
    </row>
    <row r="47" spans="5:31" ht="15.6" x14ac:dyDescent="0.35">
      <c r="E47" s="1"/>
      <c r="F47" s="1"/>
      <c r="G47" s="8">
        <f t="shared" ref="G47:I47" si="147">IF(H47+H48+H49&gt;1,1,0)</f>
        <v>0</v>
      </c>
      <c r="H47" s="8">
        <f t="shared" si="147"/>
        <v>0</v>
      </c>
      <c r="I47" s="8">
        <f t="shared" si="147"/>
        <v>0</v>
      </c>
      <c r="J47" s="8">
        <f t="shared" ref="J47" si="148">IF(L47+L48+L49&gt;1,1,0)</f>
        <v>0</v>
      </c>
      <c r="K47" s="8">
        <f t="shared" ref="K47:N47" si="149">IF(L47+L48+L49&gt;1,1,0)</f>
        <v>0</v>
      </c>
      <c r="L47" s="8">
        <f t="shared" si="149"/>
        <v>0</v>
      </c>
      <c r="M47" s="8">
        <f t="shared" si="149"/>
        <v>0</v>
      </c>
      <c r="N47" s="8">
        <f t="shared" si="149"/>
        <v>0</v>
      </c>
      <c r="O47" s="8">
        <f t="shared" ref="O47" si="150">IF(Q47+Q48+Q49&gt;1,1,0)</f>
        <v>0</v>
      </c>
      <c r="P47" s="8"/>
      <c r="Q47" s="8">
        <f t="shared" ref="Q47:S47" si="151">IF(R47+R48+R49&gt;1,1,0)</f>
        <v>0</v>
      </c>
      <c r="R47" s="8">
        <f t="shared" si="151"/>
        <v>0</v>
      </c>
      <c r="S47" s="8">
        <f t="shared" si="151"/>
        <v>0</v>
      </c>
      <c r="T47" s="8">
        <f t="shared" ref="T47" si="152">IF(V47+V48+V49&gt;1,1,0)</f>
        <v>1</v>
      </c>
      <c r="U47" s="8"/>
      <c r="V47" s="8">
        <f t="shared" ref="V47:X47" si="153">IF(W47+W48+W49&gt;1,1,0)</f>
        <v>0</v>
      </c>
      <c r="W47" s="8">
        <f t="shared" si="153"/>
        <v>0</v>
      </c>
      <c r="X47" s="8">
        <f t="shared" si="153"/>
        <v>0</v>
      </c>
      <c r="Y47" s="8">
        <v>0</v>
      </c>
      <c r="Z47" s="7"/>
      <c r="AB47" s="1"/>
      <c r="AE47" s="9"/>
    </row>
    <row r="48" spans="5:31" ht="15.6" x14ac:dyDescent="0.35">
      <c r="E48" s="1"/>
      <c r="F48" s="1" t="s">
        <v>53</v>
      </c>
      <c r="G48">
        <f>G11</f>
        <v>1</v>
      </c>
      <c r="H48">
        <f>H11</f>
        <v>1</v>
      </c>
      <c r="I48">
        <f>I11</f>
        <v>0</v>
      </c>
      <c r="J48">
        <f>J11</f>
        <v>1</v>
      </c>
      <c r="K48" t="s">
        <v>36</v>
      </c>
      <c r="L48">
        <f>L11</f>
        <v>0</v>
      </c>
      <c r="M48">
        <f>M11</f>
        <v>0</v>
      </c>
      <c r="N48">
        <f>N11</f>
        <v>1</v>
      </c>
      <c r="O48">
        <f>O11</f>
        <v>1</v>
      </c>
      <c r="P48" t="s">
        <v>36</v>
      </c>
      <c r="Q48">
        <f>Q11</f>
        <v>0</v>
      </c>
      <c r="R48">
        <f>R11</f>
        <v>1</v>
      </c>
      <c r="S48">
        <f>S11</f>
        <v>0</v>
      </c>
      <c r="T48">
        <f>T11</f>
        <v>0</v>
      </c>
      <c r="U48" t="s">
        <v>36</v>
      </c>
      <c r="V48">
        <f>V11</f>
        <v>1</v>
      </c>
      <c r="W48">
        <f>W11</f>
        <v>1</v>
      </c>
      <c r="X48">
        <f>X11</f>
        <v>1</v>
      </c>
      <c r="Y48">
        <f>Y11</f>
        <v>0</v>
      </c>
      <c r="Z48" s="7"/>
      <c r="AB48" s="1"/>
      <c r="AC48" t="s">
        <v>63</v>
      </c>
      <c r="AD48">
        <f>C11</f>
        <v>-11442</v>
      </c>
      <c r="AE48" s="9"/>
    </row>
    <row r="49" spans="5:31" ht="15.6" x14ac:dyDescent="0.35">
      <c r="E49" s="1" t="s">
        <v>45</v>
      </c>
      <c r="F49" s="6" t="s">
        <v>49</v>
      </c>
      <c r="G49" s="5">
        <f>G4</f>
        <v>0</v>
      </c>
      <c r="H49" s="5">
        <f>H4</f>
        <v>0</v>
      </c>
      <c r="I49" s="5">
        <f>I4</f>
        <v>1</v>
      </c>
      <c r="J49" s="5">
        <f>J4</f>
        <v>0</v>
      </c>
      <c r="K49" s="5" t="s">
        <v>36</v>
      </c>
      <c r="L49" s="5">
        <f>L4</f>
        <v>1</v>
      </c>
      <c r="M49" s="5">
        <f>M4</f>
        <v>0</v>
      </c>
      <c r="N49" s="5">
        <f>N4</f>
        <v>0</v>
      </c>
      <c r="O49" s="5">
        <f>O4</f>
        <v>0</v>
      </c>
      <c r="P49" s="5" t="s">
        <v>36</v>
      </c>
      <c r="Q49" s="5">
        <f>Q4</f>
        <v>0</v>
      </c>
      <c r="R49" s="5">
        <f>R4</f>
        <v>0</v>
      </c>
      <c r="S49" s="5">
        <f>S4</f>
        <v>1</v>
      </c>
      <c r="T49" s="5">
        <f>T4</f>
        <v>0</v>
      </c>
      <c r="U49" s="5" t="s">
        <v>36</v>
      </c>
      <c r="V49" s="5">
        <f>V4</f>
        <v>1</v>
      </c>
      <c r="W49" s="5">
        <f>W4</f>
        <v>0</v>
      </c>
      <c r="X49" s="5">
        <f>X4</f>
        <v>0</v>
      </c>
      <c r="Y49" s="5">
        <f>Y4</f>
        <v>0</v>
      </c>
      <c r="Z49" s="7"/>
      <c r="AB49" s="1" t="s">
        <v>45</v>
      </c>
      <c r="AC49" s="5" t="s">
        <v>58</v>
      </c>
      <c r="AD49" s="5">
        <f>C4</f>
        <v>10280</v>
      </c>
      <c r="AE49" s="9" t="str">
        <f>AE9</f>
        <v>Результат корректный</v>
      </c>
    </row>
    <row r="50" spans="5:31" ht="15.6" x14ac:dyDescent="0.35">
      <c r="G50">
        <f t="shared" ref="G50" si="154">MOD(G47+G48+G49,2)</f>
        <v>1</v>
      </c>
      <c r="H50">
        <f t="shared" ref="H50" si="155">MOD(H47+H48+H49,2)</f>
        <v>1</v>
      </c>
      <c r="I50">
        <f t="shared" ref="I50" si="156">MOD(I47+I48+I49,2)</f>
        <v>1</v>
      </c>
      <c r="J50">
        <f t="shared" ref="J50" si="157">MOD(J47+J48+J49,2)</f>
        <v>1</v>
      </c>
      <c r="K50" t="s">
        <v>36</v>
      </c>
      <c r="L50">
        <f t="shared" ref="L50" si="158">MOD(L47+L48+L49,2)</f>
        <v>1</v>
      </c>
      <c r="M50">
        <f t="shared" ref="M50" si="159">MOD(M47+M48+M49,2)</f>
        <v>0</v>
      </c>
      <c r="N50">
        <f t="shared" ref="N50" si="160">MOD(N47+N48+N49,2)</f>
        <v>1</v>
      </c>
      <c r="O50">
        <f t="shared" ref="O50" si="161">MOD(O47+O48+O49,2)</f>
        <v>1</v>
      </c>
      <c r="P50" t="s">
        <v>36</v>
      </c>
      <c r="Q50">
        <f t="shared" ref="Q50" si="162">MOD(Q47+Q48+Q49,2)</f>
        <v>0</v>
      </c>
      <c r="R50">
        <f t="shared" ref="R50" si="163">MOD(R47+R48+R49,2)</f>
        <v>1</v>
      </c>
      <c r="S50">
        <f t="shared" ref="S50" si="164">MOD(S47+S48+S49,2)</f>
        <v>1</v>
      </c>
      <c r="T50">
        <f t="shared" ref="T50" si="165">MOD(T47+T48+T49,2)</f>
        <v>1</v>
      </c>
      <c r="U50" t="s">
        <v>36</v>
      </c>
      <c r="V50">
        <f t="shared" ref="V50" si="166">MOD(V47+V48+V49,2)</f>
        <v>0</v>
      </c>
      <c r="W50">
        <f t="shared" ref="W50" si="167">MOD(W47+W48+W49,2)</f>
        <v>1</v>
      </c>
      <c r="X50">
        <f t="shared" ref="X50:Y50" si="168">MOD(X47+X48+X49,2)</f>
        <v>1</v>
      </c>
      <c r="Y50">
        <f t="shared" si="168"/>
        <v>0</v>
      </c>
      <c r="Z50" s="7" t="s">
        <v>60</v>
      </c>
      <c r="AA50">
        <f t="shared" ref="AA50" si="169">IF(G50=0,_xlfn.DECIMAL(SUBSTITUTE(_xlfn.CONCAT(G50:Y50),".",""),2),0-_xlfn.DECIMAL(SUBSTITUTE(_xlfn.CONCAT(G51:Y51),".",""),2))</f>
        <v>-1162</v>
      </c>
      <c r="AB50" s="1"/>
      <c r="AD50">
        <f t="shared" ref="AD50" si="170">AD48+AD49</f>
        <v>-1162</v>
      </c>
      <c r="AE50" s="9" t="s">
        <v>66</v>
      </c>
    </row>
    <row r="51" spans="5:31" ht="15.6" x14ac:dyDescent="0.35">
      <c r="F51" s="1" t="s">
        <v>48</v>
      </c>
      <c r="G51">
        <f>IF(MOD(QUOTIENT(_xlfn.DECIMAL(SUBSTITUTE(_xlfn.CONCAT(G50:Y50),".",""),2)-1,32768),2)=0,1,0)</f>
        <v>0</v>
      </c>
      <c r="H51">
        <f>IF(MOD(QUOTIENT(_xlfn.DECIMAL(SUBSTITUTE(_xlfn.CONCAT(G50:Y50),".",""),2)-1,16384),2)=0,1,0)</f>
        <v>0</v>
      </c>
      <c r="I51">
        <f>IF(MOD(QUOTIENT(_xlfn.DECIMAL(SUBSTITUTE(_xlfn.CONCAT(G50:Y50),".",""),2)-1,8192),2)=0,1,0)</f>
        <v>0</v>
      </c>
      <c r="J51">
        <f>IF(MOD(QUOTIENT(_xlfn.DECIMAL(SUBSTITUTE(_xlfn.CONCAT(G50:Y50),".",""),2)-1,4096),2)=0,1,0)</f>
        <v>0</v>
      </c>
      <c r="K51" t="s">
        <v>36</v>
      </c>
      <c r="L51">
        <f>IF(MOD(QUOTIENT(_xlfn.DECIMAL(SUBSTITUTE(_xlfn.CONCAT(G50:Y50),".",""),2)-1,2048),2)=0,1,0)</f>
        <v>0</v>
      </c>
      <c r="M51">
        <f>IF(MOD(QUOTIENT(_xlfn.DECIMAL(SUBSTITUTE(_xlfn.CONCAT(G50:Y50),".",""),2)-1,1024),2)=0,1,0)</f>
        <v>1</v>
      </c>
      <c r="N51">
        <f>IF(MOD(QUOTIENT(_xlfn.DECIMAL(SUBSTITUTE(_xlfn.CONCAT(G50:Y50),".",""),2)-1,512),2)=0,1,0)</f>
        <v>0</v>
      </c>
      <c r="O51">
        <f>IF(MOD(QUOTIENT(_xlfn.DECIMAL(SUBSTITUTE(_xlfn.CONCAT(G50:Y50),".",""),2)-1,256),2)=0,1,0)</f>
        <v>0</v>
      </c>
      <c r="P51" t="s">
        <v>36</v>
      </c>
      <c r="Q51">
        <f>IF(MOD(QUOTIENT(_xlfn.DECIMAL(SUBSTITUTE(_xlfn.CONCAT(G50:Y50),".",""),2)-1,128),2)=0,1,0)</f>
        <v>1</v>
      </c>
      <c r="R51">
        <f>IF(MOD(QUOTIENT(_xlfn.DECIMAL(SUBSTITUTE(_xlfn.CONCAT(G50:Y50),".",""),2)-1,64),2)=0,1,0)</f>
        <v>0</v>
      </c>
      <c r="S51">
        <f>IF(MOD(QUOTIENT(_xlfn.DECIMAL(SUBSTITUTE(_xlfn.CONCAT(G50:Y50),".",""),2)-1,32),2)=0,1,0)</f>
        <v>0</v>
      </c>
      <c r="T51">
        <f>IF(MOD(QUOTIENT(_xlfn.DECIMAL(SUBSTITUTE(_xlfn.CONCAT(G50:Y50),".",""),2)-1,16),2)=0,1,0)</f>
        <v>0</v>
      </c>
      <c r="U51" t="s">
        <v>36</v>
      </c>
      <c r="V51">
        <f>IF(MOD(QUOTIENT(_xlfn.DECIMAL(SUBSTITUTE(_xlfn.CONCAT(G50:Y50),".",""),2)-1,8),2)=0,1,0)</f>
        <v>1</v>
      </c>
      <c r="W51">
        <f>IF(MOD(QUOTIENT(_xlfn.DECIMAL(SUBSTITUTE(_xlfn.CONCAT(G50:Y50),".",""),2)-1,4),2)=0,1,0)</f>
        <v>0</v>
      </c>
      <c r="X51">
        <f>IF(MOD(QUOTIENT(_xlfn.DECIMAL(SUBSTITUTE(_xlfn.CONCAT(G50:Y50),".",""),2)-1,2),2)=0,1,0)</f>
        <v>1</v>
      </c>
      <c r="Y51">
        <f>IF(MOD(QUOTIENT(_xlfn.DECIMAL(SUBSTITUTE(_xlfn.CONCAT(G50:Y50),".",""),2)-1,1),2)=0,1,0)</f>
        <v>0</v>
      </c>
      <c r="Z51" s="7"/>
      <c r="AB51" s="1"/>
      <c r="AE51" s="9"/>
    </row>
    <row r="52" spans="5:31" ht="15.6" x14ac:dyDescent="0.35">
      <c r="F52" s="1"/>
      <c r="H52" t="s">
        <v>71</v>
      </c>
      <c r="I52" s="9">
        <f>G47</f>
        <v>0</v>
      </c>
      <c r="K52" t="s">
        <v>36</v>
      </c>
      <c r="L52" t="s">
        <v>72</v>
      </c>
      <c r="M52" s="9">
        <f>IF(MOD(SUM(Q50:Y50),2)=0,1,0)</f>
        <v>0</v>
      </c>
      <c r="P52" t="s">
        <v>36</v>
      </c>
      <c r="Q52" t="s">
        <v>73</v>
      </c>
      <c r="R52" s="9">
        <f>V47</f>
        <v>0</v>
      </c>
      <c r="U52" t="s">
        <v>36</v>
      </c>
      <c r="V52" t="s">
        <v>74</v>
      </c>
      <c r="W52" s="9">
        <f>IF(SUM(G50:Y50)=0,1,0)</f>
        <v>0</v>
      </c>
      <c r="Y52" t="s">
        <v>75</v>
      </c>
      <c r="Z52" s="7">
        <f>G50</f>
        <v>1</v>
      </c>
      <c r="AB52" s="1" t="s">
        <v>76</v>
      </c>
      <c r="AC52" s="9">
        <f>IF(OR(AND(G48=0,G49=0,G50=1),AND(G48=1,G49=1,G50=0)),1,0)</f>
        <v>0</v>
      </c>
      <c r="AE52" s="9"/>
    </row>
    <row r="53" spans="5:31" ht="15.6" x14ac:dyDescent="0.35">
      <c r="E53" s="1"/>
      <c r="F53" s="1"/>
      <c r="G53" s="8">
        <f t="shared" ref="G53:I53" si="171">IF(H53+H54+H55&gt;1,1,0)</f>
        <v>1</v>
      </c>
      <c r="H53" s="8">
        <f t="shared" si="171"/>
        <v>1</v>
      </c>
      <c r="I53" s="8">
        <f t="shared" si="171"/>
        <v>1</v>
      </c>
      <c r="J53" s="8">
        <f t="shared" ref="J53" si="172">IF(L53+L54+L55&gt;1,1,0)</f>
        <v>1</v>
      </c>
      <c r="K53" s="8">
        <f t="shared" ref="K53:N53" si="173">IF(L53+L54+L55&gt;1,1,0)</f>
        <v>1</v>
      </c>
      <c r="L53" s="8">
        <f t="shared" si="173"/>
        <v>1</v>
      </c>
      <c r="M53" s="8">
        <f t="shared" si="173"/>
        <v>1</v>
      </c>
      <c r="N53" s="8">
        <f t="shared" si="173"/>
        <v>1</v>
      </c>
      <c r="O53" s="8">
        <f t="shared" ref="O53" si="174">IF(Q53+Q54+Q55&gt;1,1,0)</f>
        <v>1</v>
      </c>
      <c r="P53" s="8"/>
      <c r="Q53" s="8">
        <f t="shared" ref="Q53:S53" si="175">IF(R53+R54+R55&gt;1,1,0)</f>
        <v>1</v>
      </c>
      <c r="R53" s="8">
        <f t="shared" si="175"/>
        <v>1</v>
      </c>
      <c r="S53" s="8">
        <f t="shared" si="175"/>
        <v>1</v>
      </c>
      <c r="T53" s="8">
        <f t="shared" ref="T53" si="176">IF(V53+V54+V55&gt;1,1,0)</f>
        <v>1</v>
      </c>
      <c r="U53" s="8"/>
      <c r="V53" s="8">
        <f t="shared" ref="V53:X53" si="177">IF(W53+W54+W55&gt;1,1,0)</f>
        <v>1</v>
      </c>
      <c r="W53" s="8">
        <f t="shared" si="177"/>
        <v>1</v>
      </c>
      <c r="X53" s="8">
        <f t="shared" si="177"/>
        <v>0</v>
      </c>
      <c r="Y53" s="8">
        <v>0</v>
      </c>
      <c r="Z53" s="7"/>
      <c r="AB53" s="1"/>
      <c r="AE53" s="9"/>
    </row>
    <row r="54" spans="5:31" ht="15.6" x14ac:dyDescent="0.35">
      <c r="E54" s="1"/>
      <c r="F54" s="1" t="s">
        <v>55</v>
      </c>
      <c r="G54">
        <f>G14</f>
        <v>1</v>
      </c>
      <c r="H54">
        <f>H14</f>
        <v>1</v>
      </c>
      <c r="I54">
        <f>I14</f>
        <v>1</v>
      </c>
      <c r="J54">
        <f>J14</f>
        <v>1</v>
      </c>
      <c r="K54" t="s">
        <v>36</v>
      </c>
      <c r="L54">
        <f>L14</f>
        <v>1</v>
      </c>
      <c r="M54">
        <f>M14</f>
        <v>0</v>
      </c>
      <c r="N54">
        <f>N14</f>
        <v>1</v>
      </c>
      <c r="O54">
        <f>O14</f>
        <v>1</v>
      </c>
      <c r="P54" t="s">
        <v>36</v>
      </c>
      <c r="Q54">
        <f>Q14</f>
        <v>0</v>
      </c>
      <c r="R54">
        <f>R14</f>
        <v>1</v>
      </c>
      <c r="S54">
        <f>S14</f>
        <v>1</v>
      </c>
      <c r="T54">
        <f>T14</f>
        <v>1</v>
      </c>
      <c r="U54" t="s">
        <v>36</v>
      </c>
      <c r="V54">
        <f>V14</f>
        <v>0</v>
      </c>
      <c r="W54">
        <f>W14</f>
        <v>1</v>
      </c>
      <c r="X54">
        <f>X14</f>
        <v>1</v>
      </c>
      <c r="Y54">
        <f>Y14</f>
        <v>0</v>
      </c>
      <c r="Z54" s="7"/>
      <c r="AB54" s="1"/>
      <c r="AC54" t="s">
        <v>65</v>
      </c>
      <c r="AD54">
        <f>C14</f>
        <v>-1162</v>
      </c>
      <c r="AE54" s="9"/>
    </row>
    <row r="55" spans="5:31" ht="15.6" x14ac:dyDescent="0.35">
      <c r="E55" s="1" t="s">
        <v>45</v>
      </c>
      <c r="F55" s="6" t="s">
        <v>51</v>
      </c>
      <c r="G55" s="5">
        <f>G6</f>
        <v>0</v>
      </c>
      <c r="H55" s="5">
        <f>H6</f>
        <v>1</v>
      </c>
      <c r="I55" s="5">
        <f>I6</f>
        <v>0</v>
      </c>
      <c r="J55" s="5">
        <f>J6</f>
        <v>1</v>
      </c>
      <c r="K55" s="5" t="s">
        <v>36</v>
      </c>
      <c r="L55" s="5">
        <f>L6</f>
        <v>0</v>
      </c>
      <c r="M55" s="5">
        <f>M6</f>
        <v>1</v>
      </c>
      <c r="N55" s="5">
        <f>N6</f>
        <v>0</v>
      </c>
      <c r="O55" s="5">
        <f>O6</f>
        <v>0</v>
      </c>
      <c r="P55" s="5" t="s">
        <v>36</v>
      </c>
      <c r="Q55" s="5">
        <f>Q6</f>
        <v>1</v>
      </c>
      <c r="R55" s="5">
        <f>R6</f>
        <v>1</v>
      </c>
      <c r="S55" s="5">
        <f>S6</f>
        <v>0</v>
      </c>
      <c r="T55" s="5">
        <f>T6</f>
        <v>1</v>
      </c>
      <c r="U55" s="5" t="s">
        <v>36</v>
      </c>
      <c r="V55" s="5">
        <f>V6</f>
        <v>1</v>
      </c>
      <c r="W55" s="5">
        <f>W6</f>
        <v>0</v>
      </c>
      <c r="X55" s="5">
        <f>X6</f>
        <v>1</v>
      </c>
      <c r="Y55" s="5">
        <f>Y6</f>
        <v>0</v>
      </c>
      <c r="Z55" s="7"/>
      <c r="AB55" s="1" t="s">
        <v>45</v>
      </c>
      <c r="AC55" s="5" t="s">
        <v>61</v>
      </c>
      <c r="AD55" s="5">
        <f>C6</f>
        <v>21722</v>
      </c>
      <c r="AE55" s="9" t="str">
        <f>AE6</f>
        <v>Результат корректный перенос из старшего разряда не учитывается</v>
      </c>
    </row>
    <row r="56" spans="5:31" ht="15.6" x14ac:dyDescent="0.35">
      <c r="F56" s="1"/>
      <c r="G56">
        <f t="shared" ref="G56" si="178">MOD(G53+G54+G55,2)</f>
        <v>0</v>
      </c>
      <c r="H56">
        <f t="shared" ref="H56" si="179">MOD(H53+H54+H55,2)</f>
        <v>1</v>
      </c>
      <c r="I56">
        <f t="shared" ref="I56" si="180">MOD(I53+I54+I55,2)</f>
        <v>0</v>
      </c>
      <c r="J56">
        <f t="shared" ref="J56" si="181">MOD(J53+J54+J55,2)</f>
        <v>1</v>
      </c>
      <c r="K56" t="s">
        <v>36</v>
      </c>
      <c r="L56">
        <f t="shared" ref="L56" si="182">MOD(L53+L54+L55,2)</f>
        <v>0</v>
      </c>
      <c r="M56">
        <f t="shared" ref="M56" si="183">MOD(M53+M54+M55,2)</f>
        <v>0</v>
      </c>
      <c r="N56">
        <f t="shared" ref="N56" si="184">MOD(N53+N54+N55,2)</f>
        <v>0</v>
      </c>
      <c r="O56">
        <f t="shared" ref="O56" si="185">MOD(O53+O54+O55,2)</f>
        <v>0</v>
      </c>
      <c r="P56" t="s">
        <v>36</v>
      </c>
      <c r="Q56">
        <f t="shared" ref="Q56" si="186">MOD(Q53+Q54+Q55,2)</f>
        <v>0</v>
      </c>
      <c r="R56">
        <f t="shared" ref="R56" si="187">MOD(R53+R54+R55,2)</f>
        <v>1</v>
      </c>
      <c r="S56">
        <f t="shared" ref="S56" si="188">MOD(S53+S54+S55,2)</f>
        <v>0</v>
      </c>
      <c r="T56">
        <f t="shared" ref="T56" si="189">MOD(T53+T54+T55,2)</f>
        <v>1</v>
      </c>
      <c r="U56" t="s">
        <v>36</v>
      </c>
      <c r="V56">
        <f t="shared" ref="V56" si="190">MOD(V53+V54+V55,2)</f>
        <v>0</v>
      </c>
      <c r="W56">
        <f t="shared" ref="W56" si="191">MOD(W53+W54+W55,2)</f>
        <v>0</v>
      </c>
      <c r="X56">
        <f t="shared" ref="X56" si="192">MOD(X53+X54+X55,2)</f>
        <v>0</v>
      </c>
      <c r="Y56">
        <f t="shared" ref="Y56" si="193">MOD(Y53+Y54+Y55,2)</f>
        <v>0</v>
      </c>
      <c r="Z56" s="7" t="s">
        <v>60</v>
      </c>
      <c r="AA56">
        <f t="shared" ref="AA56" si="194">IF(G56=0,_xlfn.DECIMAL(SUBSTITUTE(_xlfn.CONCAT(G56:Y56),".",""),2),0-_xlfn.DECIMAL(SUBSTITUTE(_xlfn.CONCAT(G57:Y57),".",""),2))</f>
        <v>20560</v>
      </c>
      <c r="AD56">
        <f t="shared" ref="AD56" si="195">AD54+AD55</f>
        <v>20560</v>
      </c>
      <c r="AE56" s="9" t="s">
        <v>66</v>
      </c>
    </row>
    <row r="57" spans="5:31" ht="15.6" x14ac:dyDescent="0.35">
      <c r="F57" s="1" t="s">
        <v>48</v>
      </c>
      <c r="G57">
        <f>IF(MOD(QUOTIENT(_xlfn.DECIMAL(SUBSTITUTE(_xlfn.CONCAT(G56:Y56),".",""),2)-1,32768),2)=0,1,0)</f>
        <v>1</v>
      </c>
      <c r="H57">
        <f>IF(MOD(QUOTIENT(_xlfn.DECIMAL(SUBSTITUTE(_xlfn.CONCAT(G56:Y56),".",""),2)-1,16384),2)=0,1,0)</f>
        <v>0</v>
      </c>
      <c r="I57">
        <f>IF(MOD(QUOTIENT(_xlfn.DECIMAL(SUBSTITUTE(_xlfn.CONCAT(G56:Y56),".",""),2)-1,8192),2)=0,1,0)</f>
        <v>1</v>
      </c>
      <c r="J57">
        <f>IF(MOD(QUOTIENT(_xlfn.DECIMAL(SUBSTITUTE(_xlfn.CONCAT(G56:Y56),".",""),2)-1,4096),2)=0,1,0)</f>
        <v>0</v>
      </c>
      <c r="K57" t="s">
        <v>36</v>
      </c>
      <c r="L57">
        <f>IF(MOD(QUOTIENT(_xlfn.DECIMAL(SUBSTITUTE(_xlfn.CONCAT(G56:Y56),".",""),2)-1,2048),2)=0,1,0)</f>
        <v>1</v>
      </c>
      <c r="M57">
        <f>IF(MOD(QUOTIENT(_xlfn.DECIMAL(SUBSTITUTE(_xlfn.CONCAT(G56:Y56),".",""),2)-1,1024),2)=0,1,0)</f>
        <v>1</v>
      </c>
      <c r="N57">
        <f>IF(MOD(QUOTIENT(_xlfn.DECIMAL(SUBSTITUTE(_xlfn.CONCAT(G56:Y56),".",""),2)-1,512),2)=0,1,0)</f>
        <v>1</v>
      </c>
      <c r="O57">
        <f>IF(MOD(QUOTIENT(_xlfn.DECIMAL(SUBSTITUTE(_xlfn.CONCAT(G56:Y56),".",""),2)-1,256),2)=0,1,0)</f>
        <v>1</v>
      </c>
      <c r="P57" t="s">
        <v>36</v>
      </c>
      <c r="Q57">
        <f>IF(MOD(QUOTIENT(_xlfn.DECIMAL(SUBSTITUTE(_xlfn.CONCAT(G56:Y56),".",""),2)-1,128),2)=0,1,0)</f>
        <v>1</v>
      </c>
      <c r="R57">
        <f>IF(MOD(QUOTIENT(_xlfn.DECIMAL(SUBSTITUTE(_xlfn.CONCAT(G56:Y56),".",""),2)-1,64),2)=0,1,0)</f>
        <v>0</v>
      </c>
      <c r="S57">
        <f>IF(MOD(QUOTIENT(_xlfn.DECIMAL(SUBSTITUTE(_xlfn.CONCAT(G56:Y56),".",""),2)-1,32),2)=0,1,0)</f>
        <v>1</v>
      </c>
      <c r="T57">
        <f>IF(MOD(QUOTIENT(_xlfn.DECIMAL(SUBSTITUTE(_xlfn.CONCAT(G56:Y56),".",""),2)-1,16),2)=0,1,0)</f>
        <v>1</v>
      </c>
      <c r="U57" t="s">
        <v>36</v>
      </c>
      <c r="V57">
        <f>IF(MOD(QUOTIENT(_xlfn.DECIMAL(SUBSTITUTE(_xlfn.CONCAT(G56:Y56),".",""),2)-1,8),2)=0,1,0)</f>
        <v>0</v>
      </c>
      <c r="W57">
        <f>IF(MOD(QUOTIENT(_xlfn.DECIMAL(SUBSTITUTE(_xlfn.CONCAT(G56:Y56),".",""),2)-1,4),2)=0,1,0)</f>
        <v>0</v>
      </c>
      <c r="X57">
        <f>IF(MOD(QUOTIENT(_xlfn.DECIMAL(SUBSTITUTE(_xlfn.CONCAT(G56:Y56),".",""),2)-1,2),2)=0,1,0)</f>
        <v>0</v>
      </c>
      <c r="Y57">
        <f>IF(MOD(QUOTIENT(_xlfn.DECIMAL(SUBSTITUTE(_xlfn.CONCAT(G56:Y56),".",""),2)-1,1),2)=0,1,0)</f>
        <v>0</v>
      </c>
      <c r="Z57" s="7"/>
    </row>
    <row r="58" spans="5:31" ht="15.6" x14ac:dyDescent="0.35">
      <c r="F58" s="1"/>
      <c r="H58" t="s">
        <v>71</v>
      </c>
      <c r="I58" s="9">
        <f>G53</f>
        <v>1</v>
      </c>
      <c r="K58" t="s">
        <v>36</v>
      </c>
      <c r="L58" t="s">
        <v>72</v>
      </c>
      <c r="M58" s="9">
        <f>IF(MOD(SUM(Q56:Y56),2)=0,1,0)</f>
        <v>1</v>
      </c>
      <c r="P58" t="s">
        <v>36</v>
      </c>
      <c r="Q58" t="s">
        <v>73</v>
      </c>
      <c r="R58" s="9">
        <f>V53</f>
        <v>1</v>
      </c>
      <c r="U58" t="s">
        <v>36</v>
      </c>
      <c r="V58" t="s">
        <v>74</v>
      </c>
      <c r="W58" s="9">
        <f>IF(SUM(G56:Y56)=0,1,0)</f>
        <v>0</v>
      </c>
      <c r="Y58" t="s">
        <v>75</v>
      </c>
      <c r="Z58" s="7">
        <f>G56</f>
        <v>0</v>
      </c>
      <c r="AB58" s="1" t="s">
        <v>76</v>
      </c>
      <c r="AC58" s="9">
        <f>IF(OR(AND(G54=0,G55=0,G56=1),AND(G54=1,G55=1,G56=0)),1,0)</f>
        <v>0</v>
      </c>
    </row>
  </sheetData>
  <mergeCells count="1">
    <mergeCell ref="AA2:AC2"/>
  </mergeCells>
  <phoneticPr fontId="2" type="noConversion"/>
  <conditionalFormatting sqref="G4:Y7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Ravil Bayanov</dc:creator>
  <cp:lastModifiedBy>Ravil Bayanov</cp:lastModifiedBy>
  <dcterms:created xsi:type="dcterms:W3CDTF">2022-12-09T10:54:34Z</dcterms:created>
  <dcterms:modified xsi:type="dcterms:W3CDTF">2022-12-15T12:53:10Z</dcterms:modified>
</cp:coreProperties>
</file>