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9620" windowHeight="8220"/>
  </bookViews>
  <sheets>
    <sheet name="01-10-2025" sheetId="6" r:id="rId1"/>
    <sheet name="02-10-2025" sheetId="5" r:id="rId2"/>
    <sheet name="03-10-2025" sheetId="4" r:id="rId3"/>
    <sheet name="04-10-2025" sheetId="1" r:id="rId4"/>
    <sheet name="05-10-2025" sheetId="2" r:id="rId5"/>
    <sheet name="06-10-2025" sheetId="3" r:id="rId6"/>
    <sheet name="07-10-2025" sheetId="7" r:id="rId7"/>
    <sheet name="08-10-2025" sheetId="8" r:id="rId8"/>
    <sheet name="09-10-2025" sheetId="9" r:id="rId9"/>
    <sheet name="10-10-2025" sheetId="10" r:id="rId10"/>
    <sheet name="11-10-2025" sheetId="11" r:id="rId11"/>
    <sheet name="12-10-2025" sheetId="12" r:id="rId12"/>
    <sheet name="13-10-2025" sheetId="13" r:id="rId13"/>
    <sheet name="14-10-2025" sheetId="14" r:id="rId14"/>
    <sheet name="15-10-2025" sheetId="15" r:id="rId15"/>
    <sheet name="16-10-2025" sheetId="16" r:id="rId16"/>
    <sheet name="17-10-2025" sheetId="18" r:id="rId17"/>
    <sheet name="18-10-2025" sheetId="17" r:id="rId18"/>
    <sheet name="19-10-2025" sheetId="19" r:id="rId19"/>
    <sheet name="20-10-2025" sheetId="20" r:id="rId20"/>
    <sheet name="21-10-2025" sheetId="21" r:id="rId21"/>
    <sheet name="22-10-2025" sheetId="22" r:id="rId22"/>
    <sheet name="23-10-2025" sheetId="23" r:id="rId23"/>
    <sheet name="24-10-2025" sheetId="24" r:id="rId24"/>
    <sheet name="25-10-2025" sheetId="25" r:id="rId25"/>
    <sheet name="26-10-2025" sheetId="26" r:id="rId26"/>
    <sheet name="27-10-2025" sheetId="27" r:id="rId27"/>
    <sheet name="28-10-2025" sheetId="28" r:id="rId28"/>
    <sheet name="29-10-2025" sheetId="29" r:id="rId29"/>
    <sheet name="30-10-2025" sheetId="30" r:id="rId30"/>
    <sheet name="31-10-2025" sheetId="31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<sst xmlns="http://schemas.openxmlformats.org/spreadsheetml/2006/main" count="4685" uniqueCount="140">
  <si>
    <t>Black Market Daily Rate</t>
  </si>
  <si>
    <t>LBP.</t>
  </si>
  <si>
    <t>Total</t>
  </si>
  <si>
    <t xml:space="preserve">$    Rate : </t>
  </si>
  <si>
    <t>Cashier name</t>
  </si>
  <si>
    <t>Rawad</t>
  </si>
  <si>
    <t xml:space="preserve"> 5000         x</t>
  </si>
  <si>
    <t>1                x</t>
  </si>
  <si>
    <t>Date</t>
  </si>
  <si>
    <t>20-10-2025</t>
  </si>
  <si>
    <t>10000        x</t>
  </si>
  <si>
    <t xml:space="preserve">5                x </t>
  </si>
  <si>
    <t xml:space="preserve">Coffee Sales </t>
  </si>
  <si>
    <t>Shift Time</t>
  </si>
  <si>
    <t>20000        x</t>
  </si>
  <si>
    <t xml:space="preserve">    10               x</t>
  </si>
  <si>
    <t xml:space="preserve">Recharge Sales </t>
  </si>
  <si>
    <t xml:space="preserve">  50000        x</t>
  </si>
  <si>
    <t>20               x</t>
  </si>
  <si>
    <t xml:space="preserve">Tobacco Sales </t>
  </si>
  <si>
    <t>MTC 3.79$</t>
  </si>
  <si>
    <t>x             =</t>
  </si>
  <si>
    <t>100000       x</t>
  </si>
  <si>
    <t>50               x</t>
  </si>
  <si>
    <t xml:space="preserve">Bar Sales </t>
  </si>
  <si>
    <t>MTC  4.5$</t>
  </si>
  <si>
    <t>100              x</t>
  </si>
  <si>
    <t xml:space="preserve">Espresso </t>
  </si>
  <si>
    <t>MTC 7.58$</t>
  </si>
  <si>
    <t>Total L.L.</t>
  </si>
  <si>
    <t>Total $</t>
  </si>
  <si>
    <t xml:space="preserve">Espresso double </t>
  </si>
  <si>
    <t>MTC 15.15$</t>
  </si>
  <si>
    <t>Espresso + Nestle</t>
  </si>
  <si>
    <t>Alfa 3.03$</t>
  </si>
  <si>
    <t>Espresso + C.M.</t>
  </si>
  <si>
    <t>Alfa 4.5$</t>
  </si>
  <si>
    <t>Cash Purchase LBP.</t>
  </si>
  <si>
    <t>Credit invoices</t>
  </si>
  <si>
    <t>Employee OTH.</t>
  </si>
  <si>
    <t>Customer OTH.</t>
  </si>
  <si>
    <t>Bar OTH.</t>
  </si>
  <si>
    <t>Turkish coffee B.</t>
  </si>
  <si>
    <t>Alfa 7.58$</t>
  </si>
  <si>
    <t>Turkish coffee S.</t>
  </si>
  <si>
    <t>Alfa 15.15$</t>
  </si>
  <si>
    <t xml:space="preserve">Nescafe Nestle </t>
  </si>
  <si>
    <t xml:space="preserve">    Total in Account $</t>
  </si>
  <si>
    <t>Nescafe C.M.</t>
  </si>
  <si>
    <t xml:space="preserve">Add Nestle </t>
  </si>
  <si>
    <t xml:space="preserve">Rayan Invoices Credit </t>
  </si>
  <si>
    <t>Add Tea Bag</t>
  </si>
  <si>
    <t>Employee Invoice Credit</t>
  </si>
  <si>
    <t xml:space="preserve">Add Sugar </t>
  </si>
  <si>
    <t>Add C.M.</t>
  </si>
  <si>
    <t>Delivery Chabeb co.</t>
  </si>
  <si>
    <t>Cup Big Carton</t>
  </si>
  <si>
    <t xml:space="preserve">Delivery Employee. </t>
  </si>
  <si>
    <t>Cup Small Carton</t>
  </si>
  <si>
    <t xml:space="preserve">Waste Goods </t>
  </si>
  <si>
    <t xml:space="preserve">Water + Cup </t>
  </si>
  <si>
    <t xml:space="preserve">Total </t>
  </si>
  <si>
    <t>Cash in Hand $/L.L.</t>
  </si>
  <si>
    <t>Cash in Hand LBP</t>
  </si>
  <si>
    <t>Store Cost</t>
  </si>
  <si>
    <t>Total LBP.</t>
  </si>
  <si>
    <t>Cash out from draw</t>
  </si>
  <si>
    <t xml:space="preserve">Kleenex : </t>
  </si>
  <si>
    <t xml:space="preserve">Flr. Supl.: </t>
  </si>
  <si>
    <t>Towel For Coffee:</t>
  </si>
  <si>
    <t>Total shift sales</t>
  </si>
  <si>
    <t>Easy :</t>
  </si>
  <si>
    <t>Plastic Cups:</t>
  </si>
  <si>
    <t>Towel For Floor:</t>
  </si>
  <si>
    <t>Water :</t>
  </si>
  <si>
    <t>Shalimon:</t>
  </si>
  <si>
    <t>Floor Detergent :</t>
  </si>
  <si>
    <t xml:space="preserve">Coffee Machine </t>
  </si>
  <si>
    <t xml:space="preserve">Bar </t>
  </si>
  <si>
    <t xml:space="preserve">Bar Sale </t>
  </si>
  <si>
    <t xml:space="preserve">ITEM </t>
  </si>
  <si>
    <t xml:space="preserve">QUANTITY </t>
  </si>
  <si>
    <t>Daily Add For Use</t>
  </si>
  <si>
    <t>ITEM</t>
  </si>
  <si>
    <t>QUANTITY</t>
  </si>
  <si>
    <t xml:space="preserve">Paper Cup Small </t>
  </si>
  <si>
    <t>Plastic Cup 350cc</t>
  </si>
  <si>
    <t xml:space="preserve">Paper Cup Big </t>
  </si>
  <si>
    <t>Plastic Cup 500cc</t>
  </si>
  <si>
    <t xml:space="preserve">Plastc. Cup Small </t>
  </si>
  <si>
    <t xml:space="preserve">Regular Shots </t>
  </si>
  <si>
    <t xml:space="preserve">Cover Cup Big </t>
  </si>
  <si>
    <t xml:space="preserve">Tasting Shots </t>
  </si>
  <si>
    <t xml:space="preserve">Cover Cup Small </t>
  </si>
  <si>
    <t>Shalimon</t>
  </si>
  <si>
    <t xml:space="preserve">Small Sticks </t>
  </si>
  <si>
    <t xml:space="preserve">Small Cover </t>
  </si>
  <si>
    <t xml:space="preserve">Big Sticks </t>
  </si>
  <si>
    <t xml:space="preserve">Big Cover </t>
  </si>
  <si>
    <t xml:space="preserve">Nescafe Shalimon </t>
  </si>
  <si>
    <t>Orange Juice L.</t>
  </si>
  <si>
    <t xml:space="preserve">Coffee Kg. </t>
  </si>
  <si>
    <t>Grape Fruit L.</t>
  </si>
  <si>
    <t xml:space="preserve">Nescafe Kg. </t>
  </si>
  <si>
    <t xml:space="preserve">Lemon L. </t>
  </si>
  <si>
    <t xml:space="preserve">Coffee Mate Kg. </t>
  </si>
  <si>
    <t xml:space="preserve">Lemon Kg. </t>
  </si>
  <si>
    <t>Cadbury Pouder Kg.</t>
  </si>
  <si>
    <t xml:space="preserve">Grenadine L. </t>
  </si>
  <si>
    <t xml:space="preserve">Sugar kg. </t>
  </si>
  <si>
    <t xml:space="preserve">Tabasco </t>
  </si>
  <si>
    <t xml:space="preserve">Tea Bags. </t>
  </si>
  <si>
    <t xml:space="preserve">Hot Olive Kg. </t>
  </si>
  <si>
    <t xml:space="preserve">Nestle kg. </t>
  </si>
  <si>
    <t xml:space="preserve">Salt Kg. </t>
  </si>
  <si>
    <t xml:space="preserve">Galon 10L. </t>
  </si>
  <si>
    <t xml:space="preserve">Cummin G. </t>
  </si>
  <si>
    <t xml:space="preserve">Zanjabil w 3asal </t>
  </si>
  <si>
    <t xml:space="preserve">Seven Up 1.25L. </t>
  </si>
  <si>
    <t xml:space="preserve">Gaz 12.5 kg. </t>
  </si>
  <si>
    <t xml:space="preserve">Ice 5 kg </t>
  </si>
  <si>
    <t>Gaz 10 kg.</t>
  </si>
  <si>
    <t xml:space="preserve">Ice 1 kg </t>
  </si>
  <si>
    <t xml:space="preserve">Coctail Drinks </t>
  </si>
  <si>
    <t xml:space="preserve">Devil Drop </t>
  </si>
  <si>
    <t xml:space="preserve">Red Brain </t>
  </si>
  <si>
    <t xml:space="preserve">Gin Basil </t>
  </si>
  <si>
    <t xml:space="preserve">Lemon Spirit </t>
  </si>
  <si>
    <t xml:space="preserve">Cloudy Terquila </t>
  </si>
  <si>
    <t xml:space="preserve">Spirit </t>
  </si>
  <si>
    <t xml:space="preserve">Tequila </t>
  </si>
  <si>
    <t xml:space="preserve">                    LBP.    </t>
  </si>
  <si>
    <t xml:space="preserve">Vodka </t>
  </si>
  <si>
    <t xml:space="preserve">Gin </t>
  </si>
  <si>
    <t xml:space="preserve">Red Wine </t>
  </si>
  <si>
    <t xml:space="preserve">Arak </t>
  </si>
  <si>
    <t xml:space="preserve">Whisky </t>
  </si>
  <si>
    <t>21-10-2025</t>
  </si>
  <si>
    <t>23-10-2025</t>
  </si>
  <si>
    <t>Bar Sales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</si>
</sst>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(* #,##0_);_(* \(#,##0\);_(* &quot;-&quot;??_);_(@_)"/>
    <numFmt numFmtId="178" formatCode="_([$LBP]\ * #,##0.00_);_([$LBP]\ * \(#,##0.00\);_([$LBP]\ * &quot;-&quot;??_);_(@_)"/>
    <numFmt numFmtId="179" formatCode="_([$LBP]\ * #,##0_);_([$LBP]\ * \(#,##0\);_([$LBP]\ * &quot;-&quot;??_);_(@_)"/>
    <numFmt numFmtId="180" formatCode="_(&quot;$&quot;* #,##0_);_(&quot;$&quot;* \(#,##0\);_(&quot;$&quot;* &quot;-&quot;??_);_(@_)"/>
  </numFmts>
  <fonts count="39"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2"/>
      <name val="Arial"/>
      <charset val="134"/>
    </font>
    <font>
      <b/>
      <sz val="12"/>
      <color rgb="FF0070C0"/>
      <name val="Arial"/>
      <charset val="134"/>
    </font>
    <font>
      <b/>
      <sz val="12"/>
      <color rgb="FF000000"/>
      <name val="Arial"/>
      <charset val="134"/>
    </font>
    <font>
      <b/>
      <sz val="12"/>
      <color theme="3" tint="0.799981688894314"/>
      <name val="Arial"/>
      <charset val="134"/>
    </font>
    <font>
      <b/>
      <sz val="12"/>
      <color rgb="FFFF0000"/>
      <name val="Arial"/>
      <charset val="134"/>
    </font>
    <font>
      <b/>
      <sz val="12"/>
      <color theme="0" tint="-0.149998474074526"/>
      <name val="Arial"/>
      <charset val="134"/>
    </font>
    <font>
      <b/>
      <sz val="18"/>
      <color rgb="FF7030A0"/>
      <name val="Arial"/>
      <charset val="134"/>
    </font>
    <font>
      <b/>
      <sz val="11"/>
      <name val="Arial"/>
      <charset val="134"/>
    </font>
    <font>
      <b/>
      <sz val="20"/>
      <name val="Arial"/>
      <charset val="134"/>
    </font>
    <font>
      <b/>
      <sz val="20"/>
      <color rgb="FF000000"/>
      <name val="Arial"/>
      <charset val="134"/>
    </font>
    <font>
      <b/>
      <sz val="11"/>
      <color rgb="FF000000"/>
      <name val="Arial"/>
      <charset val="134"/>
    </font>
    <font>
      <b/>
      <sz val="12"/>
      <color theme="0"/>
      <name val="Arial"/>
      <charset val="134"/>
    </font>
    <font>
      <b/>
      <sz val="18"/>
      <color rgb="FF000000"/>
      <name val="Arial"/>
      <charset val="134"/>
    </font>
    <font>
      <b/>
      <sz val="10"/>
      <name val="Arial"/>
      <charset val="134"/>
    </font>
    <font>
      <sz val="11"/>
      <color rgb="FF000000"/>
      <name val="Arial"/>
      <charset val="134"/>
    </font>
    <font>
      <sz val="10"/>
      <name val="Arial"/>
      <charset val="134"/>
    </font>
    <font>
      <b/>
      <sz val="11"/>
      <color rgb="FF7030A0"/>
      <name val="Arial"/>
      <charset val="134"/>
    </font>
    <font>
      <b/>
      <sz val="11"/>
      <color theme="8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" borderId="63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4" applyNumberFormat="0" applyFill="0" applyAlignment="0" applyProtection="0">
      <alignment vertical="center"/>
    </xf>
    <xf numFmtId="0" fontId="26" fillId="0" borderId="64" applyNumberFormat="0" applyFill="0" applyAlignment="0" applyProtection="0">
      <alignment vertical="center"/>
    </xf>
    <xf numFmtId="0" fontId="27" fillId="0" borderId="6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4" borderId="66" applyNumberFormat="0" applyAlignment="0" applyProtection="0">
      <alignment vertical="center"/>
    </xf>
    <xf numFmtId="0" fontId="29" fillId="5" borderId="67" applyNumberFormat="0" applyAlignment="0" applyProtection="0">
      <alignment vertical="center"/>
    </xf>
    <xf numFmtId="0" fontId="30" fillId="5" borderId="66" applyNumberFormat="0" applyAlignment="0" applyProtection="0">
      <alignment vertical="center"/>
    </xf>
    <xf numFmtId="0" fontId="31" fillId="6" borderId="68" applyNumberFormat="0" applyAlignment="0" applyProtection="0">
      <alignment vertical="center"/>
    </xf>
    <xf numFmtId="0" fontId="32" fillId="0" borderId="69" applyNumberFormat="0" applyFill="0" applyAlignment="0" applyProtection="0">
      <alignment vertical="center"/>
    </xf>
    <xf numFmtId="0" fontId="33" fillId="0" borderId="70" applyNumberFormat="0" applyFill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</cellStyleXfs>
  <cellXfs count="3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 applyProtection="1">
      <alignment horizontal="center"/>
      <protection locked="0"/>
    </xf>
    <xf numFmtId="0" fontId="1" fillId="2" borderId="0" xfId="0" applyFont="1" applyFill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 wrapText="1"/>
    </xf>
    <xf numFmtId="0" fontId="4" fillId="0" borderId="2" xfId="0" applyFont="1" applyBorder="1" applyAlignment="1">
      <alignment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" fontId="3" fillId="0" borderId="7" xfId="0" applyNumberFormat="1" applyFont="1" applyBorder="1" applyAlignment="1" applyProtection="1">
      <alignment horizontal="center" vertical="center" wrapText="1"/>
      <protection locked="0"/>
    </xf>
    <xf numFmtId="177" fontId="5" fillId="2" borderId="4" xfId="1" applyNumberFormat="1" applyFont="1" applyFill="1" applyBorder="1" applyAlignment="1" applyProtection="1">
      <alignment horizontal="center" vertical="center"/>
    </xf>
    <xf numFmtId="1" fontId="1" fillId="0" borderId="8" xfId="2" applyNumberFormat="1" applyFont="1" applyBorder="1" applyAlignment="1" applyProtection="1">
      <alignment horizontal="right" vertical="center" wrapText="1"/>
    </xf>
    <xf numFmtId="0" fontId="4" fillId="0" borderId="9" xfId="0" applyFont="1" applyBorder="1" applyAlignment="1">
      <alignment vertical="center" wrapText="1"/>
    </xf>
    <xf numFmtId="58" fontId="3" fillId="0" borderId="10" xfId="0" applyNumberFormat="1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" fontId="3" fillId="0" borderId="13" xfId="0" applyNumberFormat="1" applyFont="1" applyBorder="1" applyAlignment="1" applyProtection="1">
      <alignment horizontal="center" vertical="center" wrapText="1"/>
      <protection locked="0"/>
    </xf>
    <xf numFmtId="1" fontId="1" fillId="0" borderId="14" xfId="2" applyNumberFormat="1" applyFont="1" applyBorder="1" applyAlignment="1" applyProtection="1">
      <alignment horizontal="right" vertical="center" wrapText="1"/>
    </xf>
    <xf numFmtId="0" fontId="1" fillId="2" borderId="15" xfId="0" applyFont="1" applyFill="1" applyBorder="1" applyAlignment="1">
      <alignment horizontal="center"/>
    </xf>
    <xf numFmtId="0" fontId="4" fillId="0" borderId="16" xfId="0" applyFont="1" applyBorder="1" applyAlignment="1">
      <alignment horizontal="center" vertical="top" wrapText="1"/>
    </xf>
    <xf numFmtId="0" fontId="2" fillId="0" borderId="17" xfId="0" applyFont="1" applyBorder="1"/>
    <xf numFmtId="0" fontId="4" fillId="0" borderId="14" xfId="0" applyFont="1" applyBorder="1" applyAlignment="1">
      <alignment horizontal="center" vertical="top" wrapText="1"/>
    </xf>
    <xf numFmtId="0" fontId="2" fillId="0" borderId="13" xfId="0" applyFont="1" applyBorder="1"/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178" fontId="3" fillId="0" borderId="20" xfId="0" applyNumberFormat="1" applyFont="1" applyBorder="1" applyAlignment="1" applyProtection="1">
      <alignment horizontal="left" vertical="center" wrapText="1"/>
      <protection locked="0"/>
    </xf>
    <xf numFmtId="1" fontId="1" fillId="0" borderId="21" xfId="2" applyNumberFormat="1" applyFont="1" applyBorder="1" applyAlignment="1" applyProtection="1">
      <alignment horizontal="right" vertical="center" wrapText="1"/>
    </xf>
    <xf numFmtId="0" fontId="4" fillId="0" borderId="15" xfId="0" applyFont="1" applyBorder="1" applyAlignment="1">
      <alignment horizontal="center" vertical="center" wrapText="1"/>
    </xf>
    <xf numFmtId="179" fontId="6" fillId="0" borderId="3" xfId="0" applyNumberFormat="1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178" fontId="6" fillId="2" borderId="0" xfId="0" applyNumberFormat="1" applyFont="1" applyFill="1" applyAlignment="1">
      <alignment vertical="center"/>
    </xf>
    <xf numFmtId="0" fontId="7" fillId="2" borderId="10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  <xf numFmtId="0" fontId="2" fillId="0" borderId="24" xfId="0" applyFont="1" applyBorder="1"/>
    <xf numFmtId="0" fontId="3" fillId="2" borderId="25" xfId="0" applyFont="1" applyFill="1" applyBorder="1" applyAlignment="1" applyProtection="1">
      <alignment horizontal="center"/>
      <protection locked="0"/>
    </xf>
    <xf numFmtId="179" fontId="3" fillId="0" borderId="26" xfId="0" applyNumberFormat="1" applyFont="1" applyBorder="1" applyProtection="1">
      <protection locked="0"/>
    </xf>
    <xf numFmtId="179" fontId="3" fillId="2" borderId="26" xfId="0" applyNumberFormat="1" applyFont="1" applyFill="1" applyBorder="1" applyAlignment="1" applyProtection="1">
      <alignment horizontal="center"/>
      <protection locked="0"/>
    </xf>
    <xf numFmtId="179" fontId="3" fillId="0" borderId="27" xfId="0" applyNumberFormat="1" applyFont="1" applyBorder="1" applyProtection="1">
      <protection locked="0"/>
    </xf>
    <xf numFmtId="179" fontId="3" fillId="0" borderId="28" xfId="0" applyNumberFormat="1" applyFont="1" applyBorder="1" applyAlignment="1" applyProtection="1">
      <alignment horizontal="left" vertical="top" wrapText="1"/>
      <protection locked="0"/>
    </xf>
    <xf numFmtId="0" fontId="4" fillId="0" borderId="29" xfId="0" applyFont="1" applyBorder="1" applyAlignment="1">
      <alignment horizontal="center" vertical="top" wrapText="1"/>
    </xf>
    <xf numFmtId="0" fontId="2" fillId="0" borderId="30" xfId="0" applyFont="1" applyBorder="1"/>
    <xf numFmtId="0" fontId="3" fillId="2" borderId="31" xfId="0" applyFont="1" applyFill="1" applyBorder="1" applyAlignment="1" applyProtection="1">
      <alignment horizontal="center"/>
      <protection locked="0"/>
    </xf>
    <xf numFmtId="179" fontId="3" fillId="0" borderId="32" xfId="0" applyNumberFormat="1" applyFont="1" applyBorder="1" applyProtection="1">
      <protection locked="0"/>
    </xf>
    <xf numFmtId="179" fontId="3" fillId="2" borderId="32" xfId="0" applyNumberFormat="1" applyFont="1" applyFill="1" applyBorder="1" applyAlignment="1" applyProtection="1">
      <alignment horizontal="center"/>
      <protection locked="0"/>
    </xf>
    <xf numFmtId="179" fontId="3" fillId="0" borderId="33" xfId="0" applyNumberFormat="1" applyFont="1" applyBorder="1" applyProtection="1">
      <protection locked="0"/>
    </xf>
    <xf numFmtId="179" fontId="3" fillId="0" borderId="33" xfId="0" applyNumberFormat="1" applyFont="1" applyBorder="1" applyAlignment="1" applyProtection="1">
      <alignment horizontal="left" vertical="top" wrapText="1"/>
      <protection locked="0"/>
    </xf>
    <xf numFmtId="0" fontId="2" fillId="0" borderId="2" xfId="0" applyFont="1" applyBorder="1"/>
    <xf numFmtId="0" fontId="2" fillId="0" borderId="15" xfId="0" applyFont="1" applyBorder="1"/>
    <xf numFmtId="0" fontId="1" fillId="2" borderId="15" xfId="0" applyFont="1" applyFill="1" applyBorder="1" applyAlignment="1" applyProtection="1">
      <alignment horizontal="center"/>
      <protection locked="0"/>
    </xf>
    <xf numFmtId="179" fontId="3" fillId="0" borderId="33" xfId="0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top" wrapText="1"/>
    </xf>
    <xf numFmtId="179" fontId="3" fillId="0" borderId="34" xfId="1" applyNumberFormat="1" applyFont="1" applyBorder="1" applyAlignment="1" applyProtection="1">
      <alignment horizontal="left" vertical="center"/>
      <protection locked="0"/>
    </xf>
    <xf numFmtId="0" fontId="1" fillId="0" borderId="31" xfId="0" applyFont="1" applyBorder="1"/>
    <xf numFmtId="179" fontId="3" fillId="0" borderId="24" xfId="1" applyNumberFormat="1" applyFont="1" applyBorder="1" applyAlignment="1" applyProtection="1">
      <alignment horizontal="left" vertical="center"/>
      <protection locked="0"/>
    </xf>
    <xf numFmtId="0" fontId="1" fillId="0" borderId="31" xfId="0" applyFont="1" applyBorder="1" applyProtection="1">
      <protection locked="0"/>
    </xf>
    <xf numFmtId="0" fontId="4" fillId="0" borderId="31" xfId="0" applyFont="1" applyBorder="1" applyAlignment="1">
      <alignment horizontal="center" vertical="top" wrapText="1"/>
    </xf>
    <xf numFmtId="0" fontId="3" fillId="2" borderId="31" xfId="0" applyFont="1" applyFill="1" applyBorder="1" applyAlignment="1" applyProtection="1">
      <alignment horizontal="center" vertical="top" wrapText="1"/>
      <protection locked="0"/>
    </xf>
    <xf numFmtId="0" fontId="2" fillId="0" borderId="11" xfId="0" applyFont="1" applyBorder="1" applyAlignment="1">
      <alignment horizontal="center" vertical="center"/>
    </xf>
    <xf numFmtId="179" fontId="3" fillId="0" borderId="35" xfId="0" applyNumberFormat="1" applyFont="1" applyBorder="1" applyProtection="1">
      <protection locked="0"/>
    </xf>
    <xf numFmtId="179" fontId="3" fillId="2" borderId="35" xfId="0" applyNumberFormat="1" applyFont="1" applyFill="1" applyBorder="1" applyAlignment="1" applyProtection="1">
      <alignment horizontal="center"/>
      <protection locked="0"/>
    </xf>
    <xf numFmtId="179" fontId="3" fillId="0" borderId="36" xfId="0" applyNumberFormat="1" applyFont="1" applyBorder="1" applyProtection="1">
      <protection locked="0"/>
    </xf>
    <xf numFmtId="179" fontId="3" fillId="0" borderId="36" xfId="0" applyNumberFormat="1" applyFont="1" applyBorder="1" applyAlignment="1" applyProtection="1">
      <alignment horizontal="left" vertical="top" wrapText="1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179" fontId="3" fillId="0" borderId="30" xfId="1" applyNumberFormat="1" applyFont="1" applyBorder="1" applyAlignment="1" applyProtection="1">
      <alignment horizontal="left" vertical="center"/>
      <protection locked="0"/>
    </xf>
    <xf numFmtId="0" fontId="2" fillId="0" borderId="22" xfId="0" applyFont="1" applyBorder="1" applyAlignment="1">
      <alignment vertical="center"/>
    </xf>
    <xf numFmtId="179" fontId="6" fillId="0" borderId="23" xfId="1" applyNumberFormat="1" applyFont="1" applyBorder="1" applyAlignment="1" applyProtection="1">
      <alignment horizontal="left" vertical="center"/>
    </xf>
    <xf numFmtId="179" fontId="3" fillId="0" borderId="37" xfId="0" applyNumberFormat="1" applyFont="1" applyBorder="1" applyProtection="1">
      <protection locked="0"/>
    </xf>
    <xf numFmtId="179" fontId="3" fillId="2" borderId="37" xfId="0" applyNumberFormat="1" applyFont="1" applyFill="1" applyBorder="1" applyAlignment="1" applyProtection="1">
      <alignment horizontal="center"/>
      <protection locked="0"/>
    </xf>
    <xf numFmtId="179" fontId="3" fillId="0" borderId="38" xfId="0" applyNumberFormat="1" applyFont="1" applyBorder="1" applyProtection="1"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2" fillId="0" borderId="39" xfId="0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179" fontId="6" fillId="0" borderId="17" xfId="0" applyNumberFormat="1" applyFont="1" applyBorder="1"/>
    <xf numFmtId="0" fontId="1" fillId="2" borderId="0" xfId="0" applyFont="1" applyFill="1" applyProtection="1">
      <protection locked="0"/>
    </xf>
    <xf numFmtId="0" fontId="1" fillId="2" borderId="0" xfId="0" applyFont="1" applyFill="1" applyAlignment="1" applyProtection="1">
      <alignment horizontal="center"/>
      <protection locked="0"/>
    </xf>
    <xf numFmtId="179" fontId="6" fillId="0" borderId="13" xfId="0" applyNumberFormat="1" applyFont="1" applyBorder="1"/>
    <xf numFmtId="0" fontId="2" fillId="0" borderId="16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179" fontId="6" fillId="0" borderId="2" xfId="0" applyNumberFormat="1" applyFont="1" applyBorder="1" applyAlignment="1">
      <alignment vertical="center"/>
    </xf>
    <xf numFmtId="179" fontId="6" fillId="0" borderId="15" xfId="0" applyNumberFormat="1" applyFont="1" applyBorder="1" applyAlignment="1">
      <alignment vertical="center"/>
    </xf>
    <xf numFmtId="179" fontId="6" fillId="0" borderId="41" xfId="0" applyNumberFormat="1" applyFont="1" applyBorder="1"/>
    <xf numFmtId="0" fontId="2" fillId="0" borderId="14" xfId="0" applyFont="1" applyBorder="1" applyAlignment="1">
      <alignment horizontal="center"/>
    </xf>
    <xf numFmtId="179" fontId="3" fillId="0" borderId="31" xfId="0" applyNumberFormat="1" applyFont="1" applyBorder="1" applyProtection="1">
      <protection locked="0"/>
    </xf>
    <xf numFmtId="0" fontId="2" fillId="0" borderId="31" xfId="0" applyFont="1" applyBorder="1" applyAlignment="1">
      <alignment horizontal="center"/>
    </xf>
    <xf numFmtId="179" fontId="3" fillId="0" borderId="25" xfId="0" applyNumberFormat="1" applyFont="1" applyBorder="1" applyProtection="1">
      <protection locked="0"/>
    </xf>
    <xf numFmtId="0" fontId="2" fillId="0" borderId="25" xfId="0" applyFont="1" applyBorder="1" applyAlignment="1">
      <alignment horizontal="center"/>
    </xf>
    <xf numFmtId="0" fontId="4" fillId="0" borderId="42" xfId="0" applyFont="1" applyBorder="1" applyAlignment="1">
      <alignment horizontal="center" vertical="center" wrapText="1"/>
    </xf>
    <xf numFmtId="179" fontId="8" fillId="0" borderId="43" xfId="0" applyNumberFormat="1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1" fillId="0" borderId="29" xfId="0" applyFont="1" applyBorder="1" applyProtection="1">
      <protection locked="0"/>
    </xf>
    <xf numFmtId="178" fontId="3" fillId="0" borderId="45" xfId="0" applyNumberFormat="1" applyFont="1" applyBorder="1" applyProtection="1">
      <protection locked="0"/>
    </xf>
    <xf numFmtId="0" fontId="1" fillId="0" borderId="45" xfId="0" applyFont="1" applyBorder="1" applyProtection="1">
      <protection locked="0"/>
    </xf>
    <xf numFmtId="0" fontId="9" fillId="0" borderId="0" xfId="0" applyFont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9" fillId="0" borderId="49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0" borderId="50" xfId="0" applyFont="1" applyBorder="1" applyAlignment="1" applyProtection="1">
      <alignment horizontal="center" vertical="center"/>
      <protection locked="0"/>
    </xf>
    <xf numFmtId="0" fontId="12" fillId="0" borderId="28" xfId="0" applyFont="1" applyBorder="1" applyAlignment="1" applyProtection="1">
      <alignment horizontal="center" vertical="center" wrapText="1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1" fontId="9" fillId="0" borderId="5" xfId="2" applyNumberFormat="1" applyFont="1" applyBorder="1" applyAlignment="1" applyProtection="1">
      <alignment horizontal="center" vertical="center" wrapText="1"/>
      <protection locked="0"/>
    </xf>
    <xf numFmtId="0" fontId="9" fillId="0" borderId="33" xfId="0" applyFont="1" applyBorder="1" applyAlignment="1">
      <alignment horizontal="center" vertical="center"/>
    </xf>
    <xf numFmtId="0" fontId="9" fillId="0" borderId="51" xfId="0" applyFont="1" applyBorder="1" applyAlignment="1" applyProtection="1">
      <alignment horizontal="center" vertical="center"/>
      <protection locked="0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2" fillId="0" borderId="33" xfId="0" applyFont="1" applyBorder="1" applyAlignment="1">
      <alignment horizontal="center" vertical="center" wrapText="1"/>
    </xf>
    <xf numFmtId="0" fontId="12" fillId="0" borderId="33" xfId="0" applyFont="1" applyBorder="1" applyAlignment="1" applyProtection="1">
      <alignment horizontal="center" vertical="center" wrapText="1"/>
      <protection locked="0"/>
    </xf>
    <xf numFmtId="0" fontId="9" fillId="0" borderId="33" xfId="0" applyFont="1" applyBorder="1" applyAlignment="1" applyProtection="1">
      <alignment horizontal="center" vertical="center"/>
      <protection locked="0"/>
    </xf>
    <xf numFmtId="1" fontId="9" fillId="0" borderId="11" xfId="2" applyNumberFormat="1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 wrapText="1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 wrapText="1"/>
      <protection locked="0"/>
    </xf>
    <xf numFmtId="0" fontId="9" fillId="0" borderId="36" xfId="0" applyFont="1" applyBorder="1" applyAlignment="1">
      <alignment horizontal="center" vertical="center"/>
    </xf>
    <xf numFmtId="0" fontId="9" fillId="0" borderId="36" xfId="0" applyFont="1" applyBorder="1" applyAlignment="1" applyProtection="1">
      <alignment horizontal="center" vertical="center"/>
      <protection locked="0"/>
    </xf>
    <xf numFmtId="0" fontId="12" fillId="0" borderId="52" xfId="0" applyFont="1" applyBorder="1" applyAlignment="1" applyProtection="1">
      <alignment horizontal="center" vertical="center" wrapText="1"/>
      <protection locked="0"/>
    </xf>
    <xf numFmtId="0" fontId="9" fillId="0" borderId="38" xfId="0" applyFont="1" applyBorder="1" applyAlignment="1">
      <alignment horizontal="center" vertical="center"/>
    </xf>
    <xf numFmtId="0" fontId="9" fillId="0" borderId="38" xfId="0" applyFont="1" applyBorder="1" applyAlignment="1" applyProtection="1">
      <alignment horizontal="center" vertical="center"/>
      <protection locked="0"/>
    </xf>
    <xf numFmtId="0" fontId="12" fillId="0" borderId="18" xfId="0" applyFont="1" applyBorder="1" applyAlignment="1" applyProtection="1">
      <alignment horizontal="center" vertical="center" wrapText="1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51" xfId="0" applyFont="1" applyBorder="1" applyAlignment="1" applyProtection="1">
      <alignment vertical="center"/>
      <protection locked="0"/>
    </xf>
    <xf numFmtId="0" fontId="9" fillId="0" borderId="14" xfId="0" applyFont="1" applyBorder="1" applyAlignment="1" applyProtection="1">
      <alignment vertical="center"/>
      <protection locked="0"/>
    </xf>
    <xf numFmtId="0" fontId="12" fillId="0" borderId="13" xfId="0" applyFont="1" applyBorder="1" applyAlignment="1" applyProtection="1">
      <alignment horizontal="center" vertical="center" wrapText="1"/>
      <protection locked="0"/>
    </xf>
    <xf numFmtId="0" fontId="9" fillId="0" borderId="26" xfId="0" applyFont="1" applyBorder="1" applyAlignment="1">
      <alignment horizontal="center" vertical="center"/>
    </xf>
    <xf numFmtId="0" fontId="12" fillId="0" borderId="50" xfId="0" applyFont="1" applyBorder="1" applyAlignment="1" applyProtection="1">
      <alignment horizontal="center" vertical="center" wrapText="1"/>
      <protection locked="0"/>
    </xf>
    <xf numFmtId="0" fontId="9" fillId="0" borderId="32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21" xfId="0" applyFont="1" applyBorder="1" applyAlignment="1" applyProtection="1">
      <alignment horizontal="center" vertical="center"/>
      <protection locked="0"/>
    </xf>
    <xf numFmtId="0" fontId="12" fillId="0" borderId="54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13" fillId="0" borderId="0" xfId="0" applyFont="1" applyAlignment="1">
      <alignment horizontal="center"/>
    </xf>
    <xf numFmtId="0" fontId="3" fillId="0" borderId="32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>
      <alignment horizontal="left"/>
    </xf>
    <xf numFmtId="179" fontId="1" fillId="0" borderId="17" xfId="0" applyNumberFormat="1" applyFont="1" applyBorder="1"/>
    <xf numFmtId="0" fontId="1" fillId="0" borderId="14" xfId="0" applyFont="1" applyBorder="1" applyAlignment="1">
      <alignment horizontal="left"/>
    </xf>
    <xf numFmtId="179" fontId="1" fillId="0" borderId="13" xfId="0" applyNumberFormat="1" applyFont="1" applyBorder="1"/>
    <xf numFmtId="0" fontId="3" fillId="0" borderId="35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>
      <alignment horizontal="center"/>
    </xf>
    <xf numFmtId="180" fontId="6" fillId="0" borderId="3" xfId="2" applyNumberFormat="1" applyFont="1" applyBorder="1" applyAlignment="1" applyProtection="1">
      <alignment horizontal="center" vertical="center"/>
    </xf>
    <xf numFmtId="179" fontId="6" fillId="0" borderId="44" xfId="0" applyNumberFormat="1" applyFont="1" applyBorder="1" applyAlignment="1">
      <alignment horizontal="center" vertical="center"/>
    </xf>
    <xf numFmtId="179" fontId="3" fillId="0" borderId="55" xfId="0" applyNumberFormat="1" applyFont="1" applyBorder="1" applyAlignment="1" applyProtection="1">
      <alignment horizontal="left" vertical="top" wrapText="1"/>
      <protection locked="0"/>
    </xf>
    <xf numFmtId="179" fontId="3" fillId="0" borderId="32" xfId="0" applyNumberFormat="1" applyFont="1" applyBorder="1" applyAlignment="1" applyProtection="1">
      <alignment horizontal="left" vertical="top" wrapText="1"/>
      <protection locked="0"/>
    </xf>
    <xf numFmtId="0" fontId="1" fillId="0" borderId="29" xfId="0" applyFont="1" applyBorder="1"/>
    <xf numFmtId="0" fontId="1" fillId="0" borderId="41" xfId="0" applyFont="1" applyBorder="1"/>
    <xf numFmtId="179" fontId="3" fillId="0" borderId="7" xfId="0" applyNumberFormat="1" applyFont="1" applyBorder="1" applyProtection="1">
      <protection locked="0"/>
    </xf>
    <xf numFmtId="179" fontId="3" fillId="0" borderId="13" xfId="0" applyNumberFormat="1" applyFont="1" applyBorder="1" applyProtection="1">
      <protection locked="0"/>
    </xf>
    <xf numFmtId="178" fontId="3" fillId="0" borderId="41" xfId="0" applyNumberFormat="1" applyFont="1" applyBorder="1" applyProtection="1">
      <protection locked="0"/>
    </xf>
    <xf numFmtId="0" fontId="14" fillId="0" borderId="42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8" xfId="0" applyFont="1" applyBorder="1" applyAlignment="1" applyProtection="1">
      <alignment horizontal="center" vertical="center" wrapText="1"/>
      <protection locked="0"/>
    </xf>
    <xf numFmtId="0" fontId="16" fillId="0" borderId="25" xfId="0" applyFont="1" applyBorder="1" applyAlignment="1" applyProtection="1">
      <alignment horizontal="center" vertical="center" wrapText="1"/>
      <protection locked="0"/>
    </xf>
    <xf numFmtId="0" fontId="0" fillId="0" borderId="7" xfId="0" applyBorder="1" applyProtection="1">
      <protection locked="0"/>
    </xf>
    <xf numFmtId="0" fontId="16" fillId="0" borderId="14" xfId="0" applyFont="1" applyBorder="1" applyAlignment="1" applyProtection="1">
      <alignment horizontal="center" vertical="center" wrapText="1"/>
      <protection locked="0"/>
    </xf>
    <xf numFmtId="0" fontId="16" fillId="0" borderId="31" xfId="0" applyFont="1" applyBorder="1" applyAlignment="1" applyProtection="1">
      <alignment horizontal="center" vertical="center" wrapText="1"/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12" fillId="0" borderId="14" xfId="0" applyFont="1" applyBorder="1" applyAlignment="1" applyProtection="1">
      <alignment horizontal="center" vertical="top" wrapText="1"/>
      <protection locked="0"/>
    </xf>
    <xf numFmtId="0" fontId="12" fillId="0" borderId="31" xfId="0" applyFont="1" applyBorder="1" applyAlignment="1" applyProtection="1">
      <alignment horizontal="center" vertical="top" wrapText="1"/>
      <protection locked="0"/>
    </xf>
    <xf numFmtId="0" fontId="16" fillId="0" borderId="14" xfId="0" applyFont="1" applyBorder="1" applyAlignment="1" applyProtection="1">
      <alignment horizontal="center" vertical="top" wrapText="1"/>
      <protection locked="0"/>
    </xf>
    <xf numFmtId="0" fontId="16" fillId="0" borderId="31" xfId="0" applyFont="1" applyBorder="1" applyAlignment="1" applyProtection="1">
      <alignment horizontal="center" vertical="top" wrapText="1"/>
      <protection locked="0"/>
    </xf>
    <xf numFmtId="0" fontId="17" fillId="0" borderId="14" xfId="0" applyFont="1" applyBorder="1" applyAlignment="1" applyProtection="1">
      <alignment horizontal="center"/>
      <protection locked="0"/>
    </xf>
    <xf numFmtId="0" fontId="17" fillId="0" borderId="31" xfId="0" applyFon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2" fillId="0" borderId="38" xfId="0" applyFont="1" applyBorder="1" applyAlignment="1" applyProtection="1">
      <alignment horizontal="center" vertical="center" wrapText="1"/>
      <protection locked="0"/>
    </xf>
    <xf numFmtId="0" fontId="9" fillId="0" borderId="58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vertical="center"/>
      <protection locked="0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>
      <alignment horizontal="center" vertical="center"/>
    </xf>
    <xf numFmtId="0" fontId="9" fillId="0" borderId="28" xfId="0" applyFont="1" applyBorder="1" applyAlignment="1" applyProtection="1">
      <alignment vertical="center"/>
      <protection locked="0"/>
    </xf>
    <xf numFmtId="0" fontId="9" fillId="0" borderId="16" xfId="0" applyFont="1" applyBorder="1" applyAlignment="1" applyProtection="1">
      <alignment horizontal="center" vertical="center"/>
      <protection locked="0"/>
    </xf>
    <xf numFmtId="0" fontId="9" fillId="0" borderId="17" xfId="0" applyFont="1" applyBorder="1" applyAlignment="1" applyProtection="1">
      <alignment horizontal="center" vertical="center"/>
      <protection locked="0"/>
    </xf>
    <xf numFmtId="0" fontId="12" fillId="0" borderId="59" xfId="0" applyFont="1" applyBorder="1" applyAlignment="1">
      <alignment horizontal="center" vertical="center" wrapText="1"/>
    </xf>
    <xf numFmtId="178" fontId="18" fillId="0" borderId="42" xfId="0" applyNumberFormat="1" applyFont="1" applyBorder="1" applyAlignment="1">
      <alignment horizontal="center" vertical="center"/>
    </xf>
    <xf numFmtId="178" fontId="19" fillId="0" borderId="46" xfId="0" applyNumberFormat="1" applyFont="1" applyBorder="1" applyAlignment="1" applyProtection="1">
      <alignment horizontal="center" vertical="center"/>
      <protection locked="0"/>
    </xf>
    <xf numFmtId="178" fontId="19" fillId="0" borderId="43" xfId="0" applyNumberFormat="1" applyFont="1" applyBorder="1" applyAlignment="1" applyProtection="1">
      <alignment horizontal="center" vertical="center"/>
      <protection locked="0"/>
    </xf>
    <xf numFmtId="0" fontId="9" fillId="0" borderId="33" xfId="0" applyFont="1" applyBorder="1" applyAlignment="1" applyProtection="1">
      <alignment vertical="center"/>
      <protection locked="0"/>
    </xf>
    <xf numFmtId="0" fontId="12" fillId="0" borderId="39" xfId="0" applyFont="1" applyBorder="1" applyAlignment="1">
      <alignment horizontal="center" vertical="center" wrapText="1"/>
    </xf>
    <xf numFmtId="178" fontId="18" fillId="0" borderId="22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 applyProtection="1">
      <alignment horizontal="center" vertical="center"/>
      <protection locked="0"/>
    </xf>
    <xf numFmtId="178" fontId="19" fillId="0" borderId="44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36" xfId="0" applyFont="1" applyBorder="1" applyAlignment="1" applyProtection="1">
      <alignment vertical="center"/>
      <protection locked="0"/>
    </xf>
    <xf numFmtId="0" fontId="9" fillId="0" borderId="20" xfId="0" applyFont="1" applyBorder="1" applyAlignment="1" applyProtection="1">
      <alignment horizontal="center" vertical="center"/>
      <protection locked="0"/>
    </xf>
    <xf numFmtId="0" fontId="9" fillId="0" borderId="38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9" fillId="0" borderId="41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31" xfId="0" applyFont="1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60" xfId="0" applyBorder="1" applyAlignment="1" applyProtection="1">
      <alignment horizontal="center"/>
      <protection locked="0"/>
    </xf>
    <xf numFmtId="0" fontId="0" fillId="0" borderId="20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41" xfId="0" applyBorder="1" applyProtection="1">
      <protection locked="0"/>
    </xf>
    <xf numFmtId="178" fontId="19" fillId="0" borderId="0" xfId="0" applyNumberFormat="1" applyFont="1" applyAlignment="1" applyProtection="1">
      <alignment horizontal="center" vertical="center"/>
      <protection locked="0"/>
    </xf>
    <xf numFmtId="178" fontId="19" fillId="0" borderId="10" xfId="0" applyNumberFormat="1" applyFont="1" applyBorder="1" applyAlignment="1" applyProtection="1">
      <alignment horizontal="center" vertical="center"/>
      <protection locked="0"/>
    </xf>
    <xf numFmtId="178" fontId="19" fillId="0" borderId="23" xfId="0" applyNumberFormat="1" applyFont="1" applyBorder="1" applyAlignment="1" applyProtection="1">
      <alignment vertical="center"/>
      <protection locked="0"/>
    </xf>
    <xf numFmtId="178" fontId="19" fillId="0" borderId="44" xfId="0" applyNumberFormat="1" applyFont="1" applyBorder="1" applyAlignment="1" applyProtection="1">
      <alignment vertical="center"/>
      <protection locked="0"/>
    </xf>
    <xf numFmtId="0" fontId="1" fillId="2" borderId="23" xfId="0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55" xfId="0" applyFont="1" applyBorder="1" applyAlignment="1">
      <alignment horizontal="center" vertical="center"/>
    </xf>
    <xf numFmtId="179" fontId="8" fillId="0" borderId="44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6" fillId="0" borderId="5" xfId="0" applyFont="1" applyBorder="1" applyAlignment="1" applyProtection="1">
      <alignment horizontal="center" vertical="center" wrapText="1"/>
      <protection locked="0"/>
    </xf>
    <xf numFmtId="0" fontId="16" fillId="0" borderId="62" xfId="0" applyFont="1" applyBorder="1" applyAlignment="1" applyProtection="1">
      <alignment horizontal="center" vertical="center" wrapText="1"/>
      <protection locked="0"/>
    </xf>
    <xf numFmtId="0" fontId="16" fillId="0" borderId="6" xfId="0" applyFont="1" applyBorder="1" applyAlignment="1" applyProtection="1">
      <alignment horizontal="center" vertical="center" wrapText="1"/>
      <protection locked="0"/>
    </xf>
    <xf numFmtId="0" fontId="16" fillId="0" borderId="11" xfId="0" applyFont="1" applyBorder="1" applyAlignment="1" applyProtection="1">
      <alignment horizontal="center" vertical="center" wrapText="1"/>
      <protection locked="0"/>
    </xf>
    <xf numFmtId="0" fontId="16" fillId="0" borderId="51" xfId="0" applyFont="1" applyBorder="1" applyAlignment="1" applyProtection="1">
      <alignment horizontal="center" vertical="center" wrapText="1"/>
      <protection locked="0"/>
    </xf>
    <xf numFmtId="0" fontId="16" fillId="0" borderId="12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5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12" fillId="0" borderId="11" xfId="0" applyFont="1" applyBorder="1" applyAlignment="1" applyProtection="1">
      <alignment horizontal="center" vertical="top" wrapText="1"/>
      <protection locked="0"/>
    </xf>
    <xf numFmtId="0" fontId="12" fillId="0" borderId="51" xfId="0" applyFont="1" applyBorder="1" applyAlignment="1" applyProtection="1">
      <alignment horizontal="center" vertical="top" wrapText="1"/>
      <protection locked="0"/>
    </xf>
    <xf numFmtId="0" fontId="12" fillId="0" borderId="12" xfId="0" applyFont="1" applyBorder="1" applyAlignment="1" applyProtection="1">
      <alignment horizontal="center" vertical="top" wrapText="1"/>
      <protection locked="0"/>
    </xf>
    <xf numFmtId="0" fontId="16" fillId="0" borderId="11" xfId="0" applyFont="1" applyBorder="1" applyAlignment="1" applyProtection="1">
      <alignment horizontal="center" vertical="top" wrapText="1"/>
      <protection locked="0"/>
    </xf>
    <xf numFmtId="0" fontId="16" fillId="0" borderId="51" xfId="0" applyFont="1" applyBorder="1" applyAlignment="1" applyProtection="1">
      <alignment horizontal="center" vertical="top" wrapText="1"/>
      <protection locked="0"/>
    </xf>
    <xf numFmtId="0" fontId="16" fillId="0" borderId="12" xfId="0" applyFont="1" applyBorder="1" applyAlignment="1" applyProtection="1">
      <alignment horizontal="center" vertical="top" wrapText="1"/>
      <protection locked="0"/>
    </xf>
    <xf numFmtId="0" fontId="17" fillId="0" borderId="11" xfId="0" applyFont="1" applyBorder="1" applyAlignment="1" applyProtection="1">
      <alignment horizontal="center"/>
      <protection locked="0"/>
    </xf>
    <xf numFmtId="0" fontId="17" fillId="0" borderId="51" xfId="0" applyFont="1" applyBorder="1" applyAlignment="1" applyProtection="1">
      <alignment horizontal="center"/>
      <protection locked="0"/>
    </xf>
    <xf numFmtId="0" fontId="17" fillId="0" borderId="12" xfId="0" applyFon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51" xfId="0" applyFont="1" applyBorder="1" applyAlignment="1" applyProtection="1">
      <alignment horizontal="center" vertical="center"/>
      <protection locked="0"/>
    </xf>
    <xf numFmtId="0" fontId="15" fillId="0" borderId="12" xfId="0" applyFont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0" borderId="0" xfId="0" applyFont="1" applyProtection="1">
      <protection locked="0"/>
    </xf>
    <xf numFmtId="0" fontId="4" fillId="0" borderId="1" xfId="0" applyFont="1" applyBorder="1" applyAlignment="1" applyProtection="1">
      <alignment horizontal="right" vertical="center" wrapText="1"/>
      <protection locked="0"/>
    </xf>
    <xf numFmtId="1" fontId="1" fillId="0" borderId="8" xfId="2" applyNumberFormat="1" applyFont="1" applyBorder="1" applyAlignment="1" applyProtection="1">
      <alignment horizontal="right" vertical="center" wrapText="1"/>
      <protection locked="0"/>
    </xf>
    <xf numFmtId="1" fontId="1" fillId="0" borderId="14" xfId="2" applyNumberFormat="1" applyFont="1" applyBorder="1" applyAlignment="1" applyProtection="1">
      <alignment horizontal="right" vertical="center" wrapText="1"/>
      <protection locked="0"/>
    </xf>
    <xf numFmtId="1" fontId="1" fillId="0" borderId="21" xfId="2" applyNumberFormat="1" applyFont="1" applyBorder="1" applyAlignment="1" applyProtection="1">
      <alignment horizontal="right" vertical="center" wrapText="1"/>
      <protection locked="0"/>
    </xf>
    <xf numFmtId="178" fontId="6" fillId="2" borderId="0" xfId="0" applyNumberFormat="1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/>
      <protection locked="0"/>
    </xf>
    <xf numFmtId="179" fontId="1" fillId="0" borderId="17" xfId="0" applyNumberFormat="1" applyFont="1" applyBorder="1" applyProtection="1">
      <protection locked="0"/>
    </xf>
    <xf numFmtId="179" fontId="1" fillId="0" borderId="13" xfId="0" applyNumberFormat="1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41" xfId="0" applyFont="1" applyBorder="1" applyProtection="1">
      <protection locked="0"/>
    </xf>
    <xf numFmtId="0" fontId="0" fillId="0" borderId="0" xfId="0" applyProtection="1">
      <protection locked="0"/>
    </xf>
    <xf numFmtId="0" fontId="12" fillId="0" borderId="0" xfId="0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vertical="center" wrapText="1"/>
      <protection locked="0"/>
    </xf>
    <xf numFmtId="0" fontId="9" fillId="0" borderId="0" xfId="0" applyFont="1" applyAlignment="1" applyProtection="1">
      <alignment vertical="center"/>
      <protection locked="0"/>
    </xf>
    <xf numFmtId="0" fontId="4" fillId="2" borderId="0" xfId="0" applyFont="1" applyFill="1" applyAlignment="1" applyProtection="1">
      <alignment vertical="center" wrapText="1"/>
      <protection locked="0"/>
    </xf>
    <xf numFmtId="179" fontId="6" fillId="0" borderId="2" xfId="0" applyNumberFormat="1" applyFont="1" applyBorder="1" applyAlignment="1" applyProtection="1">
      <alignment vertical="center"/>
      <protection locked="0"/>
    </xf>
    <xf numFmtId="179" fontId="6" fillId="0" borderId="15" xfId="0" applyNumberFormat="1" applyFont="1" applyBorder="1" applyAlignment="1" applyProtection="1">
      <alignment vertical="center"/>
      <protection locked="0"/>
    </xf>
    <xf numFmtId="179" fontId="6" fillId="0" borderId="3" xfId="0" applyNumberFormat="1" applyFont="1" applyBorder="1" applyAlignment="1" applyProtection="1">
      <alignment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tyles" Target="styles.xml"/><Relationship Id="rId34" Type="http://schemas.openxmlformats.org/officeDocument/2006/relationships/sharedStrings" Target="sharedStrings.xml"/><Relationship Id="rId33" Type="http://schemas.openxmlformats.org/officeDocument/2006/relationships/theme" Target="theme/theme1.xml"/><Relationship Id="rId32" Type="http://schemas.openxmlformats.org/officeDocument/2006/relationships/customXml" Target="../customXml/item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89"/>
  <sheetViews>
    <sheetView showGridLines="0" showRowColHeaders="0" tabSelected="1" zoomScale="86" zoomScaleNormal="86" topLeftCell="A4" workbookViewId="0">
      <selection activeCell="B28" sqref="B28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1" ht="16.5" spans="1:13">
      <c r="A1" s="290"/>
      <c r="B1" s="290"/>
      <c r="C1" s="290"/>
      <c r="D1" s="290"/>
      <c r="E1" s="290"/>
      <c r="F1" s="290"/>
      <c r="G1" s="290"/>
      <c r="H1" s="290"/>
      <c r="I1" s="290"/>
      <c r="J1" s="298"/>
      <c r="K1" s="290"/>
      <c r="L1" s="290"/>
      <c r="M1" s="290"/>
    </row>
    <row r="2" ht="16.5" spans="1:13">
      <c r="A2" s="3" t="s">
        <v>0</v>
      </c>
      <c r="B2" s="4">
        <v>89700</v>
      </c>
      <c r="C2" s="8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  <c r="K2" s="290"/>
      <c r="L2" s="290"/>
      <c r="M2" s="290"/>
    </row>
    <row r="3" ht="16.5" spans="1:13">
      <c r="A3" s="11" t="s">
        <v>4</v>
      </c>
      <c r="B3" s="12" t="s">
        <v>5</v>
      </c>
      <c r="C3" s="8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  <c r="K3" s="290"/>
      <c r="L3" s="290"/>
      <c r="M3" s="290"/>
    </row>
    <row r="4" ht="16.5" spans="1:13">
      <c r="A4" s="18" t="s">
        <v>8</v>
      </c>
      <c r="B4" s="19" t="s">
        <v>9</v>
      </c>
      <c r="C4" s="8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K4" s="290"/>
      <c r="L4" s="171" t="s">
        <v>12</v>
      </c>
      <c r="M4" s="299">
        <v>2850000</v>
      </c>
    </row>
    <row r="5" ht="16.5" spans="1:13">
      <c r="A5" s="8" t="s">
        <v>13</v>
      </c>
      <c r="B5" s="4"/>
      <c r="C5" s="8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K5" s="290"/>
      <c r="L5" s="173" t="s">
        <v>16</v>
      </c>
      <c r="M5" s="300">
        <v>0</v>
      </c>
    </row>
    <row r="6" ht="16.5" spans="1:13">
      <c r="A6" s="60"/>
      <c r="B6" s="60"/>
      <c r="C6" s="8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K6" s="290"/>
      <c r="L6" s="173" t="s">
        <v>19</v>
      </c>
      <c r="M6" s="300">
        <v>11115000</v>
      </c>
    </row>
    <row r="7" spans="1:13">
      <c r="A7" s="25" t="s">
        <v>20</v>
      </c>
      <c r="B7" s="26" t="s">
        <v>21</v>
      </c>
      <c r="C7" s="85"/>
      <c r="D7" s="20" t="s">
        <v>22</v>
      </c>
      <c r="E7" s="21"/>
      <c r="F7" s="22">
        <v>100</v>
      </c>
      <c r="G7" s="16">
        <f>SUM(F7*100000)</f>
        <v>10000000</v>
      </c>
      <c r="H7" s="23" t="s">
        <v>23</v>
      </c>
      <c r="I7" s="170">
        <v>0</v>
      </c>
      <c r="J7" s="169">
        <f>SUM(I7*50)</f>
        <v>0</v>
      </c>
      <c r="K7" s="290"/>
      <c r="L7" s="173" t="s">
        <v>24</v>
      </c>
      <c r="M7" s="300">
        <v>50000</v>
      </c>
    </row>
    <row r="8" ht="16.5" spans="1:13">
      <c r="A8" s="27" t="s">
        <v>25</v>
      </c>
      <c r="B8" s="28" t="s">
        <v>21</v>
      </c>
      <c r="C8" s="8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2</v>
      </c>
      <c r="J8" s="169">
        <f>SUM(I8*100)</f>
        <v>200</v>
      </c>
      <c r="K8" s="290"/>
      <c r="L8" s="173" t="s">
        <v>27</v>
      </c>
      <c r="M8" s="301">
        <v>38</v>
      </c>
    </row>
    <row r="9" ht="16.5" spans="1:13">
      <c r="A9" s="27" t="s">
        <v>28</v>
      </c>
      <c r="B9" s="28" t="s">
        <v>21</v>
      </c>
      <c r="C9" s="85"/>
      <c r="D9" s="6" t="s">
        <v>29</v>
      </c>
      <c r="E9" s="33"/>
      <c r="F9" s="34">
        <f>SUM(G3:G8)</f>
        <v>10000000</v>
      </c>
      <c r="G9" s="9"/>
      <c r="H9" s="35" t="s">
        <v>30</v>
      </c>
      <c r="I9" s="177">
        <f>SUM(J3:J8)</f>
        <v>200</v>
      </c>
      <c r="J9" s="169"/>
      <c r="K9" s="290"/>
      <c r="L9" s="173" t="s">
        <v>31</v>
      </c>
      <c r="M9" s="301">
        <v>0</v>
      </c>
    </row>
    <row r="10" ht="16.5" spans="1:13">
      <c r="A10" s="27" t="s">
        <v>32</v>
      </c>
      <c r="B10" s="28" t="s">
        <v>21</v>
      </c>
      <c r="C10" s="85"/>
      <c r="D10" s="307"/>
      <c r="E10" s="307"/>
      <c r="F10" s="295"/>
      <c r="G10" s="38"/>
      <c r="H10" s="39" t="s">
        <v>29</v>
      </c>
      <c r="I10" s="178">
        <f>SUM(I9*I2)</f>
        <v>17800000</v>
      </c>
      <c r="K10" s="290"/>
      <c r="L10" s="173" t="s">
        <v>33</v>
      </c>
      <c r="M10" s="301">
        <v>7</v>
      </c>
    </row>
    <row r="11" ht="16.5" spans="1:13">
      <c r="A11" s="27" t="s">
        <v>34</v>
      </c>
      <c r="B11" s="28" t="s">
        <v>21</v>
      </c>
      <c r="C11" s="85"/>
      <c r="D11" s="296"/>
      <c r="E11" s="296"/>
      <c r="F11" s="254"/>
      <c r="G11" s="40"/>
      <c r="H11" s="254"/>
      <c r="I11" s="254"/>
      <c r="K11" s="290"/>
      <c r="L11" s="173" t="s">
        <v>35</v>
      </c>
      <c r="M11" s="301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J12" s="298"/>
      <c r="K12" s="290"/>
      <c r="L12" s="173" t="s">
        <v>42</v>
      </c>
      <c r="M12" s="301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50000</v>
      </c>
      <c r="G13" s="49">
        <v>100000</v>
      </c>
      <c r="H13" s="50">
        <v>0</v>
      </c>
      <c r="I13" s="179">
        <v>80000</v>
      </c>
      <c r="J13" s="298"/>
      <c r="K13" s="290"/>
      <c r="L13" s="173" t="s">
        <v>44</v>
      </c>
      <c r="M13" s="301">
        <v>0</v>
      </c>
    </row>
    <row r="14" ht="16.5" spans="1:13">
      <c r="A14" s="51" t="s">
        <v>45</v>
      </c>
      <c r="B14" s="52" t="s">
        <v>21</v>
      </c>
      <c r="C14" s="53"/>
      <c r="D14" s="54">
        <v>70000</v>
      </c>
      <c r="E14" s="55"/>
      <c r="F14" s="56">
        <v>0</v>
      </c>
      <c r="G14" s="56">
        <v>0</v>
      </c>
      <c r="H14" s="57">
        <v>0</v>
      </c>
      <c r="I14" s="180">
        <v>0</v>
      </c>
      <c r="J14" s="298"/>
      <c r="K14" s="290"/>
      <c r="L14" s="173" t="s">
        <v>46</v>
      </c>
      <c r="M14" s="301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60000</v>
      </c>
      <c r="I15" s="180">
        <v>0</v>
      </c>
      <c r="J15" s="298"/>
      <c r="K15" s="290"/>
      <c r="L15" s="173" t="s">
        <v>48</v>
      </c>
      <c r="M15" s="301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J16" s="298"/>
      <c r="K16" s="290"/>
      <c r="L16" s="173" t="s">
        <v>49</v>
      </c>
      <c r="M16" s="301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J17" s="298"/>
      <c r="K17" s="290"/>
      <c r="L17" s="173" t="s">
        <v>51</v>
      </c>
      <c r="M17" s="301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J18" s="298"/>
      <c r="K18" s="290"/>
      <c r="L18" s="173" t="s">
        <v>53</v>
      </c>
      <c r="M18" s="301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J19" s="298"/>
      <c r="K19" s="290"/>
      <c r="L19" s="173" t="s">
        <v>54</v>
      </c>
      <c r="M19" s="301">
        <v>0</v>
      </c>
    </row>
    <row r="20" spans="1:13">
      <c r="A20" s="67" t="s">
        <v>55</v>
      </c>
      <c r="B20" s="65">
        <v>400000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J20" s="298"/>
      <c r="K20" s="290"/>
      <c r="L20" s="173" t="s">
        <v>56</v>
      </c>
      <c r="M20" s="301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J21" s="298"/>
      <c r="K21" s="290"/>
      <c r="L21" s="173" t="s">
        <v>58</v>
      </c>
      <c r="M21" s="301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J22" s="298"/>
      <c r="K22" s="290"/>
      <c r="L22" s="173" t="s">
        <v>60</v>
      </c>
      <c r="M22" s="301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J23" s="298"/>
      <c r="K23" s="290"/>
      <c r="L23" s="181"/>
      <c r="M23" s="302"/>
    </row>
    <row r="24" ht="16.5" spans="1:13">
      <c r="A24" s="76" t="s">
        <v>29</v>
      </c>
      <c r="B24" s="77">
        <f>SUM(B17:B23)</f>
        <v>400000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  <c r="J24" s="298"/>
      <c r="K24" s="290"/>
      <c r="L24" s="290"/>
      <c r="M24" s="290"/>
    </row>
    <row r="25" ht="16.5" spans="1:13">
      <c r="A25" s="60"/>
      <c r="B25" s="81"/>
      <c r="C25" s="82" t="s">
        <v>61</v>
      </c>
      <c r="D25" s="83">
        <f>SUM(D13:D24)</f>
        <v>70000</v>
      </c>
      <c r="E25" s="82" t="s">
        <v>61</v>
      </c>
      <c r="F25" s="83">
        <f t="shared" ref="F25:I25" si="1">SUM(F13:F24)</f>
        <v>50000</v>
      </c>
      <c r="G25" s="83">
        <f t="shared" si="1"/>
        <v>100000</v>
      </c>
      <c r="H25" s="83">
        <f t="shared" si="1"/>
        <v>60000</v>
      </c>
      <c r="I25" s="83">
        <f t="shared" si="1"/>
        <v>80000</v>
      </c>
      <c r="J25" s="298"/>
      <c r="K25" s="290"/>
      <c r="L25" s="290"/>
      <c r="M25" s="290"/>
    </row>
    <row r="26" ht="16.5" spans="1:13">
      <c r="A26" s="25" t="s">
        <v>62</v>
      </c>
      <c r="B26" s="84">
        <f>I10</f>
        <v>17800000</v>
      </c>
      <c r="C26" s="85"/>
      <c r="D26" s="86"/>
      <c r="E26" s="86"/>
      <c r="F26" s="86"/>
      <c r="G26" s="86"/>
      <c r="H26" s="86"/>
      <c r="I26" s="86"/>
      <c r="J26" s="298"/>
      <c r="K26" s="290"/>
      <c r="L26" s="290"/>
      <c r="M26" s="290"/>
    </row>
    <row r="27" ht="16.5" spans="1:13">
      <c r="A27" s="27" t="s">
        <v>63</v>
      </c>
      <c r="B27" s="87">
        <f>F9</f>
        <v>10000000</v>
      </c>
      <c r="C27" s="85"/>
      <c r="D27" s="88" t="s">
        <v>64</v>
      </c>
      <c r="E27" s="89" t="s">
        <v>65</v>
      </c>
      <c r="F27" s="90"/>
      <c r="G27" s="308">
        <f>SUM(E28+E29+E30+E31+G28+G29+G30+G31+I28+I29+I30+I31)</f>
        <v>45000</v>
      </c>
      <c r="H27" s="309"/>
      <c r="I27" s="310"/>
      <c r="J27" s="298"/>
      <c r="K27" s="290"/>
      <c r="L27" s="290"/>
      <c r="M27" s="290"/>
    </row>
    <row r="28" ht="16.5" spans="1:13">
      <c r="A28" s="51" t="s">
        <v>66</v>
      </c>
      <c r="B28" s="93">
        <f>SUM(B24+D25+F25+G25+H25+I25+G27+C67+G72)</f>
        <v>1505000</v>
      </c>
      <c r="C28" s="85"/>
      <c r="D28" s="94" t="s">
        <v>67</v>
      </c>
      <c r="E28" s="95">
        <v>45000</v>
      </c>
      <c r="F28" s="96" t="s">
        <v>68</v>
      </c>
      <c r="G28" s="97">
        <v>0</v>
      </c>
      <c r="H28" s="98" t="s">
        <v>69</v>
      </c>
      <c r="I28" s="183">
        <v>0</v>
      </c>
      <c r="J28" s="298"/>
      <c r="K28" s="290"/>
      <c r="L28" s="290"/>
      <c r="M28" s="290"/>
    </row>
    <row r="29" spans="1:13">
      <c r="A29" s="99" t="s">
        <v>70</v>
      </c>
      <c r="B29" s="100">
        <f>SUM(B26:B28)</f>
        <v>29305000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  <c r="J29" s="298"/>
      <c r="K29" s="290"/>
      <c r="L29" s="290"/>
      <c r="M29" s="290"/>
    </row>
    <row r="30" ht="16.5" spans="1:13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  <c r="J30" s="298"/>
      <c r="K30" s="290"/>
      <c r="L30" s="290"/>
      <c r="M30" s="290"/>
    </row>
    <row r="31" ht="16.5" spans="1:13">
      <c r="A31" s="290"/>
      <c r="B31" s="290"/>
      <c r="C31" s="290"/>
      <c r="D31" s="104"/>
      <c r="E31" s="105">
        <v>0</v>
      </c>
      <c r="F31" s="106"/>
      <c r="G31" s="105"/>
      <c r="H31" s="106"/>
      <c r="I31" s="185"/>
      <c r="J31" s="298"/>
      <c r="K31" s="290"/>
      <c r="L31" s="290"/>
      <c r="M31" s="290"/>
    </row>
    <row r="32" spans="1:13">
      <c r="A32" s="290"/>
      <c r="B32" s="290"/>
      <c r="C32" s="290"/>
      <c r="D32" s="290"/>
      <c r="E32" s="290"/>
      <c r="F32" s="290"/>
      <c r="G32" s="290"/>
      <c r="H32" s="290"/>
      <c r="I32" s="290"/>
      <c r="J32" s="298"/>
      <c r="K32" s="290"/>
      <c r="L32" s="290"/>
      <c r="M32" s="290"/>
    </row>
    <row r="33" spans="1:13">
      <c r="A33" s="290"/>
      <c r="B33" s="290"/>
      <c r="C33" s="290"/>
      <c r="D33" s="290"/>
      <c r="E33" s="290"/>
      <c r="F33" s="290"/>
      <c r="G33" s="290"/>
      <c r="H33" s="290"/>
      <c r="I33" s="290"/>
      <c r="J33" s="298"/>
      <c r="K33" s="290"/>
      <c r="L33" s="290"/>
      <c r="M33" s="290"/>
    </row>
    <row r="34" spans="1:13">
      <c r="A34" s="290"/>
      <c r="B34" s="290"/>
      <c r="C34" s="290"/>
      <c r="D34" s="290"/>
      <c r="E34" s="290"/>
      <c r="F34" s="290"/>
      <c r="G34" s="290"/>
      <c r="H34" s="290"/>
      <c r="I34" s="290"/>
      <c r="J34" s="298"/>
      <c r="K34" s="290"/>
      <c r="L34" s="290"/>
      <c r="M34" s="290"/>
    </row>
    <row r="35" spans="1:13">
      <c r="A35" s="297"/>
      <c r="B35" s="297"/>
      <c r="C35" s="297"/>
      <c r="D35" s="297"/>
      <c r="E35" s="297"/>
      <c r="F35" s="297"/>
      <c r="G35" s="297"/>
      <c r="H35" s="297"/>
      <c r="I35" s="303"/>
      <c r="J35" s="303"/>
      <c r="K35" s="303"/>
      <c r="L35" s="303"/>
      <c r="M35" s="303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 s="303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 s="303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 s="303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 s="303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 s="303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 s="303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 s="303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 s="30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 s="303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 s="303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 s="303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 s="303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 s="303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 s="303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 s="303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 s="303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 s="303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 s="30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 s="303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 s="303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 s="303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 s="303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 s="303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 s="303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 s="303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 s="303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 s="303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 s="30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 s="303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 s="303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 s="303"/>
    </row>
    <row r="67" spans="1:13">
      <c r="A67" s="224" t="s">
        <v>61</v>
      </c>
      <c r="B67" s="225" t="s">
        <v>131</v>
      </c>
      <c r="C67" s="226">
        <v>700000</v>
      </c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 s="303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 s="303"/>
    </row>
    <row r="69" spans="1:13">
      <c r="A69" s="304"/>
      <c r="B69" s="305"/>
      <c r="C69" s="305"/>
      <c r="D69" s="297"/>
      <c r="E69" s="137" t="s">
        <v>134</v>
      </c>
      <c r="F69" s="228"/>
      <c r="G69" s="139"/>
      <c r="H69" s="154"/>
      <c r="I69" s="210"/>
      <c r="J69" s="211"/>
      <c r="K69" s="211"/>
      <c r="L69" s="203"/>
      <c r="M69" s="303"/>
    </row>
    <row r="70" spans="1:13">
      <c r="A70" s="297"/>
      <c r="B70" s="306"/>
      <c r="C70" s="306"/>
      <c r="D70" s="297"/>
      <c r="E70" s="148" t="s">
        <v>135</v>
      </c>
      <c r="F70" s="236"/>
      <c r="G70" s="165"/>
      <c r="H70" s="237"/>
      <c r="I70" s="243"/>
      <c r="J70" s="244"/>
      <c r="K70" s="244"/>
      <c r="L70" s="245"/>
      <c r="M70" s="303"/>
    </row>
    <row r="71" spans="1:13">
      <c r="A71" s="297"/>
      <c r="B71" s="297"/>
      <c r="C71" s="297"/>
      <c r="D71" s="297"/>
      <c r="E71" s="151" t="s">
        <v>136</v>
      </c>
      <c r="F71" s="238"/>
      <c r="G71" s="239"/>
      <c r="H71" s="240"/>
      <c r="I71" s="246"/>
      <c r="J71" s="247"/>
      <c r="K71" s="248"/>
      <c r="L71" s="249"/>
      <c r="M71" s="303"/>
    </row>
    <row r="72" spans="1:13">
      <c r="A72" s="297"/>
      <c r="B72" s="297"/>
      <c r="C72" s="297"/>
      <c r="D72" s="297"/>
      <c r="E72" s="224" t="s">
        <v>61</v>
      </c>
      <c r="F72" s="225" t="s">
        <v>131</v>
      </c>
      <c r="G72" s="226"/>
      <c r="H72" s="227"/>
      <c r="I72" s="303"/>
      <c r="J72" s="303"/>
      <c r="K72" s="303"/>
      <c r="L72" s="303"/>
      <c r="M72" s="303"/>
    </row>
    <row r="73" spans="1:13">
      <c r="A73" s="297"/>
      <c r="B73" s="297"/>
      <c r="C73" s="297"/>
      <c r="D73" s="297"/>
      <c r="E73" s="229"/>
      <c r="F73" s="230"/>
      <c r="G73" s="231"/>
      <c r="H73" s="232"/>
      <c r="I73" s="303"/>
      <c r="J73" s="303"/>
      <c r="K73" s="303"/>
      <c r="L73" s="303"/>
      <c r="M73" s="303"/>
    </row>
    <row r="74" spans="1:13">
      <c r="A74" s="290"/>
      <c r="B74" s="290"/>
      <c r="C74" s="290"/>
      <c r="D74" s="290"/>
      <c r="E74" s="290"/>
      <c r="F74" s="290"/>
      <c r="G74" s="290"/>
      <c r="H74" s="290"/>
      <c r="I74" s="290"/>
      <c r="J74" s="298"/>
      <c r="K74" s="290"/>
      <c r="L74" s="290"/>
      <c r="M74" s="290"/>
    </row>
    <row r="75" spans="1:13">
      <c r="A75" s="290"/>
      <c r="B75" s="290"/>
      <c r="C75" s="290"/>
      <c r="D75" s="290"/>
      <c r="E75" s="290"/>
      <c r="F75" s="290"/>
      <c r="G75" s="290"/>
      <c r="H75" s="290"/>
      <c r="I75" s="290"/>
      <c r="J75" s="298"/>
      <c r="K75" s="290"/>
      <c r="L75" s="290"/>
      <c r="M75" s="290"/>
    </row>
    <row r="76" spans="1:13">
      <c r="A76" s="290"/>
      <c r="B76" s="290"/>
      <c r="C76" s="290"/>
      <c r="D76" s="290"/>
      <c r="E76" s="290"/>
      <c r="F76" s="290"/>
      <c r="G76" s="290"/>
      <c r="H76" s="290"/>
      <c r="I76" s="290"/>
      <c r="J76" s="298"/>
      <c r="K76" s="290"/>
      <c r="L76" s="290"/>
      <c r="M76" s="290"/>
    </row>
    <row r="77" spans="1:13">
      <c r="A77" s="290"/>
      <c r="B77" s="290"/>
      <c r="C77" s="290"/>
      <c r="D77" s="290"/>
      <c r="E77" s="290"/>
      <c r="F77" s="290"/>
      <c r="G77" s="290"/>
      <c r="H77" s="290"/>
      <c r="I77" s="290"/>
      <c r="J77" s="298"/>
      <c r="K77" s="290"/>
      <c r="L77" s="290"/>
      <c r="M77" s="290"/>
    </row>
    <row r="78" spans="1:13">
      <c r="A78" s="290"/>
      <c r="B78" s="290"/>
      <c r="C78" s="290"/>
      <c r="D78" s="290"/>
      <c r="E78" s="290"/>
      <c r="F78" s="290"/>
      <c r="G78" s="290"/>
      <c r="H78" s="290"/>
      <c r="I78" s="290"/>
      <c r="J78" s="298"/>
      <c r="K78" s="290"/>
      <c r="L78" s="290"/>
      <c r="M78" s="290"/>
    </row>
    <row r="79" spans="1:13">
      <c r="A79" s="290"/>
      <c r="B79" s="290"/>
      <c r="C79" s="290"/>
      <c r="D79" s="290"/>
      <c r="E79" s="290"/>
      <c r="F79" s="290"/>
      <c r="G79" s="290"/>
      <c r="H79" s="290"/>
      <c r="I79" s="290"/>
      <c r="J79" s="298"/>
      <c r="K79" s="290"/>
      <c r="L79" s="290"/>
      <c r="M79" s="290"/>
    </row>
    <row r="80" spans="1:13">
      <c r="A80" s="290"/>
      <c r="B80" s="290"/>
      <c r="C80" s="290"/>
      <c r="D80" s="290"/>
      <c r="E80" s="290"/>
      <c r="F80" s="290"/>
      <c r="G80" s="290"/>
      <c r="H80" s="290"/>
      <c r="I80" s="290"/>
      <c r="J80" s="298"/>
      <c r="K80" s="290"/>
      <c r="L80" s="290"/>
      <c r="M80" s="290"/>
    </row>
    <row r="81" spans="1:13">
      <c r="A81" s="290"/>
      <c r="B81" s="290"/>
      <c r="C81" s="290"/>
      <c r="D81" s="290"/>
      <c r="E81" s="290"/>
      <c r="F81" s="290"/>
      <c r="G81" s="290"/>
      <c r="H81" s="290"/>
      <c r="I81" s="290"/>
      <c r="J81" s="298"/>
      <c r="K81" s="290"/>
      <c r="L81" s="290"/>
      <c r="M81" s="290"/>
    </row>
    <row r="82" spans="1:13">
      <c r="A82" s="290"/>
      <c r="B82" s="290"/>
      <c r="C82" s="290"/>
      <c r="D82" s="290"/>
      <c r="E82" s="290"/>
      <c r="F82" s="290"/>
      <c r="G82" s="290"/>
      <c r="H82" s="290"/>
      <c r="I82" s="290"/>
      <c r="J82" s="298"/>
      <c r="K82" s="290"/>
      <c r="L82" s="290"/>
      <c r="M82" s="290"/>
    </row>
    <row r="83" spans="1:13">
      <c r="A83" s="290"/>
      <c r="B83" s="290"/>
      <c r="C83" s="290"/>
      <c r="D83" s="290"/>
      <c r="E83" s="290"/>
      <c r="F83" s="290"/>
      <c r="G83" s="290"/>
      <c r="H83" s="290"/>
      <c r="I83" s="290"/>
      <c r="J83" s="298"/>
      <c r="K83" s="290"/>
      <c r="L83" s="290"/>
      <c r="M83" s="290"/>
    </row>
    <row r="84" spans="1:13">
      <c r="A84" s="290"/>
      <c r="B84" s="290"/>
      <c r="C84" s="290"/>
      <c r="D84" s="290"/>
      <c r="E84" s="290"/>
      <c r="F84" s="290"/>
      <c r="G84" s="290"/>
      <c r="H84" s="290"/>
      <c r="I84" s="290"/>
      <c r="J84" s="298"/>
      <c r="K84" s="290"/>
      <c r="L84" s="290"/>
      <c r="M84" s="290"/>
    </row>
    <row r="85" spans="1:13">
      <c r="A85" s="290"/>
      <c r="B85" s="290"/>
      <c r="C85" s="290"/>
      <c r="D85" s="290"/>
      <c r="E85" s="290"/>
      <c r="F85" s="290"/>
      <c r="G85" s="290"/>
      <c r="H85" s="290"/>
      <c r="I85" s="290"/>
      <c r="J85" s="298"/>
      <c r="K85" s="290"/>
      <c r="L85" s="290"/>
      <c r="M85" s="290"/>
    </row>
    <row r="86" spans="1:13">
      <c r="A86" s="290"/>
      <c r="B86" s="290"/>
      <c r="C86" s="290"/>
      <c r="D86" s="290"/>
      <c r="E86" s="290"/>
      <c r="F86" s="290"/>
      <c r="G86" s="290"/>
      <c r="H86" s="290"/>
      <c r="I86" s="290"/>
      <c r="J86" s="298"/>
      <c r="K86" s="290"/>
      <c r="L86" s="290"/>
      <c r="M86" s="290"/>
    </row>
    <row r="87" spans="1:13">
      <c r="A87" s="290"/>
      <c r="B87" s="290"/>
      <c r="C87" s="290"/>
      <c r="D87" s="290"/>
      <c r="E87" s="290"/>
      <c r="F87" s="290"/>
      <c r="G87" s="290"/>
      <c r="H87" s="290"/>
      <c r="I87" s="290"/>
      <c r="J87" s="298"/>
      <c r="K87" s="290"/>
      <c r="L87" s="290"/>
      <c r="M87" s="290"/>
    </row>
    <row r="88" spans="1:13">
      <c r="A88" s="290"/>
      <c r="B88" s="290"/>
      <c r="C88" s="290"/>
      <c r="D88" s="290"/>
      <c r="E88" s="290"/>
      <c r="F88" s="290"/>
      <c r="G88" s="290"/>
      <c r="H88" s="290"/>
      <c r="I88" s="290"/>
      <c r="J88" s="298"/>
      <c r="K88" s="290"/>
      <c r="L88" s="290"/>
      <c r="M88" s="290"/>
    </row>
    <row r="89" spans="1:13">
      <c r="A89" s="290"/>
      <c r="B89" s="290"/>
      <c r="C89" s="290"/>
      <c r="D89" s="290"/>
      <c r="E89" s="290"/>
      <c r="F89" s="290"/>
      <c r="G89" s="290"/>
      <c r="H89" s="290"/>
      <c r="I89" s="290"/>
      <c r="J89" s="298"/>
      <c r="K89" s="290"/>
      <c r="L89" s="290"/>
      <c r="M89" s="290"/>
    </row>
  </sheetData>
  <sheetProtection algorithmName="SHA-512" hashValue="FvS5CiUKmSxU1V/nETSypvVbmoAJwbxVvMAiI9BeNT1C0Tj7Wvatq5MDWp8kQH0kSSARbEPJlZYdribOqwLR4Q==" saltValue="buGczfBduCkfjwGMfYTS/Q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2:M73"/>
  <sheetViews>
    <sheetView showGridLines="0" showRowColHeaders="0" topLeftCell="A43" workbookViewId="0">
      <selection activeCell="C12" sqref="C12:D12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fT4zkN8eC15EQBRa/lr5885pZ96vs2ClRLhqqs7+uBaH8h1iC0XW7IIiwuKvUmS56C6KFGytiroBGW17EBqrpQ==" saltValue="RQxDpvJQQaJgvlVaKbEeGA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2:M73"/>
  <sheetViews>
    <sheetView showGridLines="0" showRowColHeaders="0" topLeftCell="B52" workbookViewId="0">
      <selection activeCell="C12" sqref="C12:D12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52"/>
      <c r="H73" s="253"/>
      <c r="I73"/>
      <c r="J73"/>
      <c r="K73"/>
      <c r="L73"/>
      <c r="M73"/>
    </row>
  </sheetData>
  <sheetProtection algorithmName="SHA-512" hashValue="WV33X4XgoybuKshT4EoQOsWyL4hcb4WAigZjZ/x0FuacJLo3W2vOxPQEDsuOpN98xfLXOI9XvPvDojGY7OciOQ==" saltValue="r8HYqQSj7wwxgVkxCFrk/A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G72:H72"/>
    <mergeCell ref="A29:A30"/>
    <mergeCell ref="A67:A68"/>
    <mergeCell ref="B29:B30"/>
    <mergeCell ref="B67:B68"/>
    <mergeCell ref="E72:E73"/>
    <mergeCell ref="F72:F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2:M73"/>
  <sheetViews>
    <sheetView showGridLines="0" showRowColHeaders="0" topLeftCell="A52" workbookViewId="0">
      <selection activeCell="C12" sqref="C12:D12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>
        <v>46001</v>
      </c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139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bFsUR8vU9BVOO6GH526BJnQG8eDELqzTbDTJtMrAoDHdc1EIHmQD5ZsYavHwWnHOtX6pPyUJVvVP/apuKwfoiw==" saltValue="yMj77fJgLkIHvC5z0KCL6g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2:M73"/>
  <sheetViews>
    <sheetView showGridLines="0" showRowColHeaders="0" topLeftCell="A48" workbookViewId="0">
      <selection activeCell="C12" sqref="C12:D12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mqXSYd0Yjk5R5jIUQyxWQTpvz/nrZ5RocKWL6XYIBkMZw6F8k2yqSnzqWD4sQQUX26srvI7IMuhr3JckXhsgmg==" saltValue="gn3qnBpWmlpB7KddMUlJ2A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2:M73"/>
  <sheetViews>
    <sheetView showGridLines="0" showRowColHeaders="0" topLeftCell="A50" workbookViewId="0">
      <selection activeCell="C12" sqref="C12:D12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I5p6+jUV6XbI2V9aTzRuJ8M7/GgI42NxL9QA3VKVSPSuKjJX9ui0bqS7hp8cr7OaHp/npIgo1RFAkOizwaWyLg==" saltValue="Ik2SuoL/nCohqLrifxxNCQ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2:M73"/>
  <sheetViews>
    <sheetView showGridLines="0" showRowColHeaders="0" topLeftCell="A48" workbookViewId="0">
      <selection activeCell="C12" sqref="C12:D12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8hYpexXCGSXK6Dy0bHgTvhw/pk0itxsu0UzFBEVMyKHzhSEEh9GgjWG8KwknFEieJc0jHWbsuBYUQgrmyd35/A==" saltValue="1G0Hs2mO0916fRH7HFf1kA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2:M73"/>
  <sheetViews>
    <sheetView showGridLines="0" showRowColHeaders="0" topLeftCell="A50" workbookViewId="0">
      <selection activeCell="C12" sqref="C12:D12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puuktyppUvmfFT+lpjv9vNMHx7Jdx2c++yfB4lbWspAc4mttUO42BjaXUDQmGnwshR3gtW+ducpKIKMR6RH/6A==" saltValue="tCTtAe7EoBpd1y5HeiO2qA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2:M73"/>
  <sheetViews>
    <sheetView showGridLines="0" showRowColHeaders="0" topLeftCell="A57" workbookViewId="0">
      <selection activeCell="E66" sqref="E66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jJbbf+DU8oTPw1sy9CUyt603i8M0BwyPMiybF1Au3OZohEb1hg7aO2zj6xNdycDOxYpqjRlS0AlJyz2D84BInA==" saltValue="7oFOL6P3CczfuLe9pv2a8Q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2:M73"/>
  <sheetViews>
    <sheetView showGridLines="0" showRowColHeaders="0" topLeftCell="A50" workbookViewId="0">
      <selection activeCell="C12" sqref="C12:D12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msv/cxgOn5OiNyrW66k8TKEVA30+95C+uR00CdE5Hdd4LSFgSHttYTuu4Zv6Olidv4j5iWxH9wyRLWk0cxufwg==" saltValue="f2zPjAZhv24kfSo9E5N+nQ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2:M73"/>
  <sheetViews>
    <sheetView showGridLines="0" showRowColHeaders="0" topLeftCell="A47" workbookViewId="0">
      <selection activeCell="C12" sqref="C12:D12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d5tlRYQZbyUlTIxUjn/tj7y/me/VOvX28wa4nEm8ZPhNPB7HP3KTF5y72o7DOEgEuAj56vchZ5QTSZjfRs6YFA==" saltValue="7on/r7m/G1bGq4QTyJXZkg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78"/>
  <sheetViews>
    <sheetView showGridLines="0" showRowColHeaders="0" workbookViewId="0">
      <selection activeCell="B5" sqref="B5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1" ht="16.5" spans="1:13">
      <c r="A1" s="290"/>
      <c r="B1" s="290"/>
      <c r="C1" s="290"/>
      <c r="D1" s="290"/>
      <c r="E1" s="290"/>
      <c r="F1" s="290"/>
      <c r="G1" s="290"/>
      <c r="H1" s="290"/>
      <c r="I1" s="290"/>
      <c r="J1" s="298"/>
      <c r="K1" s="290"/>
      <c r="L1" s="290"/>
      <c r="M1" s="290"/>
    </row>
    <row r="2" ht="16.5" spans="1:13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291" t="s">
        <v>3</v>
      </c>
      <c r="I2" s="167"/>
      <c r="K2" s="290"/>
      <c r="L2" s="290"/>
      <c r="M2" s="290"/>
    </row>
    <row r="3" ht="16.5" spans="1:13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292" t="s">
        <v>7</v>
      </c>
      <c r="I3" s="168">
        <v>0</v>
      </c>
      <c r="J3" s="169">
        <f>SUM(I3*1)</f>
        <v>0</v>
      </c>
      <c r="K3" s="290"/>
      <c r="L3" s="290"/>
      <c r="M3" s="290"/>
    </row>
    <row r="4" ht="16.5" spans="1:13">
      <c r="A4" s="18" t="s">
        <v>8</v>
      </c>
      <c r="B4" s="19" t="s">
        <v>137</v>
      </c>
      <c r="C4" s="5"/>
      <c r="D4" s="20" t="s">
        <v>10</v>
      </c>
      <c r="E4" s="21"/>
      <c r="F4" s="22">
        <v>0</v>
      </c>
      <c r="G4" s="16">
        <f>SUM(F4*10000)</f>
        <v>0</v>
      </c>
      <c r="H4" s="293" t="s">
        <v>11</v>
      </c>
      <c r="I4" s="170">
        <v>0</v>
      </c>
      <c r="J4" s="169">
        <f>SUM(I4*5)</f>
        <v>0</v>
      </c>
      <c r="K4" s="290"/>
      <c r="L4" s="171" t="s">
        <v>12</v>
      </c>
      <c r="M4" s="299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93" t="s">
        <v>15</v>
      </c>
      <c r="I5" s="170">
        <v>0</v>
      </c>
      <c r="J5" s="169">
        <f>SUM(I5*10)</f>
        <v>0</v>
      </c>
      <c r="K5" s="290"/>
      <c r="L5" s="173" t="s">
        <v>16</v>
      </c>
      <c r="M5" s="300">
        <v>0</v>
      </c>
    </row>
    <row r="6" ht="16.5" spans="1:13">
      <c r="A6" s="60"/>
      <c r="B6" s="60"/>
      <c r="C6" s="5"/>
      <c r="D6" s="20" t="s">
        <v>17</v>
      </c>
      <c r="E6" s="21"/>
      <c r="F6" s="22">
        <v>0</v>
      </c>
      <c r="G6" s="16">
        <f>SUM(F6*50000)</f>
        <v>0</v>
      </c>
      <c r="H6" s="293" t="s">
        <v>18</v>
      </c>
      <c r="I6" s="170">
        <v>0</v>
      </c>
      <c r="J6" s="169">
        <f>SUM(I6*20)</f>
        <v>0</v>
      </c>
      <c r="K6" s="290"/>
      <c r="L6" s="173" t="s">
        <v>19</v>
      </c>
      <c r="M6" s="300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93" t="s">
        <v>23</v>
      </c>
      <c r="I7" s="170">
        <v>0</v>
      </c>
      <c r="J7" s="169">
        <f>SUM(I7*50)</f>
        <v>0</v>
      </c>
      <c r="K7" s="290"/>
      <c r="L7" s="173" t="s">
        <v>24</v>
      </c>
      <c r="M7" s="300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294" t="s">
        <v>26</v>
      </c>
      <c r="I8" s="175">
        <v>0</v>
      </c>
      <c r="J8" s="169">
        <f>SUM(I8*100)</f>
        <v>0</v>
      </c>
      <c r="K8" s="290"/>
      <c r="L8" s="173" t="s">
        <v>27</v>
      </c>
      <c r="M8" s="301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K9" s="290"/>
      <c r="L9" s="173" t="s">
        <v>31</v>
      </c>
      <c r="M9" s="301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295"/>
      <c r="G10" s="38"/>
      <c r="H10" s="39" t="s">
        <v>29</v>
      </c>
      <c r="I10" s="178">
        <f>SUM(I9*I2)</f>
        <v>0</v>
      </c>
      <c r="K10" s="290"/>
      <c r="L10" s="173" t="s">
        <v>33</v>
      </c>
      <c r="M10" s="301">
        <v>0</v>
      </c>
    </row>
    <row r="11" ht="16.5" spans="1:13">
      <c r="A11" s="27" t="s">
        <v>34</v>
      </c>
      <c r="B11" s="28" t="s">
        <v>21</v>
      </c>
      <c r="C11" s="85"/>
      <c r="D11" s="296"/>
      <c r="E11" s="296"/>
      <c r="F11" s="254"/>
      <c r="G11" s="296"/>
      <c r="H11" s="254"/>
      <c r="I11" s="254"/>
      <c r="J11" s="298"/>
      <c r="K11" s="290"/>
      <c r="L11" s="173" t="s">
        <v>35</v>
      </c>
      <c r="M11" s="301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J12" s="298"/>
      <c r="K12" s="290"/>
      <c r="L12" s="173" t="s">
        <v>42</v>
      </c>
      <c r="M12" s="301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J13" s="298"/>
      <c r="K13" s="290"/>
      <c r="L13" s="173" t="s">
        <v>44</v>
      </c>
      <c r="M13" s="301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J14" s="298"/>
      <c r="K14" s="290"/>
      <c r="L14" s="173" t="s">
        <v>46</v>
      </c>
      <c r="M14" s="301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J15" s="298"/>
      <c r="K15" s="290"/>
      <c r="L15" s="173" t="s">
        <v>48</v>
      </c>
      <c r="M15" s="301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J16" s="298"/>
      <c r="K16" s="290"/>
      <c r="L16" s="173" t="s">
        <v>49</v>
      </c>
      <c r="M16" s="301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J17" s="298"/>
      <c r="K17" s="290"/>
      <c r="L17" s="173" t="s">
        <v>51</v>
      </c>
      <c r="M17" s="301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J18" s="298"/>
      <c r="K18" s="290"/>
      <c r="L18" s="173" t="s">
        <v>53</v>
      </c>
      <c r="M18" s="301">
        <v>0</v>
      </c>
    </row>
    <row r="19" spans="1:13">
      <c r="A19" s="64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J19" s="298"/>
      <c r="K19" s="290"/>
      <c r="L19" s="173" t="s">
        <v>54</v>
      </c>
      <c r="M19" s="301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J20" s="298"/>
      <c r="K20" s="290"/>
      <c r="L20" s="173" t="s">
        <v>56</v>
      </c>
      <c r="M20" s="301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J21" s="298"/>
      <c r="K21" s="290"/>
      <c r="L21" s="173" t="s">
        <v>58</v>
      </c>
      <c r="M21" s="301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J22" s="298"/>
      <c r="K22" s="290"/>
      <c r="L22" s="173" t="s">
        <v>60</v>
      </c>
      <c r="M22" s="301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J23" s="298"/>
      <c r="K23" s="290"/>
      <c r="L23" s="181"/>
      <c r="M23" s="302"/>
    </row>
    <row r="24" ht="16.5" spans="1:13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  <c r="J24" s="298"/>
      <c r="K24" s="290"/>
      <c r="L24" s="290"/>
      <c r="M24" s="290"/>
    </row>
    <row r="25" ht="16.5" spans="1:13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  <c r="J25" s="298"/>
      <c r="K25" s="290"/>
      <c r="L25" s="290"/>
      <c r="M25" s="290"/>
    </row>
    <row r="26" ht="16.5" spans="1:13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  <c r="J26" s="298"/>
      <c r="K26" s="290"/>
      <c r="L26" s="290"/>
      <c r="M26" s="290"/>
    </row>
    <row r="27" ht="16.5" spans="1:13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  <c r="J27" s="298"/>
      <c r="K27" s="290"/>
      <c r="L27" s="290"/>
      <c r="M27" s="290"/>
    </row>
    <row r="28" ht="16.5" spans="1:13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  <c r="J28" s="298"/>
      <c r="K28" s="290"/>
      <c r="L28" s="290"/>
      <c r="M28" s="290"/>
    </row>
    <row r="29" spans="1:13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  <c r="J29" s="298"/>
      <c r="K29" s="290"/>
      <c r="L29" s="290"/>
      <c r="M29" s="290"/>
    </row>
    <row r="30" ht="16.5" spans="1:13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  <c r="J30" s="298"/>
      <c r="K30" s="290"/>
      <c r="L30" s="290"/>
      <c r="M30" s="290"/>
    </row>
    <row r="31" ht="16.5" spans="1:13">
      <c r="A31" s="290"/>
      <c r="B31" s="290"/>
      <c r="C31" s="290"/>
      <c r="D31" s="104"/>
      <c r="E31" s="105">
        <v>0</v>
      </c>
      <c r="F31" s="106"/>
      <c r="G31" s="105"/>
      <c r="H31" s="106"/>
      <c r="I31" s="185"/>
      <c r="J31" s="298"/>
      <c r="K31" s="290"/>
      <c r="L31" s="290"/>
      <c r="M31" s="290"/>
    </row>
    <row r="32" spans="1:13">
      <c r="A32" s="290"/>
      <c r="B32" s="290"/>
      <c r="C32" s="290"/>
      <c r="D32" s="290"/>
      <c r="E32" s="290"/>
      <c r="F32" s="290"/>
      <c r="G32" s="290"/>
      <c r="H32" s="290"/>
      <c r="I32" s="290"/>
      <c r="J32" s="298"/>
      <c r="K32" s="290"/>
      <c r="L32" s="290"/>
      <c r="M32" s="290"/>
    </row>
    <row r="33" spans="1:13">
      <c r="A33" s="290"/>
      <c r="B33" s="290"/>
      <c r="C33" s="290"/>
      <c r="D33" s="290"/>
      <c r="E33" s="290"/>
      <c r="F33" s="290"/>
      <c r="G33" s="290"/>
      <c r="H33" s="290"/>
      <c r="I33" s="290"/>
      <c r="J33" s="298"/>
      <c r="K33" s="290"/>
      <c r="L33" s="290"/>
      <c r="M33" s="290"/>
    </row>
    <row r="34" spans="1:13">
      <c r="A34" s="290"/>
      <c r="B34" s="290"/>
      <c r="C34" s="290"/>
      <c r="D34" s="290"/>
      <c r="E34" s="290"/>
      <c r="F34" s="290"/>
      <c r="G34" s="290"/>
      <c r="H34" s="290"/>
      <c r="I34" s="290"/>
      <c r="J34" s="298"/>
      <c r="K34" s="290"/>
      <c r="L34" s="290"/>
      <c r="M34" s="290"/>
    </row>
    <row r="35" spans="1:13">
      <c r="A35" s="297"/>
      <c r="B35" s="297"/>
      <c r="C35" s="297"/>
      <c r="D35" s="297"/>
      <c r="E35" s="297"/>
      <c r="F35" s="297"/>
      <c r="G35" s="297"/>
      <c r="H35" s="297"/>
      <c r="I35" s="303"/>
      <c r="J35" s="303"/>
      <c r="K35" s="303"/>
      <c r="L35" s="303"/>
      <c r="M35" s="303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 s="303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 s="303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 s="303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 s="303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 s="303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 s="303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 s="303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 s="30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 s="303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 s="303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 s="303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 s="303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 s="303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 s="303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 s="303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 s="303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 s="303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 s="30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 s="303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 s="303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 s="303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 s="303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 s="303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 s="303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 s="303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 s="303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 s="303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 s="30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 s="303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 s="303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 s="303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 s="303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 s="303"/>
    </row>
    <row r="69" spans="1:13">
      <c r="A69" s="304"/>
      <c r="B69" s="305"/>
      <c r="C69" s="305"/>
      <c r="D69" s="297"/>
      <c r="E69" s="137" t="s">
        <v>134</v>
      </c>
      <c r="F69" s="228"/>
      <c r="G69" s="139"/>
      <c r="H69" s="154"/>
      <c r="I69" s="210"/>
      <c r="J69" s="211"/>
      <c r="K69" s="211"/>
      <c r="L69" s="203"/>
      <c r="M69" s="303"/>
    </row>
    <row r="70" spans="1:13">
      <c r="A70" s="297"/>
      <c r="B70" s="306"/>
      <c r="C70" s="306"/>
      <c r="D70" s="297"/>
      <c r="E70" s="148" t="s">
        <v>135</v>
      </c>
      <c r="F70" s="236"/>
      <c r="G70" s="165"/>
      <c r="H70" s="237"/>
      <c r="I70" s="243"/>
      <c r="J70" s="244"/>
      <c r="K70" s="244"/>
      <c r="L70" s="245"/>
      <c r="M70" s="303"/>
    </row>
    <row r="71" spans="1:13">
      <c r="A71" s="297"/>
      <c r="B71" s="297"/>
      <c r="C71" s="297"/>
      <c r="D71" s="297"/>
      <c r="E71" s="151" t="s">
        <v>136</v>
      </c>
      <c r="F71" s="238"/>
      <c r="G71" s="239"/>
      <c r="H71" s="240"/>
      <c r="I71" s="246"/>
      <c r="J71" s="247"/>
      <c r="K71" s="248"/>
      <c r="L71" s="249"/>
      <c r="M71" s="303"/>
    </row>
    <row r="72" spans="1:13">
      <c r="A72" s="297"/>
      <c r="B72" s="297"/>
      <c r="C72" s="297"/>
      <c r="D72" s="297"/>
      <c r="E72" s="224" t="s">
        <v>61</v>
      </c>
      <c r="F72" s="225" t="s">
        <v>131</v>
      </c>
      <c r="G72" s="226"/>
      <c r="H72" s="227"/>
      <c r="I72" s="303"/>
      <c r="J72" s="303"/>
      <c r="K72" s="303"/>
      <c r="L72" s="303"/>
      <c r="M72" s="303"/>
    </row>
    <row r="73" spans="1:13">
      <c r="A73" s="297"/>
      <c r="B73" s="297"/>
      <c r="C73" s="297"/>
      <c r="D73" s="297"/>
      <c r="E73" s="229"/>
      <c r="F73" s="230"/>
      <c r="G73" s="231"/>
      <c r="H73" s="232"/>
      <c r="I73" s="303"/>
      <c r="J73" s="303"/>
      <c r="K73" s="303"/>
      <c r="L73" s="303"/>
      <c r="M73" s="303"/>
    </row>
    <row r="74" spans="1:13">
      <c r="A74" s="290"/>
      <c r="B74" s="290"/>
      <c r="C74" s="290"/>
      <c r="D74" s="290"/>
      <c r="E74" s="290"/>
      <c r="F74" s="290"/>
      <c r="G74" s="290"/>
      <c r="H74" s="290"/>
      <c r="I74" s="290"/>
      <c r="J74" s="298"/>
      <c r="K74" s="290"/>
      <c r="L74" s="290"/>
      <c r="M74" s="290"/>
    </row>
    <row r="75" spans="1:13">
      <c r="A75" s="290"/>
      <c r="B75" s="290"/>
      <c r="C75" s="290"/>
      <c r="D75" s="290"/>
      <c r="E75" s="290"/>
      <c r="F75" s="290"/>
      <c r="G75" s="290"/>
      <c r="H75" s="290"/>
      <c r="I75" s="290"/>
      <c r="J75" s="298"/>
      <c r="K75" s="290"/>
      <c r="L75" s="290"/>
      <c r="M75" s="290"/>
    </row>
    <row r="76" spans="1:13">
      <c r="A76" s="290"/>
      <c r="B76" s="290"/>
      <c r="C76" s="290"/>
      <c r="D76" s="290"/>
      <c r="E76" s="290"/>
      <c r="F76" s="290"/>
      <c r="G76" s="290"/>
      <c r="H76" s="290"/>
      <c r="I76" s="290"/>
      <c r="J76" s="298"/>
      <c r="K76" s="290"/>
      <c r="L76" s="290"/>
      <c r="M76" s="290"/>
    </row>
    <row r="77" spans="1:13">
      <c r="A77" s="290"/>
      <c r="B77" s="290"/>
      <c r="C77" s="290"/>
      <c r="D77" s="290"/>
      <c r="E77" s="290"/>
      <c r="F77" s="290"/>
      <c r="G77" s="290"/>
      <c r="H77" s="290"/>
      <c r="I77" s="290"/>
      <c r="J77" s="298"/>
      <c r="K77" s="290"/>
      <c r="L77" s="290"/>
      <c r="M77" s="290"/>
    </row>
    <row r="78" spans="1:13">
      <c r="A78" s="290"/>
      <c r="B78" s="290"/>
      <c r="C78" s="290"/>
      <c r="D78" s="290"/>
      <c r="E78" s="290"/>
      <c r="F78" s="290"/>
      <c r="G78" s="290"/>
      <c r="H78" s="290"/>
      <c r="I78" s="290"/>
      <c r="J78" s="298"/>
      <c r="K78" s="290"/>
      <c r="L78" s="290"/>
      <c r="M78" s="290"/>
    </row>
  </sheetData>
  <sheetProtection algorithmName="SHA-512" hashValue="MxMNblKp7N0qCGiuS5n/2MoV9wWL4hP2BWJOuXPo2aZARS7yPraakMGBEj7DOnY4filoojZacW5dDFoXNA5p6A==" saltValue="iSYbyYxTEN4jKiJz+K1TdA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A36:D38"/>
    <mergeCell ref="E36:H38"/>
    <mergeCell ref="I36:L38"/>
    <mergeCell ref="C67:D68"/>
    <mergeCell ref="G72:H73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2:M73"/>
  <sheetViews>
    <sheetView showGridLines="0" showRowColHeaders="0" workbookViewId="0">
      <selection activeCell="B4" sqref="B4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mbxnBccvchi1NPRu9yQo/fbZmpU3dJSqgR3mLFQRNCCovH9oeoOpw0MvKUM0F+U/xo2xKgcNlS23iqFJVCF5kg==" saltValue="wMOlnkZOuCYwj3rI2tJ85Q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2:M73"/>
  <sheetViews>
    <sheetView showGridLines="0" showRowColHeaders="0" topLeftCell="B48" workbookViewId="0">
      <selection activeCell="C12" sqref="C12:D12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50"/>
      <c r="D68" s="251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50"/>
      <c r="D69" s="251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0WdOq2IZeK2WJwoluoyCwVm0Grvnxxe/+qpz3cnb+80x2VgIJ8nJhm23RdGIRsf/spReWj9z2X6hdyY/qmarng==" saltValue="FMCQOWs1bnrFW9RgMKR+1w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9"/>
    <mergeCell ref="A36:D38"/>
    <mergeCell ref="E36:H38"/>
    <mergeCell ref="I36:L38"/>
  </mergeCell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2:M73"/>
  <sheetViews>
    <sheetView showGridLines="0" showRowColHeaders="0" topLeftCell="D54" workbookViewId="0">
      <selection activeCell="C12" sqref="C12:D12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0oroovqdLtsWSeNKcuzUYm3yQF4JPGD9Yqv6z3UmAd4xqN2bXrqBEepdNmp6zzYs0C0ZSxdSwJkfJl5Dg95I6Q==" saltValue="kDXa5Z3+WKND5H3wJIKe+A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2:M73"/>
  <sheetViews>
    <sheetView showGridLines="0" showRowColHeaders="0" topLeftCell="D47" workbookViewId="0">
      <selection activeCell="C12" sqref="C12:D12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5D+D8oeRIPDeazlEN8YNO0xVzjqi0/zKGhuf0QMcSwGc57CATD+7KaWw8n6NpTUhuuQsjVXQ/4JpBTOBUom0sQ==" saltValue="YOXE7kvb7JfrlRNk0TPrSQ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2:M73"/>
  <sheetViews>
    <sheetView showGridLines="0" showRowColHeaders="0" topLeftCell="D50" workbookViewId="0">
      <selection activeCell="C12" sqref="C12:D12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WNRjMombKwC2hkDWFbYS0CDUoNyNpGfLV2/RLdyqzpdwx/VgTUl6QldcDafIsoTxZgwCV4LNhA/K3vNMVWTifg==" saltValue="mUB1GK39d10NsBZ80jUMUw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2:M73"/>
  <sheetViews>
    <sheetView showGridLines="0" showRowColHeaders="0" topLeftCell="D52" workbookViewId="0">
      <selection activeCell="C12" sqref="C12:D12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gXiuWT3tCiTXqMzFnUokr7iYTi0A6PzES4jqQ30LZowCgNO7TuzVM1sFGKYIPIjLZectb1VsZJBDWL4d6PuqXQ==" saltValue="8J01OB74vi7HeNAnuSsfDg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2:M73"/>
  <sheetViews>
    <sheetView showGridLines="0" showRowColHeaders="0" topLeftCell="E51" workbookViewId="0">
      <selection activeCell="C12" sqref="C12:D12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wVaghHqjNpe1RX2O0MK9oVboOGLm9NiB5ENyt6WS4yMSnNvGyrpVFGJQtHrl5J2sHNGmBLyiLT3/x5jzoSuFxA==" saltValue="Pf2Fg5j314Cm9XAO1RzXDw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2:M73"/>
  <sheetViews>
    <sheetView showGridLines="0" showRowColHeaders="0" topLeftCell="D48" workbookViewId="0">
      <selection activeCell="C12" sqref="C12:D12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pY5mtMdO3HUrWbDQu2IhhYHSPMOr4fdLNCS6ijJ+jxfAymfK0sNy4v+PL4GSNYjORM0bIOLfnkRhhCbqBoleAw==" saltValue="ZA5ihZoOJsRAKhGYrQah1Q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2:M73"/>
  <sheetViews>
    <sheetView showGridLines="0" showRowColHeaders="0" topLeftCell="D1" workbookViewId="0">
      <selection activeCell="C12" sqref="C12:D12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4+CTcM/cr/8sEB3Gyivdk+z5KEuEC4eUP0jt6iKGHHHvd7pTsdx/8t1/r2v4NrBZmttx1vuua+6bJooIgDL+TA==" saltValue="3gEC9wSUTCqJOgmhIAgHtA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2:M73"/>
  <sheetViews>
    <sheetView showGridLines="0" showRowColHeaders="0" topLeftCell="A43" workbookViewId="0">
      <selection activeCell="C12" sqref="C12:D12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vuCbdU1gU44M6NAN06fFhCg6T0d8Ul6MRyVp1gUgiTGTuwtgj8bWPVtfTrWfBa2Nidb+s4f2TFK21oRlMcuNkg==" saltValue="775VhENiTAd4TVfDlydVhw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2:M73"/>
  <sheetViews>
    <sheetView showGridLines="0" showRowColHeaders="0" workbookViewId="0">
      <selection activeCell="B5" sqref="B5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 t="s">
        <v>138</v>
      </c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254"/>
      <c r="I11" s="254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24"/>
      <c r="B16" s="24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24"/>
      <c r="B25" s="256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5"/>
      <c r="D26" s="289"/>
      <c r="E26" s="289"/>
      <c r="F26" s="289"/>
      <c r="G26" s="289"/>
      <c r="H26" s="289"/>
      <c r="I26" s="289"/>
    </row>
    <row r="27" ht="16.5" spans="1:9">
      <c r="A27" s="27" t="s">
        <v>63</v>
      </c>
      <c r="B27" s="87">
        <f>F9</f>
        <v>0</v>
      </c>
      <c r="C27" s="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l8SU05Il//d5nSrbjtqRSzcl3XUM//HLWipldoVW4pL5WKNi4eonTr6cGiWmnlXr2sl0sEQzMhqNfCvtAwGfBw==" saltValue="T5xK9waATwGY7ZYBgaDFsA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pageSetup paperSize="1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2:M73"/>
  <sheetViews>
    <sheetView showGridLines="0" showRowColHeaders="0" topLeftCell="A48" workbookViewId="0">
      <selection activeCell="C12" sqref="C12:D12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FSxiW0jpAMriv3NBmizl7adHf7FR1NGPc9NnqyJj5EZ6xDgB9w7GfPbgu826PmIc9zjfiCvkNIDQWJOX0LX+Kg==" saltValue="sWxqIRholUbZCRAj2mGKWQ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2:M73"/>
  <sheetViews>
    <sheetView showGridLines="0" showRowColHeaders="0" workbookViewId="0">
      <selection activeCell="C26" sqref="C26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yPIkpFbhAkUI56hty7JrikG4pzEAVHccOtY697nJQ5d5jyfRwxtkEGjlPXbTvaOaWFn914O1QFs5MCGgqXFZYA==" saltValue="zWKFYOq9nvsGRidoOVrFZw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2:M73"/>
  <sheetViews>
    <sheetView showGridLines="0" showRowColHeaders="0" workbookViewId="0">
      <selection activeCell="C12" sqref="C12:D12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254"/>
      <c r="I11" s="254"/>
      <c r="L11" s="173" t="s">
        <v>35</v>
      </c>
      <c r="M11" s="176">
        <v>0</v>
      </c>
    </row>
    <row r="12" ht="16.5" customHeight="1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24"/>
      <c r="B16" s="255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24"/>
      <c r="B25" s="256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5"/>
      <c r="D26" s="24"/>
      <c r="E26" s="24"/>
      <c r="F26" s="24"/>
      <c r="G26" s="24"/>
      <c r="H26" s="24"/>
      <c r="I26" s="24"/>
    </row>
    <row r="27" ht="16.5" spans="1:9">
      <c r="A27" s="27" t="s">
        <v>63</v>
      </c>
      <c r="B27" s="87">
        <f>F9</f>
        <v>0</v>
      </c>
      <c r="C27" s="5"/>
      <c r="D27" s="88" t="s">
        <v>64</v>
      </c>
      <c r="E27" s="90" t="s">
        <v>65</v>
      </c>
      <c r="F27" s="257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customHeight="1" spans="1:9">
      <c r="A29" s="99" t="s">
        <v>70</v>
      </c>
      <c r="B29" s="100">
        <f>SUM(B26:B28)</f>
        <v>0</v>
      </c>
      <c r="C29" s="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customHeight="1" spans="1:9">
      <c r="A30" s="102"/>
      <c r="B30" s="258"/>
      <c r="C30" s="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customHeight="1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customHeight="1" spans="1:13">
      <c r="A37" s="114"/>
      <c r="B37" s="259"/>
      <c r="C37" s="259"/>
      <c r="D37" s="116"/>
      <c r="E37" s="117"/>
      <c r="F37" s="260"/>
      <c r="G37" s="260"/>
      <c r="H37" s="119"/>
      <c r="I37" s="189"/>
      <c r="J37" s="264"/>
      <c r="K37" s="264"/>
      <c r="L37" s="191"/>
      <c r="M37"/>
    </row>
    <row r="38" ht="16.5" customHeight="1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261" t="s">
        <v>82</v>
      </c>
      <c r="D39" s="262"/>
      <c r="E39" s="126" t="s">
        <v>80</v>
      </c>
      <c r="F39" s="127" t="s">
        <v>81</v>
      </c>
      <c r="G39" s="261" t="s">
        <v>82</v>
      </c>
      <c r="H39" s="262"/>
      <c r="I39" s="261" t="s">
        <v>83</v>
      </c>
      <c r="J39" s="127"/>
      <c r="K39" s="262"/>
      <c r="L39" s="197" t="s">
        <v>84</v>
      </c>
      <c r="M39"/>
    </row>
    <row r="40" customHeight="1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265"/>
      <c r="J40" s="266"/>
      <c r="K40" s="267"/>
      <c r="L40" s="200"/>
      <c r="M40"/>
    </row>
    <row r="41" ht="16.5" customHeight="1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68"/>
      <c r="J41" s="269"/>
      <c r="K41" s="270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68"/>
      <c r="J42" s="269"/>
      <c r="K42" s="270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68"/>
      <c r="J43" s="269"/>
      <c r="K43" s="270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71"/>
      <c r="J44" s="272"/>
      <c r="K44" s="273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71"/>
      <c r="J45" s="272"/>
      <c r="K45" s="273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71"/>
      <c r="J46" s="272"/>
      <c r="K46" s="273"/>
      <c r="L46" s="203"/>
      <c r="M46"/>
    </row>
    <row r="47" customHeight="1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71"/>
      <c r="J47" s="272"/>
      <c r="K47" s="273"/>
      <c r="L47" s="203"/>
      <c r="M47"/>
    </row>
    <row r="48" customHeight="1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71"/>
      <c r="J48" s="272"/>
      <c r="K48" s="273"/>
      <c r="L48" s="203"/>
      <c r="M48"/>
    </row>
    <row r="49" ht="16.5" customHeight="1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74"/>
      <c r="J49" s="275"/>
      <c r="K49" s="276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77"/>
      <c r="J50" s="278"/>
      <c r="K50" s="27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77"/>
      <c r="J51" s="278"/>
      <c r="K51" s="27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77"/>
      <c r="J52" s="278"/>
      <c r="K52" s="27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77"/>
      <c r="J53" s="278"/>
      <c r="K53" s="27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77"/>
      <c r="J54" s="278"/>
      <c r="K54" s="27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77"/>
      <c r="J55" s="278"/>
      <c r="K55" s="27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77"/>
      <c r="J56" s="278"/>
      <c r="K56" s="27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77"/>
      <c r="J57" s="278"/>
      <c r="K57" s="27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77"/>
      <c r="J58" s="278"/>
      <c r="K58" s="279"/>
      <c r="L58" s="203"/>
      <c r="M58"/>
    </row>
    <row r="59" spans="1:13">
      <c r="A59" s="143"/>
      <c r="B59" s="138"/>
      <c r="C59" s="139"/>
      <c r="D59" s="154"/>
      <c r="E59" s="214" t="s">
        <v>123</v>
      </c>
      <c r="F59" s="215"/>
      <c r="G59" s="215"/>
      <c r="H59" s="263"/>
      <c r="I59" s="277"/>
      <c r="J59" s="278"/>
      <c r="K59" s="27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77"/>
      <c r="J60" s="278"/>
      <c r="K60" s="27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80"/>
      <c r="J61" s="281"/>
      <c r="K61" s="282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80"/>
      <c r="J62" s="281"/>
      <c r="K62" s="282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83"/>
      <c r="J63" s="284"/>
      <c r="K63" s="285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83"/>
      <c r="J64" s="284"/>
      <c r="K64" s="285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63"/>
      <c r="I65" s="283"/>
      <c r="J65" s="284"/>
      <c r="K65" s="285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86"/>
      <c r="J66" s="287"/>
      <c r="K66" s="288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80"/>
      <c r="J67" s="281"/>
      <c r="K67" s="282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80"/>
      <c r="J68" s="281"/>
      <c r="K68" s="282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80"/>
      <c r="J69" s="281"/>
      <c r="K69" s="282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83"/>
      <c r="J70" s="284"/>
      <c r="K70" s="285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McGq9My0+Ac/0O4aJyiiY6IzXxaGSrfage9ocLyzwcxu1IvjtOHpOVfAZB7z+8VooLBmfzOShV5ozLuKAwZYnQ==" saltValue="ilCFllgLC6UXAkA08rfzkA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2:M73"/>
  <sheetViews>
    <sheetView showGridLines="0" showRowColHeaders="0" topLeftCell="C55" workbookViewId="0">
      <selection activeCell="E60" sqref="E60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oGesBkJaA39JUjrD4HJi39Gy0TDq3WFCAmWjdpDXGygBeW4Qh+UKW8+jR0PWPLMYZYPNLmWyObk7AI3ZqkITJA==" saltValue="7lx84SYD4uGsjbSc/C/trQ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M73"/>
  <sheetViews>
    <sheetView showGridLines="0" showRowColHeaders="0" workbookViewId="0">
      <selection activeCell="C12" sqref="C12:D12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CBxgl6TZGB/sLzI//1YzJwKGLWgRn+z+q+3HXfsQQOxypLM9g/VWEy0bYzmZjjYdwTjtgzazBUVAsHQiAnMRTw==" saltValue="+A/jyMQU75B+9lJelNnufw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2:M73"/>
  <sheetViews>
    <sheetView showGridLines="0" showRowColHeaders="0" topLeftCell="A48" workbookViewId="0">
      <selection activeCell="C12" sqref="C12:D12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X0OjnojXp8PUu/eeJh8Z3BCIdvg+5SFe59J1/9gnVVgn55d7ne4KEWl1uWBiHn3usY/rsEnyKMTKhz2JQf+mAQ==" saltValue="ItEkShuKKQKxxv7/8PdKzg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2:M73"/>
  <sheetViews>
    <sheetView showGridLines="0" showRowColHeaders="0" topLeftCell="D1" workbookViewId="0">
      <selection activeCell="O25" sqref="O25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139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UpT+DXkxxChjLK4dWH0aEtMKR3erSQmAMQkUJFSNIhDLl8QHeR1+V/hmwbQfvE4VZPyn5QEqx3IbGtfDyTWuKg==" saltValue="UanuGXagfQV40YyIqqpgDQ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2:M73"/>
  <sheetViews>
    <sheetView showGridLines="0" showRowColHeaders="0" topLeftCell="A45" workbookViewId="0">
      <selection activeCell="C12" sqref="C12:D12"/>
    </sheetView>
  </sheetViews>
  <sheetFormatPr defaultColWidth="9" defaultRowHeight="15.75"/>
  <cols>
    <col min="1" max="1" width="27.5047619047619" style="1" customWidth="1"/>
    <col min="2" max="2" width="28.8285714285714" style="1" customWidth="1"/>
    <col min="3" max="3" width="23.5047619047619" style="1" customWidth="1"/>
    <col min="4" max="4" width="18.5047619047619" style="1" customWidth="1"/>
    <col min="5" max="5" width="17.6666666666667" style="1" customWidth="1"/>
    <col min="6" max="6" width="22.6666666666667" style="1" customWidth="1"/>
    <col min="7" max="7" width="19.6666666666667" style="1" customWidth="1"/>
    <col min="8" max="8" width="18.8285714285714" style="1" customWidth="1"/>
    <col min="9" max="9" width="23" style="1" customWidth="1"/>
    <col min="10" max="10" width="12.8285714285714" style="2" customWidth="1"/>
    <col min="11" max="11" width="9" style="1"/>
    <col min="12" max="12" width="21.3333333333333" style="1" customWidth="1"/>
    <col min="13" max="13" width="21.6666666666667" style="1" customWidth="1"/>
    <col min="14" max="16384" width="9" style="1"/>
  </cols>
  <sheetData>
    <row r="2" ht="16.5" spans="1:9">
      <c r="A2" s="3" t="s">
        <v>0</v>
      </c>
      <c r="B2" s="4"/>
      <c r="C2" s="5"/>
      <c r="D2" s="6" t="s">
        <v>1</v>
      </c>
      <c r="E2" s="7"/>
      <c r="F2" s="8" t="s">
        <v>2</v>
      </c>
      <c r="G2" s="9"/>
      <c r="H2" s="10" t="s">
        <v>3</v>
      </c>
      <c r="I2" s="167">
        <v>89000</v>
      </c>
    </row>
    <row r="3" ht="16.5" spans="1:10">
      <c r="A3" s="11" t="s">
        <v>4</v>
      </c>
      <c r="B3" s="12"/>
      <c r="C3" s="5"/>
      <c r="D3" s="13" t="s">
        <v>6</v>
      </c>
      <c r="E3" s="14"/>
      <c r="F3" s="15">
        <v>0</v>
      </c>
      <c r="G3" s="16">
        <f>SUM(F3*5000)</f>
        <v>0</v>
      </c>
      <c r="H3" s="17" t="s">
        <v>7</v>
      </c>
      <c r="I3" s="168">
        <v>0</v>
      </c>
      <c r="J3" s="169">
        <f>SUM(I3*1)</f>
        <v>0</v>
      </c>
    </row>
    <row r="4" ht="16.5" spans="1:13">
      <c r="A4" s="18" t="s">
        <v>8</v>
      </c>
      <c r="B4" s="19"/>
      <c r="C4" s="5"/>
      <c r="D4" s="20" t="s">
        <v>10</v>
      </c>
      <c r="E4" s="21"/>
      <c r="F4" s="22">
        <v>0</v>
      </c>
      <c r="G4" s="16">
        <f>SUM(F4*10000)</f>
        <v>0</v>
      </c>
      <c r="H4" s="23" t="s">
        <v>11</v>
      </c>
      <c r="I4" s="170">
        <v>0</v>
      </c>
      <c r="J4" s="169">
        <f>SUM(I4*5)</f>
        <v>0</v>
      </c>
      <c r="L4" s="171" t="s">
        <v>12</v>
      </c>
      <c r="M4" s="172">
        <v>0</v>
      </c>
    </row>
    <row r="5" ht="16.5" spans="1:13">
      <c r="A5" s="8" t="s">
        <v>13</v>
      </c>
      <c r="B5" s="4"/>
      <c r="C5" s="5"/>
      <c r="D5" s="20" t="s">
        <v>14</v>
      </c>
      <c r="E5" s="21"/>
      <c r="F5" s="22">
        <v>0</v>
      </c>
      <c r="G5" s="16">
        <f>SUM(F5*20000)</f>
        <v>0</v>
      </c>
      <c r="H5" s="23" t="s">
        <v>15</v>
      </c>
      <c r="I5" s="170">
        <v>0</v>
      </c>
      <c r="J5" s="169">
        <f>SUM(I5*10)</f>
        <v>0</v>
      </c>
      <c r="L5" s="173" t="s">
        <v>16</v>
      </c>
      <c r="M5" s="174">
        <v>0</v>
      </c>
    </row>
    <row r="6" ht="16.5" spans="1:13">
      <c r="A6" s="24"/>
      <c r="B6" s="24"/>
      <c r="C6" s="5"/>
      <c r="D6" s="20" t="s">
        <v>17</v>
      </c>
      <c r="E6" s="21"/>
      <c r="F6" s="22">
        <v>0</v>
      </c>
      <c r="G6" s="16">
        <f>SUM(F6*50000)</f>
        <v>0</v>
      </c>
      <c r="H6" s="23" t="s">
        <v>18</v>
      </c>
      <c r="I6" s="170">
        <v>0</v>
      </c>
      <c r="J6" s="169">
        <f>SUM(I6*20)</f>
        <v>0</v>
      </c>
      <c r="L6" s="173" t="s">
        <v>19</v>
      </c>
      <c r="M6" s="174">
        <v>0</v>
      </c>
    </row>
    <row r="7" spans="1:13">
      <c r="A7" s="25" t="s">
        <v>20</v>
      </c>
      <c r="B7" s="26" t="s">
        <v>21</v>
      </c>
      <c r="C7" s="5"/>
      <c r="D7" s="20" t="s">
        <v>22</v>
      </c>
      <c r="E7" s="21"/>
      <c r="F7" s="22">
        <v>0</v>
      </c>
      <c r="G7" s="16">
        <f>SUM(F7*100000)</f>
        <v>0</v>
      </c>
      <c r="H7" s="23" t="s">
        <v>23</v>
      </c>
      <c r="I7" s="170">
        <v>0</v>
      </c>
      <c r="J7" s="169">
        <f>SUM(I7*50)</f>
        <v>0</v>
      </c>
      <c r="L7" s="173" t="s">
        <v>24</v>
      </c>
      <c r="M7" s="174">
        <v>0</v>
      </c>
    </row>
    <row r="8" ht="16.5" spans="1:13">
      <c r="A8" s="27" t="s">
        <v>25</v>
      </c>
      <c r="B8" s="28" t="s">
        <v>21</v>
      </c>
      <c r="C8" s="5"/>
      <c r="D8" s="29"/>
      <c r="E8" s="30"/>
      <c r="F8" s="31"/>
      <c r="G8" s="16">
        <f t="shared" ref="G8" si="0">SUM(F8*5000)</f>
        <v>0</v>
      </c>
      <c r="H8" s="32" t="s">
        <v>26</v>
      </c>
      <c r="I8" s="175">
        <v>0</v>
      </c>
      <c r="J8" s="169">
        <f>SUM(I8*100)</f>
        <v>0</v>
      </c>
      <c r="L8" s="173" t="s">
        <v>27</v>
      </c>
      <c r="M8" s="176">
        <v>0</v>
      </c>
    </row>
    <row r="9" ht="16.5" spans="1:13">
      <c r="A9" s="27" t="s">
        <v>28</v>
      </c>
      <c r="B9" s="28" t="s">
        <v>21</v>
      </c>
      <c r="C9" s="5"/>
      <c r="D9" s="6" t="s">
        <v>29</v>
      </c>
      <c r="E9" s="33"/>
      <c r="F9" s="34">
        <f>SUM(G3:G8)</f>
        <v>0</v>
      </c>
      <c r="G9" s="9"/>
      <c r="H9" s="35" t="s">
        <v>30</v>
      </c>
      <c r="I9" s="177">
        <f>SUM(J3:J8)</f>
        <v>0</v>
      </c>
      <c r="J9" s="169"/>
      <c r="L9" s="173" t="s">
        <v>31</v>
      </c>
      <c r="M9" s="176">
        <v>0</v>
      </c>
    </row>
    <row r="10" ht="16.5" spans="1:13">
      <c r="A10" s="27" t="s">
        <v>32</v>
      </c>
      <c r="B10" s="28" t="s">
        <v>21</v>
      </c>
      <c r="C10" s="5"/>
      <c r="D10" s="36"/>
      <c r="E10" s="36"/>
      <c r="F10" s="37"/>
      <c r="G10" s="38"/>
      <c r="H10" s="39" t="s">
        <v>29</v>
      </c>
      <c r="I10" s="178">
        <f>SUM(I9*I2)</f>
        <v>0</v>
      </c>
      <c r="L10" s="173" t="s">
        <v>33</v>
      </c>
      <c r="M10" s="176">
        <v>0</v>
      </c>
    </row>
    <row r="11" ht="16.5" spans="1:13">
      <c r="A11" s="27" t="s">
        <v>34</v>
      </c>
      <c r="B11" s="28" t="s">
        <v>21</v>
      </c>
      <c r="C11" s="5"/>
      <c r="D11" s="40"/>
      <c r="E11" s="40"/>
      <c r="F11" s="41"/>
      <c r="G11" s="40"/>
      <c r="H11" s="41"/>
      <c r="I11" s="41"/>
      <c r="L11" s="173" t="s">
        <v>35</v>
      </c>
      <c r="M11" s="176">
        <v>0</v>
      </c>
    </row>
    <row r="12" ht="16.5" spans="1:13">
      <c r="A12" s="27" t="s">
        <v>36</v>
      </c>
      <c r="B12" s="28" t="s">
        <v>21</v>
      </c>
      <c r="C12" s="42" t="s">
        <v>37</v>
      </c>
      <c r="D12" s="43"/>
      <c r="E12" s="42" t="s">
        <v>38</v>
      </c>
      <c r="F12" s="43"/>
      <c r="G12" s="44" t="s">
        <v>39</v>
      </c>
      <c r="H12" s="8" t="s">
        <v>40</v>
      </c>
      <c r="I12" s="7" t="s">
        <v>41</v>
      </c>
      <c r="L12" s="173" t="s">
        <v>42</v>
      </c>
      <c r="M12" s="176">
        <v>0</v>
      </c>
    </row>
    <row r="13" spans="1:13">
      <c r="A13" s="27" t="s">
        <v>43</v>
      </c>
      <c r="B13" s="45" t="s">
        <v>21</v>
      </c>
      <c r="C13" s="46"/>
      <c r="D13" s="47">
        <v>0</v>
      </c>
      <c r="E13" s="48"/>
      <c r="F13" s="49">
        <v>0</v>
      </c>
      <c r="G13" s="49">
        <v>0</v>
      </c>
      <c r="H13" s="50">
        <v>0</v>
      </c>
      <c r="I13" s="179">
        <v>0</v>
      </c>
      <c r="L13" s="173" t="s">
        <v>44</v>
      </c>
      <c r="M13" s="176">
        <v>0</v>
      </c>
    </row>
    <row r="14" ht="16.5" spans="1:13">
      <c r="A14" s="51" t="s">
        <v>45</v>
      </c>
      <c r="B14" s="52" t="s">
        <v>21</v>
      </c>
      <c r="C14" s="53"/>
      <c r="D14" s="54">
        <v>0</v>
      </c>
      <c r="E14" s="55"/>
      <c r="F14" s="56">
        <v>0</v>
      </c>
      <c r="G14" s="56">
        <v>0</v>
      </c>
      <c r="H14" s="57">
        <v>0</v>
      </c>
      <c r="I14" s="180">
        <v>0</v>
      </c>
      <c r="L14" s="173" t="s">
        <v>46</v>
      </c>
      <c r="M14" s="176">
        <v>0</v>
      </c>
    </row>
    <row r="15" ht="16.5" spans="1:13">
      <c r="A15" s="58" t="s">
        <v>47</v>
      </c>
      <c r="B15" s="59"/>
      <c r="C15" s="53"/>
      <c r="D15" s="54">
        <v>0</v>
      </c>
      <c r="E15" s="55"/>
      <c r="F15" s="56">
        <v>0</v>
      </c>
      <c r="G15" s="56">
        <v>0</v>
      </c>
      <c r="H15" s="57">
        <v>0</v>
      </c>
      <c r="I15" s="180">
        <v>0</v>
      </c>
      <c r="L15" s="173" t="s">
        <v>48</v>
      </c>
      <c r="M15" s="176">
        <v>0</v>
      </c>
    </row>
    <row r="16" ht="16.5" customHeight="1" spans="1:13">
      <c r="A16" s="60"/>
      <c r="B16" s="60"/>
      <c r="C16" s="53"/>
      <c r="D16" s="54">
        <v>0</v>
      </c>
      <c r="E16" s="55"/>
      <c r="F16" s="56">
        <v>0</v>
      </c>
      <c r="G16" s="61">
        <v>0</v>
      </c>
      <c r="H16" s="57">
        <v>0</v>
      </c>
      <c r="I16" s="180">
        <v>0</v>
      </c>
      <c r="L16" s="173" t="s">
        <v>49</v>
      </c>
      <c r="M16" s="176">
        <v>0</v>
      </c>
    </row>
    <row r="17" spans="1:13">
      <c r="A17" s="62" t="s">
        <v>50</v>
      </c>
      <c r="B17" s="63">
        <v>0</v>
      </c>
      <c r="C17" s="53"/>
      <c r="D17" s="54">
        <v>0</v>
      </c>
      <c r="E17" s="55"/>
      <c r="F17" s="56">
        <v>0</v>
      </c>
      <c r="G17" s="56">
        <v>0</v>
      </c>
      <c r="H17" s="57">
        <v>0</v>
      </c>
      <c r="I17" s="180">
        <v>0</v>
      </c>
      <c r="L17" s="173" t="s">
        <v>51</v>
      </c>
      <c r="M17" s="176">
        <v>0</v>
      </c>
    </row>
    <row r="18" spans="1:13">
      <c r="A18" s="64" t="s">
        <v>52</v>
      </c>
      <c r="B18" s="65">
        <v>0</v>
      </c>
      <c r="C18" s="53"/>
      <c r="D18" s="54">
        <v>0</v>
      </c>
      <c r="E18" s="55"/>
      <c r="F18" s="56">
        <v>0</v>
      </c>
      <c r="G18" s="56">
        <v>0</v>
      </c>
      <c r="H18" s="57">
        <v>0</v>
      </c>
      <c r="I18" s="180">
        <v>0</v>
      </c>
      <c r="L18" s="173" t="s">
        <v>53</v>
      </c>
      <c r="M18" s="176">
        <v>0</v>
      </c>
    </row>
    <row r="19" spans="1:13">
      <c r="A19" s="66"/>
      <c r="B19" s="65"/>
      <c r="C19" s="53"/>
      <c r="D19" s="54">
        <v>0</v>
      </c>
      <c r="E19" s="55"/>
      <c r="F19" s="56">
        <v>0</v>
      </c>
      <c r="G19" s="56">
        <v>0</v>
      </c>
      <c r="H19" s="57">
        <v>0</v>
      </c>
      <c r="I19" s="180">
        <v>0</v>
      </c>
      <c r="L19" s="173" t="s">
        <v>54</v>
      </c>
      <c r="M19" s="176">
        <v>0</v>
      </c>
    </row>
    <row r="20" spans="1:13">
      <c r="A20" s="67" t="s">
        <v>55</v>
      </c>
      <c r="B20" s="65">
        <v>0</v>
      </c>
      <c r="C20" s="53"/>
      <c r="D20" s="54">
        <v>0</v>
      </c>
      <c r="E20" s="55"/>
      <c r="F20" s="56">
        <v>0</v>
      </c>
      <c r="G20" s="56">
        <v>0</v>
      </c>
      <c r="H20" s="57">
        <v>0</v>
      </c>
      <c r="I20" s="180">
        <v>0</v>
      </c>
      <c r="L20" s="173" t="s">
        <v>56</v>
      </c>
      <c r="M20" s="176">
        <v>0</v>
      </c>
    </row>
    <row r="21" spans="1:13">
      <c r="A21" s="67" t="s">
        <v>57</v>
      </c>
      <c r="B21" s="65">
        <v>0</v>
      </c>
      <c r="C21" s="68"/>
      <c r="D21" s="54">
        <v>0</v>
      </c>
      <c r="E21" s="55"/>
      <c r="F21" s="56">
        <v>0</v>
      </c>
      <c r="G21" s="56">
        <v>0</v>
      </c>
      <c r="H21" s="57">
        <v>0</v>
      </c>
      <c r="I21" s="180">
        <v>0</v>
      </c>
      <c r="L21" s="173" t="s">
        <v>58</v>
      </c>
      <c r="M21" s="176">
        <v>0</v>
      </c>
    </row>
    <row r="22" spans="1:13">
      <c r="A22" s="69" t="s">
        <v>59</v>
      </c>
      <c r="B22" s="65">
        <v>0</v>
      </c>
      <c r="C22" s="53"/>
      <c r="D22" s="70">
        <v>0</v>
      </c>
      <c r="E22" s="71"/>
      <c r="F22" s="72">
        <v>0</v>
      </c>
      <c r="G22" s="56">
        <v>0</v>
      </c>
      <c r="H22" s="73">
        <v>0</v>
      </c>
      <c r="I22" s="70">
        <v>0</v>
      </c>
      <c r="L22" s="173" t="s">
        <v>60</v>
      </c>
      <c r="M22" s="176">
        <v>0</v>
      </c>
    </row>
    <row r="23" ht="16.5" spans="1:13">
      <c r="A23" s="74"/>
      <c r="B23" s="75"/>
      <c r="C23" s="53"/>
      <c r="D23" s="54">
        <v>0</v>
      </c>
      <c r="E23" s="55"/>
      <c r="F23" s="56">
        <v>0</v>
      </c>
      <c r="G23" s="56">
        <v>0</v>
      </c>
      <c r="H23" s="57">
        <v>0</v>
      </c>
      <c r="I23" s="54">
        <v>0</v>
      </c>
      <c r="L23" s="181"/>
      <c r="M23" s="182"/>
    </row>
    <row r="24" ht="16.5" spans="1:9">
      <c r="A24" s="76" t="s">
        <v>29</v>
      </c>
      <c r="B24" s="77">
        <f>SUM(B17:B23)</f>
        <v>0</v>
      </c>
      <c r="C24" s="53"/>
      <c r="D24" s="78">
        <v>0</v>
      </c>
      <c r="E24" s="79"/>
      <c r="F24" s="80">
        <v>0</v>
      </c>
      <c r="G24" s="80">
        <v>0</v>
      </c>
      <c r="H24" s="80">
        <v>0</v>
      </c>
      <c r="I24" s="78">
        <v>0</v>
      </c>
    </row>
    <row r="25" ht="16.5" spans="1:9">
      <c r="A25" s="60"/>
      <c r="B25" s="81"/>
      <c r="C25" s="82" t="s">
        <v>61</v>
      </c>
      <c r="D25" s="83">
        <f>SUM(D13:D24)</f>
        <v>0</v>
      </c>
      <c r="E25" s="82" t="s">
        <v>61</v>
      </c>
      <c r="F25" s="83">
        <f t="shared" ref="F25:I25" si="1">SUM(F13:F24)</f>
        <v>0</v>
      </c>
      <c r="G25" s="83">
        <f t="shared" si="1"/>
        <v>0</v>
      </c>
      <c r="H25" s="83">
        <f t="shared" si="1"/>
        <v>0</v>
      </c>
      <c r="I25" s="83">
        <f t="shared" si="1"/>
        <v>0</v>
      </c>
    </row>
    <row r="26" ht="16.5" spans="1:9">
      <c r="A26" s="25" t="s">
        <v>62</v>
      </c>
      <c r="B26" s="84">
        <f>I10</f>
        <v>0</v>
      </c>
      <c r="C26" s="85"/>
      <c r="D26" s="86"/>
      <c r="E26" s="86"/>
      <c r="F26" s="86"/>
      <c r="G26" s="86"/>
      <c r="H26" s="86"/>
      <c r="I26" s="86"/>
    </row>
    <row r="27" ht="16.5" spans="1:9">
      <c r="A27" s="27" t="s">
        <v>63</v>
      </c>
      <c r="B27" s="87">
        <f>F9</f>
        <v>0</v>
      </c>
      <c r="C27" s="85"/>
      <c r="D27" s="88" t="s">
        <v>64</v>
      </c>
      <c r="E27" s="89" t="s">
        <v>65</v>
      </c>
      <c r="F27" s="90"/>
      <c r="G27" s="91">
        <f>SUM(E28+E29+E30+E31+G28+G29+G30+G31+I28+I29+I30+I31)</f>
        <v>0</v>
      </c>
      <c r="H27" s="92"/>
      <c r="I27" s="34"/>
    </row>
    <row r="28" ht="16.5" spans="1:9">
      <c r="A28" s="51" t="s">
        <v>66</v>
      </c>
      <c r="B28" s="93">
        <f>SUM(B24+D25+F25+G25+H25+I25+G27+C67+G72)</f>
        <v>0</v>
      </c>
      <c r="C28" s="85"/>
      <c r="D28" s="94" t="s">
        <v>67</v>
      </c>
      <c r="E28" s="95">
        <v>0</v>
      </c>
      <c r="F28" s="96" t="s">
        <v>68</v>
      </c>
      <c r="G28" s="97">
        <v>0</v>
      </c>
      <c r="H28" s="98" t="s">
        <v>69</v>
      </c>
      <c r="I28" s="183">
        <v>0</v>
      </c>
    </row>
    <row r="29" spans="1:9">
      <c r="A29" s="99" t="s">
        <v>70</v>
      </c>
      <c r="B29" s="100">
        <f>SUM(B26:B28)</f>
        <v>0</v>
      </c>
      <c r="C29" s="85"/>
      <c r="D29" s="94" t="s">
        <v>71</v>
      </c>
      <c r="E29" s="95">
        <v>0</v>
      </c>
      <c r="F29" s="101" t="s">
        <v>72</v>
      </c>
      <c r="G29" s="95">
        <v>0</v>
      </c>
      <c r="H29" s="96" t="s">
        <v>73</v>
      </c>
      <c r="I29" s="184">
        <v>0</v>
      </c>
    </row>
    <row r="30" ht="16.5" spans="1:9">
      <c r="A30" s="102"/>
      <c r="B30" s="103"/>
      <c r="C30" s="85"/>
      <c r="D30" s="94" t="s">
        <v>74</v>
      </c>
      <c r="E30" s="95">
        <v>0</v>
      </c>
      <c r="F30" s="96" t="s">
        <v>75</v>
      </c>
      <c r="G30" s="95">
        <v>0</v>
      </c>
      <c r="H30" s="96" t="s">
        <v>76</v>
      </c>
      <c r="I30" s="184">
        <v>0</v>
      </c>
    </row>
    <row r="31" ht="16.5" spans="4:9">
      <c r="D31" s="104"/>
      <c r="E31" s="105">
        <v>0</v>
      </c>
      <c r="F31" s="106"/>
      <c r="G31" s="105"/>
      <c r="H31" s="106"/>
      <c r="I31" s="185"/>
    </row>
    <row r="35" spans="1:13">
      <c r="A35" s="107"/>
      <c r="B35" s="107"/>
      <c r="C35" s="107"/>
      <c r="D35" s="107"/>
      <c r="E35" s="107"/>
      <c r="F35" s="107"/>
      <c r="G35" s="107"/>
      <c r="H35" s="107"/>
      <c r="I35"/>
      <c r="J35"/>
      <c r="K35"/>
      <c r="L35"/>
      <c r="M35"/>
    </row>
    <row r="36" spans="1:13">
      <c r="A36" s="108" t="s">
        <v>77</v>
      </c>
      <c r="B36" s="109"/>
      <c r="C36" s="109"/>
      <c r="D36" s="110"/>
      <c r="E36" s="111" t="s">
        <v>78</v>
      </c>
      <c r="F36" s="112"/>
      <c r="G36" s="112"/>
      <c r="H36" s="113"/>
      <c r="I36" s="186" t="s">
        <v>79</v>
      </c>
      <c r="J36" s="187"/>
      <c r="K36" s="187"/>
      <c r="L36" s="188"/>
      <c r="M36"/>
    </row>
    <row r="37" spans="1:13">
      <c r="A37" s="114"/>
      <c r="B37" s="115"/>
      <c r="C37" s="115"/>
      <c r="D37" s="116"/>
      <c r="E37" s="117"/>
      <c r="F37" s="118"/>
      <c r="G37" s="118"/>
      <c r="H37" s="119"/>
      <c r="I37" s="189"/>
      <c r="J37" s="190"/>
      <c r="K37" s="190"/>
      <c r="L37" s="191"/>
      <c r="M37"/>
    </row>
    <row r="38" spans="1:13">
      <c r="A38" s="120"/>
      <c r="B38" s="121"/>
      <c r="C38" s="121"/>
      <c r="D38" s="122"/>
      <c r="E38" s="123"/>
      <c r="F38" s="124"/>
      <c r="G38" s="124"/>
      <c r="H38" s="125"/>
      <c r="I38" s="192"/>
      <c r="J38" s="193"/>
      <c r="K38" s="193"/>
      <c r="L38" s="194"/>
      <c r="M38"/>
    </row>
    <row r="39" spans="1:13">
      <c r="A39" s="126" t="s">
        <v>80</v>
      </c>
      <c r="B39" s="127" t="s">
        <v>81</v>
      </c>
      <c r="C39" s="128" t="s">
        <v>82</v>
      </c>
      <c r="D39" s="129"/>
      <c r="E39" s="126" t="s">
        <v>80</v>
      </c>
      <c r="F39" s="127" t="s">
        <v>81</v>
      </c>
      <c r="G39" s="128" t="s">
        <v>82</v>
      </c>
      <c r="H39" s="129"/>
      <c r="I39" s="128" t="s">
        <v>83</v>
      </c>
      <c r="J39" s="195"/>
      <c r="K39" s="196"/>
      <c r="L39" s="197" t="s">
        <v>84</v>
      </c>
      <c r="M39"/>
    </row>
    <row r="40" ht="30" spans="1:13">
      <c r="A40" s="130" t="s">
        <v>85</v>
      </c>
      <c r="B40" s="131"/>
      <c r="C40" s="132"/>
      <c r="D40" s="133"/>
      <c r="E40" s="130" t="s">
        <v>86</v>
      </c>
      <c r="F40" s="134"/>
      <c r="G40" s="135"/>
      <c r="H40" s="136"/>
      <c r="I40" s="198"/>
      <c r="J40" s="199"/>
      <c r="K40" s="199"/>
      <c r="L40" s="200"/>
      <c r="M40"/>
    </row>
    <row r="41" ht="30" spans="1:13">
      <c r="A41" s="137" t="s">
        <v>87</v>
      </c>
      <c r="B41" s="138"/>
      <c r="C41" s="139"/>
      <c r="D41" s="140"/>
      <c r="E41" s="141" t="s">
        <v>88</v>
      </c>
      <c r="F41" s="142"/>
      <c r="G41" s="143"/>
      <c r="H41" s="144"/>
      <c r="I41" s="201"/>
      <c r="J41" s="202"/>
      <c r="K41" s="202"/>
      <c r="L41" s="203"/>
      <c r="M41"/>
    </row>
    <row r="42" spans="1:13">
      <c r="A42" s="141" t="s">
        <v>89</v>
      </c>
      <c r="B42" s="138"/>
      <c r="C42" s="139"/>
      <c r="D42" s="140"/>
      <c r="E42" s="141" t="s">
        <v>90</v>
      </c>
      <c r="F42" s="142"/>
      <c r="G42" s="143"/>
      <c r="H42" s="144"/>
      <c r="I42" s="201"/>
      <c r="J42" s="202"/>
      <c r="K42" s="202"/>
      <c r="L42" s="203"/>
      <c r="M42"/>
    </row>
    <row r="43" spans="1:13">
      <c r="A43" s="141" t="s">
        <v>91</v>
      </c>
      <c r="B43" s="138"/>
      <c r="C43" s="139"/>
      <c r="D43" s="140"/>
      <c r="E43" s="141" t="s">
        <v>92</v>
      </c>
      <c r="F43" s="142"/>
      <c r="G43" s="143"/>
      <c r="H43" s="144"/>
      <c r="I43" s="201"/>
      <c r="J43" s="202"/>
      <c r="K43" s="202"/>
      <c r="L43" s="203"/>
      <c r="M43"/>
    </row>
    <row r="44" spans="1:13">
      <c r="A44" s="141" t="s">
        <v>93</v>
      </c>
      <c r="B44" s="138"/>
      <c r="C44" s="139"/>
      <c r="D44" s="140"/>
      <c r="E44" s="141" t="s">
        <v>94</v>
      </c>
      <c r="F44" s="143"/>
      <c r="G44" s="143"/>
      <c r="H44" s="145"/>
      <c r="I44" s="204"/>
      <c r="J44" s="205"/>
      <c r="K44" s="205"/>
      <c r="L44" s="203"/>
      <c r="M44"/>
    </row>
    <row r="45" spans="1:13">
      <c r="A45" s="141" t="s">
        <v>95</v>
      </c>
      <c r="B45" s="138"/>
      <c r="C45" s="139"/>
      <c r="D45" s="140"/>
      <c r="E45" s="141" t="s">
        <v>96</v>
      </c>
      <c r="F45" s="143"/>
      <c r="G45" s="143"/>
      <c r="H45" s="145"/>
      <c r="I45" s="204"/>
      <c r="J45" s="205"/>
      <c r="K45" s="205"/>
      <c r="L45" s="203"/>
      <c r="M45"/>
    </row>
    <row r="46" spans="1:13">
      <c r="A46" s="141" t="s">
        <v>97</v>
      </c>
      <c r="B46" s="138"/>
      <c r="C46" s="139"/>
      <c r="D46" s="140"/>
      <c r="E46" s="141" t="s">
        <v>98</v>
      </c>
      <c r="F46" s="143"/>
      <c r="G46" s="143"/>
      <c r="H46" s="145"/>
      <c r="I46" s="204"/>
      <c r="J46" s="205"/>
      <c r="K46" s="205"/>
      <c r="L46" s="203"/>
      <c r="M46"/>
    </row>
    <row r="47" spans="1:13">
      <c r="A47" s="141" t="s">
        <v>99</v>
      </c>
      <c r="B47" s="138"/>
      <c r="C47" s="139"/>
      <c r="D47" s="140"/>
      <c r="E47" s="141" t="s">
        <v>100</v>
      </c>
      <c r="F47" s="143"/>
      <c r="G47" s="143"/>
      <c r="H47" s="145"/>
      <c r="I47" s="204"/>
      <c r="J47" s="205"/>
      <c r="K47" s="205"/>
      <c r="L47" s="203"/>
      <c r="M47"/>
    </row>
    <row r="48" spans="1:13">
      <c r="A48" s="141" t="s">
        <v>101</v>
      </c>
      <c r="B48" s="138"/>
      <c r="C48" s="139"/>
      <c r="D48" s="140"/>
      <c r="E48" s="137" t="s">
        <v>102</v>
      </c>
      <c r="F48" s="143"/>
      <c r="G48" s="143"/>
      <c r="H48" s="146"/>
      <c r="I48" s="204"/>
      <c r="J48" s="205"/>
      <c r="K48" s="205"/>
      <c r="L48" s="203"/>
      <c r="M48"/>
    </row>
    <row r="49" spans="1:13">
      <c r="A49" s="141" t="s">
        <v>103</v>
      </c>
      <c r="B49" s="138"/>
      <c r="C49" s="139"/>
      <c r="D49" s="147"/>
      <c r="E49" s="141" t="s">
        <v>104</v>
      </c>
      <c r="F49" s="142"/>
      <c r="G49" s="142"/>
      <c r="H49" s="145"/>
      <c r="I49" s="206"/>
      <c r="J49" s="207"/>
      <c r="K49" s="207"/>
      <c r="L49" s="203"/>
      <c r="M49"/>
    </row>
    <row r="50" spans="1:13">
      <c r="A50" s="141" t="s">
        <v>105</v>
      </c>
      <c r="B50" s="138"/>
      <c r="C50" s="139"/>
      <c r="D50" s="140"/>
      <c r="E50" s="137" t="s">
        <v>106</v>
      </c>
      <c r="F50" s="143"/>
      <c r="G50" s="143"/>
      <c r="H50" s="145"/>
      <c r="I50" s="208"/>
      <c r="J50" s="209"/>
      <c r="K50" s="209"/>
      <c r="L50" s="203"/>
      <c r="M50"/>
    </row>
    <row r="51" spans="1:13">
      <c r="A51" s="141" t="s">
        <v>107</v>
      </c>
      <c r="B51" s="138"/>
      <c r="C51" s="139"/>
      <c r="D51" s="140"/>
      <c r="E51" s="137" t="s">
        <v>108</v>
      </c>
      <c r="F51" s="143"/>
      <c r="G51" s="143"/>
      <c r="H51" s="145"/>
      <c r="I51" s="208"/>
      <c r="J51" s="209"/>
      <c r="K51" s="209"/>
      <c r="L51" s="203"/>
      <c r="M51"/>
    </row>
    <row r="52" spans="1:13">
      <c r="A52" s="137" t="s">
        <v>109</v>
      </c>
      <c r="B52" s="138"/>
      <c r="C52" s="139"/>
      <c r="D52" s="140"/>
      <c r="E52" s="137" t="s">
        <v>110</v>
      </c>
      <c r="F52" s="143"/>
      <c r="G52" s="143"/>
      <c r="H52" s="145"/>
      <c r="I52" s="208"/>
      <c r="J52" s="209"/>
      <c r="K52" s="209"/>
      <c r="L52" s="203"/>
      <c r="M52"/>
    </row>
    <row r="53" spans="1:13">
      <c r="A53" s="137" t="s">
        <v>111</v>
      </c>
      <c r="B53" s="138"/>
      <c r="C53" s="139"/>
      <c r="D53" s="140"/>
      <c r="E53" s="137" t="s">
        <v>112</v>
      </c>
      <c r="F53" s="143"/>
      <c r="G53" s="143"/>
      <c r="H53" s="145"/>
      <c r="I53" s="208"/>
      <c r="J53" s="209"/>
      <c r="K53" s="209"/>
      <c r="L53" s="203"/>
      <c r="M53"/>
    </row>
    <row r="54" spans="1:13">
      <c r="A54" s="141" t="s">
        <v>113</v>
      </c>
      <c r="B54" s="138"/>
      <c r="C54" s="139"/>
      <c r="D54" s="140"/>
      <c r="E54" s="137" t="s">
        <v>114</v>
      </c>
      <c r="F54" s="143"/>
      <c r="G54" s="143"/>
      <c r="H54" s="145"/>
      <c r="I54" s="208"/>
      <c r="J54" s="209"/>
      <c r="K54" s="209"/>
      <c r="L54" s="203"/>
      <c r="M54"/>
    </row>
    <row r="55" spans="1:13">
      <c r="A55" s="141" t="s">
        <v>115</v>
      </c>
      <c r="B55" s="138"/>
      <c r="C55" s="139"/>
      <c r="D55" s="140"/>
      <c r="E55" s="137" t="s">
        <v>116</v>
      </c>
      <c r="F55" s="143"/>
      <c r="G55" s="143"/>
      <c r="H55" s="145"/>
      <c r="I55" s="208"/>
      <c r="J55" s="209"/>
      <c r="K55" s="209"/>
      <c r="L55" s="203"/>
      <c r="M55"/>
    </row>
    <row r="56" spans="1:13">
      <c r="A56" s="141" t="s">
        <v>117</v>
      </c>
      <c r="B56" s="138"/>
      <c r="C56" s="139"/>
      <c r="D56" s="140"/>
      <c r="E56" s="148" t="s">
        <v>118</v>
      </c>
      <c r="F56" s="149"/>
      <c r="G56" s="149"/>
      <c r="H56" s="150"/>
      <c r="I56" s="208"/>
      <c r="J56" s="209"/>
      <c r="K56" s="209"/>
      <c r="L56" s="203"/>
      <c r="M56"/>
    </row>
    <row r="57" spans="1:13">
      <c r="A57" s="137" t="s">
        <v>119</v>
      </c>
      <c r="B57" s="138"/>
      <c r="C57" s="139"/>
      <c r="D57" s="140"/>
      <c r="E57" s="137" t="s">
        <v>120</v>
      </c>
      <c r="F57" s="143"/>
      <c r="G57" s="143"/>
      <c r="H57" s="145"/>
      <c r="I57" s="208"/>
      <c r="J57" s="209"/>
      <c r="K57" s="209"/>
      <c r="L57" s="203"/>
      <c r="M57"/>
    </row>
    <row r="58" spans="1:13">
      <c r="A58" s="137" t="s">
        <v>121</v>
      </c>
      <c r="B58" s="138"/>
      <c r="C58" s="139"/>
      <c r="D58" s="140"/>
      <c r="E58" s="151" t="s">
        <v>122</v>
      </c>
      <c r="F58" s="152"/>
      <c r="G58" s="152"/>
      <c r="H58" s="153"/>
      <c r="I58" s="208"/>
      <c r="J58" s="209"/>
      <c r="K58" s="209"/>
      <c r="L58" s="203"/>
      <c r="M58"/>
    </row>
    <row r="59" spans="1:13">
      <c r="A59" s="143"/>
      <c r="B59" s="138"/>
      <c r="C59" s="139"/>
      <c r="D59" s="154"/>
      <c r="E59" s="155" t="s">
        <v>123</v>
      </c>
      <c r="F59" s="156"/>
      <c r="G59" s="156"/>
      <c r="H59" s="156"/>
      <c r="I59" s="208"/>
      <c r="J59" s="209"/>
      <c r="K59" s="209"/>
      <c r="L59" s="203"/>
      <c r="M59"/>
    </row>
    <row r="60" spans="1:13">
      <c r="A60" s="143"/>
      <c r="B60" s="157"/>
      <c r="C60" s="158"/>
      <c r="D60" s="159"/>
      <c r="E60" s="160" t="s">
        <v>124</v>
      </c>
      <c r="F60" s="131"/>
      <c r="G60" s="132"/>
      <c r="H60" s="161"/>
      <c r="I60" s="208"/>
      <c r="J60" s="209"/>
      <c r="K60" s="209"/>
      <c r="L60" s="203"/>
      <c r="M60"/>
    </row>
    <row r="61" spans="1:13">
      <c r="A61" s="143"/>
      <c r="B61" s="157"/>
      <c r="C61" s="158"/>
      <c r="D61" s="154"/>
      <c r="E61" s="162" t="s">
        <v>125</v>
      </c>
      <c r="F61" s="138"/>
      <c r="G61" s="139"/>
      <c r="H61" s="147"/>
      <c r="I61" s="210"/>
      <c r="J61" s="211"/>
      <c r="K61" s="211"/>
      <c r="L61" s="203"/>
      <c r="M61"/>
    </row>
    <row r="62" spans="1:13">
      <c r="A62" s="143"/>
      <c r="B62" s="157"/>
      <c r="C62" s="158"/>
      <c r="D62" s="154"/>
      <c r="E62" s="162" t="s">
        <v>126</v>
      </c>
      <c r="F62" s="138"/>
      <c r="G62" s="139"/>
      <c r="H62" s="147"/>
      <c r="I62" s="210"/>
      <c r="J62" s="211"/>
      <c r="K62" s="211"/>
      <c r="L62" s="203"/>
      <c r="M62"/>
    </row>
    <row r="63" spans="1:13">
      <c r="A63" s="143"/>
      <c r="B63" s="157"/>
      <c r="C63" s="158"/>
      <c r="D63" s="154"/>
      <c r="E63" s="162" t="s">
        <v>127</v>
      </c>
      <c r="F63" s="138"/>
      <c r="G63" s="139"/>
      <c r="H63" s="140"/>
      <c r="I63" s="212"/>
      <c r="J63" s="213"/>
      <c r="K63" s="213"/>
      <c r="L63" s="203"/>
      <c r="M63"/>
    </row>
    <row r="64" spans="1:13">
      <c r="A64" s="143"/>
      <c r="B64" s="157"/>
      <c r="C64" s="158"/>
      <c r="D64" s="154"/>
      <c r="E64" s="163" t="s">
        <v>128</v>
      </c>
      <c r="F64" s="164"/>
      <c r="G64" s="165"/>
      <c r="H64" s="166"/>
      <c r="I64" s="212"/>
      <c r="J64" s="213"/>
      <c r="K64" s="213"/>
      <c r="L64" s="203"/>
      <c r="M64"/>
    </row>
    <row r="65" spans="1:13">
      <c r="A65" s="142"/>
      <c r="B65" s="157"/>
      <c r="C65" s="158"/>
      <c r="D65" s="154"/>
      <c r="E65" s="214" t="s">
        <v>129</v>
      </c>
      <c r="F65" s="215"/>
      <c r="G65" s="215"/>
      <c r="H65" s="215"/>
      <c r="I65" s="212"/>
      <c r="J65" s="213"/>
      <c r="K65" s="213"/>
      <c r="L65" s="203"/>
      <c r="M65"/>
    </row>
    <row r="66" spans="1:13">
      <c r="A66" s="216"/>
      <c r="B66" s="217"/>
      <c r="C66" s="218"/>
      <c r="D66" s="219"/>
      <c r="E66" s="220" t="s">
        <v>130</v>
      </c>
      <c r="F66" s="221"/>
      <c r="G66" s="222"/>
      <c r="H66" s="223"/>
      <c r="I66" s="241"/>
      <c r="J66" s="242"/>
      <c r="K66" s="242"/>
      <c r="L66" s="203"/>
      <c r="M66"/>
    </row>
    <row r="67" spans="1:13">
      <c r="A67" s="224" t="s">
        <v>61</v>
      </c>
      <c r="B67" s="225" t="s">
        <v>131</v>
      </c>
      <c r="C67" s="226"/>
      <c r="D67" s="227"/>
      <c r="E67" s="137" t="s">
        <v>132</v>
      </c>
      <c r="F67" s="228"/>
      <c r="G67" s="139"/>
      <c r="H67" s="154"/>
      <c r="I67" s="210"/>
      <c r="J67" s="211"/>
      <c r="K67" s="211"/>
      <c r="L67" s="203"/>
      <c r="M67"/>
    </row>
    <row r="68" spans="1:13">
      <c r="A68" s="229"/>
      <c r="B68" s="230"/>
      <c r="C68" s="231"/>
      <c r="D68" s="232"/>
      <c r="E68" s="137" t="s">
        <v>133</v>
      </c>
      <c r="F68" s="228"/>
      <c r="G68" s="139"/>
      <c r="H68" s="154"/>
      <c r="I68" s="210"/>
      <c r="J68" s="211"/>
      <c r="K68" s="211"/>
      <c r="L68" s="203"/>
      <c r="M68"/>
    </row>
    <row r="69" spans="1:13">
      <c r="A69" s="233"/>
      <c r="B69" s="234"/>
      <c r="C69" s="234"/>
      <c r="D69" s="107"/>
      <c r="E69" s="137" t="s">
        <v>134</v>
      </c>
      <c r="F69" s="228"/>
      <c r="G69" s="139"/>
      <c r="H69" s="154"/>
      <c r="I69" s="210"/>
      <c r="J69" s="211"/>
      <c r="K69" s="211"/>
      <c r="L69" s="203"/>
      <c r="M69"/>
    </row>
    <row r="70" spans="1:13">
      <c r="A70" s="107"/>
      <c r="B70" s="235"/>
      <c r="C70" s="235"/>
      <c r="D70" s="107"/>
      <c r="E70" s="148" t="s">
        <v>135</v>
      </c>
      <c r="F70" s="236"/>
      <c r="G70" s="165"/>
      <c r="H70" s="237"/>
      <c r="I70" s="243"/>
      <c r="J70" s="244"/>
      <c r="K70" s="244"/>
      <c r="L70" s="245"/>
      <c r="M70"/>
    </row>
    <row r="71" spans="1:13">
      <c r="A71" s="107"/>
      <c r="B71" s="107"/>
      <c r="C71" s="107"/>
      <c r="D71" s="107"/>
      <c r="E71" s="151" t="s">
        <v>136</v>
      </c>
      <c r="F71" s="238"/>
      <c r="G71" s="239"/>
      <c r="H71" s="240"/>
      <c r="I71" s="246"/>
      <c r="J71" s="247"/>
      <c r="K71" s="248"/>
      <c r="L71" s="249"/>
      <c r="M71"/>
    </row>
    <row r="72" spans="1:13">
      <c r="A72" s="107"/>
      <c r="B72" s="107"/>
      <c r="C72" s="107"/>
      <c r="D72" s="107"/>
      <c r="E72" s="224" t="s">
        <v>61</v>
      </c>
      <c r="F72" s="225" t="s">
        <v>131</v>
      </c>
      <c r="G72" s="226"/>
      <c r="H72" s="227"/>
      <c r="I72"/>
      <c r="J72"/>
      <c r="K72"/>
      <c r="L72"/>
      <c r="M72"/>
    </row>
    <row r="73" spans="1:13">
      <c r="A73" s="107"/>
      <c r="B73" s="107"/>
      <c r="C73" s="107"/>
      <c r="D73" s="107"/>
      <c r="E73" s="229"/>
      <c r="F73" s="230"/>
      <c r="G73" s="231"/>
      <c r="H73" s="232"/>
      <c r="I73"/>
      <c r="J73"/>
      <c r="K73"/>
      <c r="L73"/>
      <c r="M73"/>
    </row>
  </sheetData>
  <sheetProtection algorithmName="SHA-512" hashValue="UwzLeLGBwEguPATYstSADSofRutULSmDEVRTEIlnjyRGKuyzwyp6SACIdlhL1bUVkoTj3kzsid0BpuBWEsPcnw==" saltValue="dQQANNWu8WkkHsw0UYLFvA==" spinCount="100000" sheet="1" objects="1" scenarios="1"/>
  <mergeCells count="63">
    <mergeCell ref="D2:E2"/>
    <mergeCell ref="D3:E3"/>
    <mergeCell ref="D4:E4"/>
    <mergeCell ref="D5:E5"/>
    <mergeCell ref="A6:B6"/>
    <mergeCell ref="D6:E6"/>
    <mergeCell ref="D7:E7"/>
    <mergeCell ref="D8:E8"/>
    <mergeCell ref="D9:E9"/>
    <mergeCell ref="C12:D12"/>
    <mergeCell ref="E12:F12"/>
    <mergeCell ref="A16:B16"/>
    <mergeCell ref="A25:B25"/>
    <mergeCell ref="D26:I26"/>
    <mergeCell ref="E27:F27"/>
    <mergeCell ref="C39:D39"/>
    <mergeCell ref="G39:H39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E59:H59"/>
    <mergeCell ref="I59:K59"/>
    <mergeCell ref="I60:K60"/>
    <mergeCell ref="I61:K61"/>
    <mergeCell ref="I62:K62"/>
    <mergeCell ref="I63:K63"/>
    <mergeCell ref="I64:K64"/>
    <mergeCell ref="E65:H65"/>
    <mergeCell ref="I65:K65"/>
    <mergeCell ref="I66:K66"/>
    <mergeCell ref="I67:K67"/>
    <mergeCell ref="I68:K68"/>
    <mergeCell ref="I69:K69"/>
    <mergeCell ref="I70:K70"/>
    <mergeCell ref="I71:K71"/>
    <mergeCell ref="A29:A30"/>
    <mergeCell ref="A67:A68"/>
    <mergeCell ref="B29:B30"/>
    <mergeCell ref="B67:B68"/>
    <mergeCell ref="E72:E73"/>
    <mergeCell ref="F72:F73"/>
    <mergeCell ref="G72:H73"/>
    <mergeCell ref="C67:D68"/>
    <mergeCell ref="A36:D38"/>
    <mergeCell ref="E36:H38"/>
    <mergeCell ref="I36:L38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6" master="" otherUserPermission="visible"/>
  <rangeList sheetStid="5" master="" otherUserPermission="visible"/>
  <rangeList sheetStid="4" master="" otherUserPermission="visible"/>
  <rangeList sheetStid="1" master="" otherUserPermission="visible"/>
  <rangeList sheetStid="2" master="" otherUserPermission="visible"/>
  <rangeList sheetStid="3" master="" otherUserPermission="visible"/>
  <rangeList sheetStid="7" master="" otherUserPermission="visible"/>
  <rangeList sheetStid="8" master="" otherUserPermission="visible"/>
  <rangeList sheetStid="9" master="" otherUserPermission="visible"/>
  <rangeList sheetStid="10" master="" otherUserPermission="visible"/>
  <rangeList sheetStid="11" master="" otherUserPermission="visible"/>
  <rangeList sheetStid="12" master="" otherUserPermission="visible"/>
  <rangeList sheetStid="13" master="" otherUserPermission="visible"/>
  <rangeList sheetStid="14" master="" otherUserPermission="visible"/>
  <rangeList sheetStid="15" master="" otherUserPermission="visible"/>
  <rangeList sheetStid="16" master="" otherUserPermission="visible"/>
  <rangeList sheetStid="18" master="" otherUserPermission="visible"/>
  <rangeList sheetStid="17" master="" otherUserPermission="visible"/>
  <rangeList sheetStid="19" master="" otherUserPermission="visible"/>
  <rangeList sheetStid="20" master="" otherUserPermission="visible"/>
  <rangeList sheetStid="21" master="" otherUserPermission="visible"/>
  <rangeList sheetStid="22" master="" otherUserPermission="visible"/>
  <rangeList sheetStid="23" master="" otherUserPermission="visible"/>
  <rangeList sheetStid="24" master="" otherUserPermission="visible"/>
  <rangeList sheetStid="25" master="" otherUserPermission="visible"/>
  <rangeList sheetStid="26" master="" otherUserPermission="visible"/>
  <rangeList sheetStid="27" master="" otherUserPermission="visible"/>
  <rangeList sheetStid="28" master="" otherUserPermission="visible"/>
  <rangeList sheetStid="29" master="" otherUserPermission="visible"/>
  <rangeList sheetStid="30" master="" otherUserPermission="visible"/>
  <rangeList sheetStid="3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01-10-2025</vt:lpstr>
      <vt:lpstr>02-10-2025</vt:lpstr>
      <vt:lpstr>03-10-2025</vt:lpstr>
      <vt:lpstr>04-10-2025</vt:lpstr>
      <vt:lpstr>05-10-2025</vt:lpstr>
      <vt:lpstr>06-10-2025</vt:lpstr>
      <vt:lpstr>07-10-2025</vt:lpstr>
      <vt:lpstr>08-10-2025</vt:lpstr>
      <vt:lpstr>09-10-2025</vt:lpstr>
      <vt:lpstr>10-10-2025</vt:lpstr>
      <vt:lpstr>11-10-2025</vt:lpstr>
      <vt:lpstr>12-10-2025</vt:lpstr>
      <vt:lpstr>13-10-2025</vt:lpstr>
      <vt:lpstr>14-10-2025</vt:lpstr>
      <vt:lpstr>15-10-2025</vt:lpstr>
      <vt:lpstr>16-10-2025</vt:lpstr>
      <vt:lpstr>17-10-2025</vt:lpstr>
      <vt:lpstr>18-10-2025</vt:lpstr>
      <vt:lpstr>19-10-2025</vt:lpstr>
      <vt:lpstr>20-10-2025</vt:lpstr>
      <vt:lpstr>21-10-2025</vt:lpstr>
      <vt:lpstr>22-10-2025</vt:lpstr>
      <vt:lpstr>23-10-2025</vt:lpstr>
      <vt:lpstr>24-10-2025</vt:lpstr>
      <vt:lpstr>25-10-2025</vt:lpstr>
      <vt:lpstr>26-10-2025</vt:lpstr>
      <vt:lpstr>27-10-2025</vt:lpstr>
      <vt:lpstr>28-10-2025</vt:lpstr>
      <vt:lpstr>29-10-2025</vt:lpstr>
      <vt:lpstr>30-10-2025</vt:lpstr>
      <vt:lpstr>31-10-2025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2015-06-05T18:17:00Z</dcterms:created>
  <dcterms:modified xsi:type="dcterms:W3CDTF">2025-10-21T13:22:54Z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E3F27BDF27FB41D2B3600DCE42FD5063_12</vt:lpwstr>
  </property>
  <property fmtid="{D5CDD505-2E9C-101B-9397-08002B2CF9AE}" pid="3" name="KSOProductBuildVer">
    <vt:lpwstr>1033-12.2.0.23131</vt:lpwstr>
  </property>
</Properties>
</file>