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n\OneDrive\שולחן העבודה\"/>
    </mc:Choice>
  </mc:AlternateContent>
  <xr:revisionPtr revIDLastSave="0" documentId="13_ncr:1_{03ED6EF2-A6BB-40C7-AEEB-B664FB362F5F}" xr6:coauthVersionLast="47" xr6:coauthVersionMax="47" xr10:uidLastSave="{00000000-0000-0000-0000-000000000000}"/>
  <bookViews>
    <workbookView xWindow="-110" yWindow="-110" windowWidth="19420" windowHeight="10420" xr2:uid="{7E61FB27-1B39-184C-9AB4-B4CD10B7FEF9}"/>
  </bookViews>
  <sheets>
    <sheet name="Question 1" sheetId="2" r:id="rId1"/>
    <sheet name="GRAPH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J2" i="2"/>
  <c r="M4" i="2"/>
  <c r="M8" i="2"/>
  <c r="M12" i="2"/>
  <c r="M16" i="2"/>
  <c r="M20" i="2"/>
  <c r="M24" i="2"/>
  <c r="M2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L3" i="2"/>
  <c r="M3" i="2" s="1"/>
  <c r="L4" i="2"/>
  <c r="L5" i="2"/>
  <c r="M5" i="2" s="1"/>
  <c r="L6" i="2"/>
  <c r="M6" i="2" s="1"/>
  <c r="L7" i="2"/>
  <c r="M7" i="2" s="1"/>
  <c r="L8" i="2"/>
  <c r="L9" i="2"/>
  <c r="M9" i="2" s="1"/>
  <c r="L10" i="2"/>
  <c r="M10" i="2" s="1"/>
  <c r="L11" i="2"/>
  <c r="M11" i="2" s="1"/>
  <c r="L12" i="2"/>
  <c r="L13" i="2"/>
  <c r="M13" i="2" s="1"/>
  <c r="L14" i="2"/>
  <c r="M14" i="2" s="1"/>
  <c r="L15" i="2"/>
  <c r="M15" i="2" s="1"/>
  <c r="L16" i="2"/>
  <c r="L17" i="2"/>
  <c r="M17" i="2" s="1"/>
  <c r="L18" i="2"/>
  <c r="M18" i="2" s="1"/>
  <c r="L19" i="2"/>
  <c r="M19" i="2" s="1"/>
  <c r="L20" i="2"/>
  <c r="L21" i="2"/>
  <c r="M21" i="2" s="1"/>
  <c r="L22" i="2"/>
  <c r="M22" i="2" s="1"/>
  <c r="L23" i="2"/>
  <c r="M23" i="2" s="1"/>
  <c r="L24" i="2"/>
  <c r="L25" i="2"/>
  <c r="M25" i="2" s="1"/>
  <c r="L26" i="2"/>
  <c r="M26" i="2" s="1"/>
  <c r="L27" i="2"/>
  <c r="M27" i="2" s="1"/>
  <c r="L28" i="2"/>
  <c r="L2" i="2"/>
  <c r="M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</calcChain>
</file>

<file path=xl/sharedStrings.xml><?xml version="1.0" encoding="utf-8"?>
<sst xmlns="http://schemas.openxmlformats.org/spreadsheetml/2006/main" count="91" uniqueCount="82">
  <si>
    <t>new_users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</si>
  <si>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</si>
  <si>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</si>
  <si>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</si>
  <si>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</si>
  <si>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</si>
  <si>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</si>
  <si>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</si>
  <si>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</si>
  <si>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</si>
  <si>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</si>
  <si>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</si>
  <si>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</si>
  <si>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</si>
  <si>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</si>
  <si>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</si>
  <si>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</si>
  <si>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</si>
  <si>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</si>
  <si>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</si>
  <si>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</si>
  <si>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</si>
  <si>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</si>
  <si>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</si>
  <si>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</si>
  <si>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</si>
  <si>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</si>
  <si>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</si>
  <si>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county_code</t>
  </si>
  <si>
    <t>new_installers</t>
  </si>
  <si>
    <t>paying_users</t>
  </si>
  <si>
    <t>intent_users</t>
  </si>
  <si>
    <t>cost_per_install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</si>
  <si>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</si>
  <si>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</si>
  <si>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</si>
  <si>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</si>
  <si>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</si>
  <si>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</si>
  <si>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</si>
  <si>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</si>
  <si>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</si>
  <si>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</si>
  <si>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</si>
  <si>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</si>
  <si>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</si>
  <si>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</si>
  <si>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</si>
  <si>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</si>
  <si>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</si>
  <si>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</si>
  <si>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</si>
  <si>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</si>
  <si>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</si>
  <si>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</si>
  <si>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</si>
  <si>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</si>
  <si>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country_name</t>
  </si>
  <si>
    <t>Antigua</t>
  </si>
  <si>
    <t>Bolivia</t>
  </si>
  <si>
    <t>Bonaire</t>
  </si>
  <si>
    <t>total_revenue</t>
  </si>
  <si>
    <t>Number of installating users (first install ever)</t>
  </si>
  <si>
    <t>Number users who opened the app at least once</t>
  </si>
  <si>
    <t>acquisition cost per installing user</t>
  </si>
  <si>
    <t>total_revenue ($)</t>
  </si>
  <si>
    <t>cost_per_install  ($)</t>
  </si>
  <si>
    <t>Users who clicked on an offer (call to action)</t>
  </si>
  <si>
    <t>Total revenues from paying users</t>
  </si>
  <si>
    <t>Num of users who purchased at least once</t>
  </si>
  <si>
    <t>Definition</t>
  </si>
  <si>
    <t>Legend</t>
  </si>
  <si>
    <t>expindetue on ad.($)</t>
  </si>
  <si>
    <t>ARPPU($)</t>
  </si>
  <si>
    <t>Total installers</t>
  </si>
  <si>
    <t>active users</t>
  </si>
  <si>
    <t>ROI</t>
  </si>
  <si>
    <t>Average revenue per paying user(TOTAL.REV/PAYING.US)</t>
  </si>
  <si>
    <t>Total users who opened the app(new.us+pay.us)</t>
  </si>
  <si>
    <t>Total users who installs the app(new.ins+new.us+pay.us)</t>
  </si>
  <si>
    <t>Total costs (total.revenue/paying.users)</t>
  </si>
  <si>
    <t>Return on investment((total.rev-exp.ad)/exp.ad)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</si>
</sst>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rgb="FF212529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9" fontId="0" fillId="0" borderId="0" xfId="1" applyFont="1"/>
    <xf numFmtId="0" fontId="0" fillId="0" borderId="0" xfId="0" applyBorder="1"/>
    <xf numFmtId="0" fontId="0" fillId="0" borderId="1" xfId="0" applyBorder="1" applyAlignment="1">
      <alignment horizontal="center"/>
    </xf>
    <xf numFmtId="43" fontId="0" fillId="0" borderId="1" xfId="2" applyNumberFormat="1" applyFont="1" applyBorder="1" applyAlignment="1">
      <alignment horizontal="center"/>
    </xf>
    <xf numFmtId="170" fontId="0" fillId="0" borderId="1" xfId="2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4" fontId="0" fillId="0" borderId="1" xfId="0" applyNumberFormat="1" applyBorder="1" applyAlignment="1">
      <alignment horizontal="center"/>
    </xf>
    <xf numFmtId="43" fontId="0" fillId="0" borderId="0" xfId="2" applyNumberFormat="1" applyFont="1" applyAlignment="1">
      <alignment horizontal="center"/>
    </xf>
    <xf numFmtId="170" fontId="0" fillId="0" borderId="0" xfId="2" applyNumberFormat="1" applyFont="1" applyAlignment="1">
      <alignment horizontal="center"/>
    </xf>
    <xf numFmtId="9" fontId="0" fillId="0" borderId="0" xfId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32565</xdr:rowOff>
    </xdr:from>
    <xdr:to>
      <xdr:col>29</xdr:col>
      <xdr:colOff>284936</xdr:colOff>
      <xdr:row>52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B3451-6002-4DC4-ACA5-0BD1375088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3596"/>
        <a:stretch/>
      </xdr:blipFill>
      <xdr:spPr>
        <a:xfrm>
          <a:off x="0" y="32565"/>
          <a:ext cx="19408205" cy="1023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5072-AC5A-3B41-A069-D24196B0D508}">
  <dimension ref="A1:Q28"/>
  <sheetViews>
    <sheetView tabSelected="1" topLeftCell="I1" workbookViewId="0">
      <selection activeCell="P14" sqref="P14"/>
    </sheetView>
  </sheetViews>
  <sheetFormatPr defaultColWidth="11" defaultRowHeight="15.5" x14ac:dyDescent="0.35"/>
  <cols>
    <col min="1" max="1" width="16.83203125" style="9" customWidth="1"/>
    <col min="2" max="2" width="11.08203125" style="9" bestFit="1" customWidth="1"/>
    <col min="3" max="3" width="17.33203125" style="9" bestFit="1" customWidth="1"/>
    <col min="4" max="4" width="12.75" style="9" bestFit="1" customWidth="1"/>
    <col min="5" max="5" width="9.58203125" style="9" bestFit="1" customWidth="1"/>
    <col min="6" max="6" width="11" style="9"/>
    <col min="7" max="7" width="11.58203125" style="9" bestFit="1" customWidth="1"/>
    <col min="8" max="8" width="15" style="9" bestFit="1" customWidth="1"/>
    <col min="9" max="9" width="9.9140625" style="12" bestFit="1" customWidth="1"/>
    <col min="10" max="10" width="11.9140625" style="13" bestFit="1" customWidth="1"/>
    <col min="11" max="11" width="12.9140625" style="13" bestFit="1" customWidth="1"/>
    <col min="12" max="12" width="18" style="9" bestFit="1" customWidth="1"/>
    <col min="13" max="13" width="11" style="14"/>
    <col min="14" max="14" width="11" style="2"/>
    <col min="15" max="15" width="20.25" style="9" bestFit="1" customWidth="1"/>
    <col min="16" max="16" width="48.25" bestFit="1" customWidth="1"/>
  </cols>
  <sheetData>
    <row r="1" spans="1:17" s="9" customFormat="1" x14ac:dyDescent="0.35">
      <c r="A1" s="4" t="s">
        <v>57</v>
      </c>
      <c r="B1" s="4" t="s">
        <v>28</v>
      </c>
      <c r="C1" s="4" t="s">
        <v>66</v>
      </c>
      <c r="D1" s="4" t="s">
        <v>29</v>
      </c>
      <c r="E1" s="4" t="s">
        <v>0</v>
      </c>
      <c r="F1" s="4" t="s">
        <v>31</v>
      </c>
      <c r="G1" s="4" t="s">
        <v>30</v>
      </c>
      <c r="H1" s="4" t="s">
        <v>65</v>
      </c>
      <c r="I1" s="5" t="s">
        <v>73</v>
      </c>
      <c r="J1" s="6" t="s">
        <v>75</v>
      </c>
      <c r="K1" s="6" t="s">
        <v>74</v>
      </c>
      <c r="L1" s="6" t="s">
        <v>72</v>
      </c>
      <c r="M1" s="7" t="s">
        <v>76</v>
      </c>
      <c r="N1" s="8"/>
      <c r="O1" s="4" t="s">
        <v>71</v>
      </c>
      <c r="P1" s="4" t="s">
        <v>70</v>
      </c>
      <c r="Q1" s="4"/>
    </row>
    <row r="2" spans="1:17" x14ac:dyDescent="0.35">
      <c r="A2" s="10" t="s">
        <v>33</v>
      </c>
      <c r="B2" s="10" t="s">
        <v>1</v>
      </c>
      <c r="C2" s="10">
        <v>2</v>
      </c>
      <c r="D2" s="4">
        <v>40097</v>
      </c>
      <c r="E2" s="4">
        <v>16831</v>
      </c>
      <c r="F2" s="4">
        <v>1540</v>
      </c>
      <c r="G2" s="4">
        <v>806</v>
      </c>
      <c r="H2" s="11">
        <v>49252.83</v>
      </c>
      <c r="I2" s="5">
        <f>H2/G2</f>
        <v>61.107729528535984</v>
      </c>
      <c r="J2" s="6">
        <f>E2+G2</f>
        <v>17637</v>
      </c>
      <c r="K2" s="6">
        <f>D2+E2+G2</f>
        <v>57734</v>
      </c>
      <c r="L2" s="6">
        <f>C2*(D2+E2+G2)</f>
        <v>115468</v>
      </c>
      <c r="M2" s="7">
        <f>(H2-L2)/L2</f>
        <v>-0.57345039318252677</v>
      </c>
      <c r="N2" s="3"/>
      <c r="O2" s="4" t="s">
        <v>32</v>
      </c>
      <c r="P2" s="1" t="s">
        <v>64</v>
      </c>
    </row>
    <row r="3" spans="1:17" x14ac:dyDescent="0.35">
      <c r="A3" s="10" t="s">
        <v>34</v>
      </c>
      <c r="B3" s="10" t="s">
        <v>2</v>
      </c>
      <c r="C3" s="10">
        <v>0.3</v>
      </c>
      <c r="D3" s="4">
        <v>35512</v>
      </c>
      <c r="E3" s="4">
        <v>14647</v>
      </c>
      <c r="F3" s="4">
        <v>1124</v>
      </c>
      <c r="G3" s="4">
        <v>591</v>
      </c>
      <c r="H3" s="11">
        <v>37171.86</v>
      </c>
      <c r="I3" s="5">
        <f t="shared" ref="I3:I28" si="0">H3/G3</f>
        <v>62.896548223350251</v>
      </c>
      <c r="J3" s="6">
        <f t="shared" ref="J3:J28" si="1">E3+G3</f>
        <v>15238</v>
      </c>
      <c r="K3" s="6">
        <f t="shared" ref="K3:K28" si="2">D3+E3+G3</f>
        <v>50750</v>
      </c>
      <c r="L3" s="6">
        <f t="shared" ref="L3:L28" si="3">C3*(D3+E3+G3)</f>
        <v>15225</v>
      </c>
      <c r="M3" s="7">
        <f t="shared" ref="M3:M28" si="4">(H3-L3)/L3</f>
        <v>1.4415014778325124</v>
      </c>
      <c r="N3" s="3"/>
      <c r="O3" s="4" t="s">
        <v>29</v>
      </c>
      <c r="P3" s="1" t="s">
        <v>62</v>
      </c>
    </row>
    <row r="4" spans="1:17" x14ac:dyDescent="0.35">
      <c r="A4" s="10" t="s">
        <v>35</v>
      </c>
      <c r="B4" s="10" t="s">
        <v>3</v>
      </c>
      <c r="C4" s="10">
        <v>1E-3</v>
      </c>
      <c r="D4" s="4">
        <v>31848</v>
      </c>
      <c r="E4" s="4">
        <v>12897</v>
      </c>
      <c r="F4" s="4">
        <v>1144</v>
      </c>
      <c r="G4" s="4">
        <v>575</v>
      </c>
      <c r="H4" s="11">
        <v>37162.85</v>
      </c>
      <c r="I4" s="5">
        <f t="shared" si="0"/>
        <v>64.631043478260864</v>
      </c>
      <c r="J4" s="6">
        <f t="shared" si="1"/>
        <v>13472</v>
      </c>
      <c r="K4" s="6">
        <f t="shared" si="2"/>
        <v>45320</v>
      </c>
      <c r="L4" s="6">
        <f t="shared" si="3"/>
        <v>45.32</v>
      </c>
      <c r="M4" s="7">
        <f t="shared" si="4"/>
        <v>819.00992939099729</v>
      </c>
      <c r="N4" s="3"/>
      <c r="O4" s="4" t="s">
        <v>0</v>
      </c>
      <c r="P4" s="1" t="s">
        <v>63</v>
      </c>
    </row>
    <row r="5" spans="1:17" x14ac:dyDescent="0.35">
      <c r="A5" s="10" t="s">
        <v>36</v>
      </c>
      <c r="B5" s="10" t="s">
        <v>4</v>
      </c>
      <c r="C5" s="10">
        <v>0.22</v>
      </c>
      <c r="D5" s="4">
        <v>23624</v>
      </c>
      <c r="E5" s="4">
        <v>10038</v>
      </c>
      <c r="F5" s="4">
        <v>527</v>
      </c>
      <c r="G5" s="4">
        <v>256</v>
      </c>
      <c r="H5" s="11">
        <v>15483.16</v>
      </c>
      <c r="I5" s="5">
        <f t="shared" si="0"/>
        <v>60.481093749999999</v>
      </c>
      <c r="J5" s="6">
        <f t="shared" si="1"/>
        <v>10294</v>
      </c>
      <c r="K5" s="6">
        <f t="shared" si="2"/>
        <v>33918</v>
      </c>
      <c r="L5" s="6">
        <f t="shared" si="3"/>
        <v>7461.96</v>
      </c>
      <c r="M5" s="7">
        <f t="shared" si="4"/>
        <v>1.0749454566896632</v>
      </c>
      <c r="N5" s="3"/>
      <c r="O5" s="4" t="s">
        <v>31</v>
      </c>
      <c r="P5" s="1" t="s">
        <v>67</v>
      </c>
    </row>
    <row r="6" spans="1:17" x14ac:dyDescent="0.35">
      <c r="A6" s="10" t="s">
        <v>37</v>
      </c>
      <c r="B6" s="10" t="s">
        <v>5</v>
      </c>
      <c r="C6" s="10">
        <v>0.54600000000000004</v>
      </c>
      <c r="D6" s="4">
        <v>20686</v>
      </c>
      <c r="E6" s="4">
        <v>8836</v>
      </c>
      <c r="F6" s="4">
        <v>651</v>
      </c>
      <c r="G6" s="4">
        <v>349</v>
      </c>
      <c r="H6" s="11">
        <v>21791.73</v>
      </c>
      <c r="I6" s="5">
        <f t="shared" si="0"/>
        <v>62.440487106017194</v>
      </c>
      <c r="J6" s="6">
        <f t="shared" si="1"/>
        <v>9185</v>
      </c>
      <c r="K6" s="6">
        <f t="shared" si="2"/>
        <v>29871</v>
      </c>
      <c r="L6" s="6">
        <f t="shared" si="3"/>
        <v>16309.566000000001</v>
      </c>
      <c r="M6" s="7">
        <f t="shared" si="4"/>
        <v>0.33613181368529355</v>
      </c>
      <c r="N6" s="3"/>
      <c r="O6" s="4" t="s">
        <v>30</v>
      </c>
      <c r="P6" s="1" t="s">
        <v>69</v>
      </c>
    </row>
    <row r="7" spans="1:17" x14ac:dyDescent="0.35">
      <c r="A7" s="10" t="s">
        <v>38</v>
      </c>
      <c r="B7" s="10" t="s">
        <v>6</v>
      </c>
      <c r="C7" s="10">
        <v>0.77</v>
      </c>
      <c r="D7" s="4">
        <v>20366</v>
      </c>
      <c r="E7" s="4">
        <v>7552</v>
      </c>
      <c r="F7" s="4">
        <v>902</v>
      </c>
      <c r="G7" s="4">
        <v>607</v>
      </c>
      <c r="H7" s="11">
        <v>41504.089999999997</v>
      </c>
      <c r="I7" s="5">
        <f t="shared" si="0"/>
        <v>68.375766062602963</v>
      </c>
      <c r="J7" s="6">
        <f t="shared" si="1"/>
        <v>8159</v>
      </c>
      <c r="K7" s="6">
        <f t="shared" si="2"/>
        <v>28525</v>
      </c>
      <c r="L7" s="6">
        <f t="shared" si="3"/>
        <v>21964.25</v>
      </c>
      <c r="M7" s="7">
        <f t="shared" si="4"/>
        <v>0.88962017824419215</v>
      </c>
      <c r="N7" s="3"/>
      <c r="O7" s="4" t="s">
        <v>61</v>
      </c>
      <c r="P7" s="1" t="s">
        <v>68</v>
      </c>
    </row>
    <row r="8" spans="1:17" x14ac:dyDescent="0.35">
      <c r="A8" s="10" t="s">
        <v>39</v>
      </c>
      <c r="B8" s="10" t="s">
        <v>7</v>
      </c>
      <c r="C8" s="10">
        <v>7.0000000000000001E-3</v>
      </c>
      <c r="D8" s="4">
        <v>20099</v>
      </c>
      <c r="E8" s="4">
        <v>6937</v>
      </c>
      <c r="F8" s="4">
        <v>821</v>
      </c>
      <c r="G8" s="4">
        <v>443</v>
      </c>
      <c r="H8" s="11">
        <v>27473.31</v>
      </c>
      <c r="I8" s="5">
        <f t="shared" si="0"/>
        <v>62.016501128668175</v>
      </c>
      <c r="J8" s="6">
        <f t="shared" si="1"/>
        <v>7380</v>
      </c>
      <c r="K8" s="6">
        <f t="shared" si="2"/>
        <v>27479</v>
      </c>
      <c r="L8" s="6">
        <f t="shared" si="3"/>
        <v>192.35300000000001</v>
      </c>
      <c r="M8" s="7">
        <f t="shared" si="4"/>
        <v>141.82756182643371</v>
      </c>
      <c r="N8" s="3"/>
      <c r="O8" s="4" t="s">
        <v>73</v>
      </c>
      <c r="P8" s="1" t="s">
        <v>77</v>
      </c>
    </row>
    <row r="9" spans="1:17" x14ac:dyDescent="0.35">
      <c r="A9" s="10" t="s">
        <v>40</v>
      </c>
      <c r="B9" s="10" t="s">
        <v>8</v>
      </c>
      <c r="C9" s="10">
        <v>0.2</v>
      </c>
      <c r="D9" s="4">
        <v>13883</v>
      </c>
      <c r="E9" s="4">
        <v>5520</v>
      </c>
      <c r="F9" s="4">
        <v>557</v>
      </c>
      <c r="G9" s="4">
        <v>406</v>
      </c>
      <c r="H9" s="11">
        <v>37162.85</v>
      </c>
      <c r="I9" s="5">
        <f t="shared" si="0"/>
        <v>91.534113300492606</v>
      </c>
      <c r="J9" s="6">
        <f t="shared" si="1"/>
        <v>5926</v>
      </c>
      <c r="K9" s="6">
        <f t="shared" si="2"/>
        <v>19809</v>
      </c>
      <c r="L9" s="6">
        <f t="shared" si="3"/>
        <v>3961.8</v>
      </c>
      <c r="M9" s="7">
        <f t="shared" si="4"/>
        <v>8.3802943106668675</v>
      </c>
      <c r="N9" s="3"/>
      <c r="O9" s="4" t="s">
        <v>75</v>
      </c>
      <c r="P9" s="1" t="s">
        <v>78</v>
      </c>
    </row>
    <row r="10" spans="1:17" x14ac:dyDescent="0.35">
      <c r="A10" s="10" t="s">
        <v>58</v>
      </c>
      <c r="B10" s="10" t="s">
        <v>9</v>
      </c>
      <c r="C10" s="10">
        <v>1.1200000000000001</v>
      </c>
      <c r="D10" s="4">
        <v>13699</v>
      </c>
      <c r="E10" s="4">
        <v>5888</v>
      </c>
      <c r="F10" s="4">
        <v>430</v>
      </c>
      <c r="G10" s="4">
        <v>285</v>
      </c>
      <c r="H10" s="11">
        <v>15483.16</v>
      </c>
      <c r="I10" s="5">
        <f t="shared" si="0"/>
        <v>54.326877192982458</v>
      </c>
      <c r="J10" s="6">
        <f t="shared" si="1"/>
        <v>6173</v>
      </c>
      <c r="K10" s="6">
        <f t="shared" si="2"/>
        <v>19872</v>
      </c>
      <c r="L10" s="6">
        <f t="shared" si="3"/>
        <v>22256.640000000003</v>
      </c>
      <c r="M10" s="7">
        <f t="shared" si="4"/>
        <v>-0.3043352455716587</v>
      </c>
      <c r="N10" s="3"/>
      <c r="O10" s="4" t="s">
        <v>74</v>
      </c>
      <c r="P10" s="1" t="s">
        <v>79</v>
      </c>
    </row>
    <row r="11" spans="1:17" x14ac:dyDescent="0.35">
      <c r="A11" s="10" t="s">
        <v>41</v>
      </c>
      <c r="B11" s="10" t="s">
        <v>10</v>
      </c>
      <c r="C11" s="10">
        <v>0.13</v>
      </c>
      <c r="D11" s="4">
        <v>13345</v>
      </c>
      <c r="E11" s="4">
        <v>4683</v>
      </c>
      <c r="F11" s="4">
        <v>468</v>
      </c>
      <c r="G11" s="4">
        <v>259</v>
      </c>
      <c r="H11" s="11">
        <v>21791.73</v>
      </c>
      <c r="I11" s="5">
        <f t="shared" si="0"/>
        <v>84.137953667953667</v>
      </c>
      <c r="J11" s="6">
        <f t="shared" si="1"/>
        <v>4942</v>
      </c>
      <c r="K11" s="6">
        <f t="shared" si="2"/>
        <v>18287</v>
      </c>
      <c r="L11" s="6">
        <f t="shared" si="3"/>
        <v>2377.31</v>
      </c>
      <c r="M11" s="7">
        <f t="shared" si="4"/>
        <v>8.1665495875590466</v>
      </c>
      <c r="N11" s="3"/>
      <c r="O11" s="4" t="s">
        <v>72</v>
      </c>
      <c r="P11" s="1" t="s">
        <v>80</v>
      </c>
    </row>
    <row r="12" spans="1:17" x14ac:dyDescent="0.35">
      <c r="A12" s="10" t="s">
        <v>42</v>
      </c>
      <c r="B12" s="10" t="s">
        <v>11</v>
      </c>
      <c r="C12" s="10">
        <v>5</v>
      </c>
      <c r="D12" s="4">
        <v>11188</v>
      </c>
      <c r="E12" s="4">
        <v>3773</v>
      </c>
      <c r="F12" s="4">
        <v>443</v>
      </c>
      <c r="G12" s="4">
        <v>289</v>
      </c>
      <c r="H12" s="11">
        <v>41504.089999999997</v>
      </c>
      <c r="I12" s="5">
        <f t="shared" si="0"/>
        <v>143.61276816608995</v>
      </c>
      <c r="J12" s="6">
        <f t="shared" si="1"/>
        <v>4062</v>
      </c>
      <c r="K12" s="6">
        <f t="shared" si="2"/>
        <v>15250</v>
      </c>
      <c r="L12" s="6">
        <f t="shared" si="3"/>
        <v>76250</v>
      </c>
      <c r="M12" s="7">
        <f t="shared" si="4"/>
        <v>-0.45568406557377056</v>
      </c>
      <c r="N12" s="3"/>
      <c r="O12" s="4" t="s">
        <v>76</v>
      </c>
      <c r="P12" s="1" t="s">
        <v>81</v>
      </c>
    </row>
    <row r="13" spans="1:17" x14ac:dyDescent="0.35">
      <c r="A13" s="10" t="s">
        <v>43</v>
      </c>
      <c r="B13" s="10" t="s">
        <v>12</v>
      </c>
      <c r="C13" s="10">
        <v>6.3</v>
      </c>
      <c r="D13" s="4">
        <v>10513</v>
      </c>
      <c r="E13" s="4">
        <v>4778</v>
      </c>
      <c r="F13" s="4">
        <v>300</v>
      </c>
      <c r="G13" s="4">
        <v>203</v>
      </c>
      <c r="H13" s="11">
        <v>12838.85</v>
      </c>
      <c r="I13" s="5">
        <f t="shared" si="0"/>
        <v>63.245566502463056</v>
      </c>
      <c r="J13" s="6">
        <f t="shared" si="1"/>
        <v>4981</v>
      </c>
      <c r="K13" s="6">
        <f t="shared" si="2"/>
        <v>15494</v>
      </c>
      <c r="L13" s="6">
        <f t="shared" si="3"/>
        <v>97612.2</v>
      </c>
      <c r="M13" s="7">
        <f t="shared" si="4"/>
        <v>-0.86847084688184462</v>
      </c>
      <c r="N13" s="3"/>
    </row>
    <row r="14" spans="1:17" x14ac:dyDescent="0.35">
      <c r="A14" s="10" t="s">
        <v>44</v>
      </c>
      <c r="B14" s="10" t="s">
        <v>13</v>
      </c>
      <c r="C14" s="10">
        <v>0.89</v>
      </c>
      <c r="D14" s="4">
        <v>9211</v>
      </c>
      <c r="E14" s="4">
        <v>3292</v>
      </c>
      <c r="F14" s="4">
        <v>290</v>
      </c>
      <c r="G14" s="4">
        <v>150</v>
      </c>
      <c r="H14" s="11">
        <v>8906.6200000000008</v>
      </c>
      <c r="I14" s="5">
        <f t="shared" si="0"/>
        <v>59.37746666666667</v>
      </c>
      <c r="J14" s="6">
        <f t="shared" si="1"/>
        <v>3442</v>
      </c>
      <c r="K14" s="6">
        <f t="shared" si="2"/>
        <v>12653</v>
      </c>
      <c r="L14" s="6">
        <f t="shared" si="3"/>
        <v>11261.17</v>
      </c>
      <c r="M14" s="7">
        <f t="shared" si="4"/>
        <v>-0.20908573443079176</v>
      </c>
      <c r="N14" s="3"/>
    </row>
    <row r="15" spans="1:17" x14ac:dyDescent="0.35">
      <c r="A15" s="10" t="s">
        <v>45</v>
      </c>
      <c r="B15" s="10" t="s">
        <v>14</v>
      </c>
      <c r="C15" s="10">
        <v>0.5</v>
      </c>
      <c r="D15" s="4">
        <v>8120</v>
      </c>
      <c r="E15" s="4">
        <v>3096</v>
      </c>
      <c r="F15" s="4">
        <v>269</v>
      </c>
      <c r="G15" s="4">
        <v>200</v>
      </c>
      <c r="H15" s="11">
        <v>13343.36</v>
      </c>
      <c r="I15" s="5">
        <f t="shared" si="0"/>
        <v>66.716800000000006</v>
      </c>
      <c r="J15" s="6">
        <f t="shared" si="1"/>
        <v>3296</v>
      </c>
      <c r="K15" s="6">
        <f t="shared" si="2"/>
        <v>11416</v>
      </c>
      <c r="L15" s="6">
        <f t="shared" si="3"/>
        <v>5708</v>
      </c>
      <c r="M15" s="7">
        <f t="shared" si="4"/>
        <v>1.3376594253679048</v>
      </c>
      <c r="N15" s="3"/>
    </row>
    <row r="16" spans="1:17" x14ac:dyDescent="0.35">
      <c r="A16" s="10" t="s">
        <v>46</v>
      </c>
      <c r="B16" s="10" t="s">
        <v>15</v>
      </c>
      <c r="C16" s="10">
        <v>0.3</v>
      </c>
      <c r="D16" s="4">
        <v>7648</v>
      </c>
      <c r="E16" s="4">
        <v>2977</v>
      </c>
      <c r="F16" s="4">
        <v>242</v>
      </c>
      <c r="G16" s="4">
        <v>152</v>
      </c>
      <c r="H16" s="11">
        <v>10241.959999999999</v>
      </c>
      <c r="I16" s="5">
        <f t="shared" si="0"/>
        <v>67.381315789473675</v>
      </c>
      <c r="J16" s="6">
        <f t="shared" si="1"/>
        <v>3129</v>
      </c>
      <c r="K16" s="6">
        <f t="shared" si="2"/>
        <v>10777</v>
      </c>
      <c r="L16" s="6">
        <f t="shared" si="3"/>
        <v>3233.1</v>
      </c>
      <c r="M16" s="7">
        <f t="shared" si="4"/>
        <v>2.1678451022238714</v>
      </c>
      <c r="N16" s="3"/>
    </row>
    <row r="17" spans="1:14" x14ac:dyDescent="0.35">
      <c r="A17" s="10" t="s">
        <v>47</v>
      </c>
      <c r="B17" s="10" t="s">
        <v>16</v>
      </c>
      <c r="C17" s="10">
        <v>1E-3</v>
      </c>
      <c r="D17" s="4">
        <v>20686</v>
      </c>
      <c r="E17" s="4">
        <v>2408</v>
      </c>
      <c r="F17" s="4">
        <v>245</v>
      </c>
      <c r="G17" s="4">
        <v>171</v>
      </c>
      <c r="H17" s="11">
        <v>49252.83</v>
      </c>
      <c r="I17" s="5">
        <f t="shared" si="0"/>
        <v>288.02824561403509</v>
      </c>
      <c r="J17" s="6">
        <f t="shared" si="1"/>
        <v>2579</v>
      </c>
      <c r="K17" s="6">
        <f t="shared" si="2"/>
        <v>23265</v>
      </c>
      <c r="L17" s="6">
        <f t="shared" si="3"/>
        <v>23.265000000000001</v>
      </c>
      <c r="M17" s="7">
        <f t="shared" si="4"/>
        <v>2116.0354609929077</v>
      </c>
      <c r="N17" s="3"/>
    </row>
    <row r="18" spans="1:14" x14ac:dyDescent="0.35">
      <c r="A18" s="10" t="s">
        <v>48</v>
      </c>
      <c r="B18" s="10" t="s">
        <v>17</v>
      </c>
      <c r="C18" s="10">
        <v>0.22</v>
      </c>
      <c r="D18" s="4">
        <v>20366</v>
      </c>
      <c r="E18" s="4">
        <v>2166</v>
      </c>
      <c r="F18" s="4">
        <v>63</v>
      </c>
      <c r="G18" s="4">
        <v>33</v>
      </c>
      <c r="H18" s="11">
        <v>37171.86</v>
      </c>
      <c r="I18" s="5">
        <f t="shared" si="0"/>
        <v>1126.42</v>
      </c>
      <c r="J18" s="6">
        <f t="shared" si="1"/>
        <v>2199</v>
      </c>
      <c r="K18" s="6">
        <f t="shared" si="2"/>
        <v>22565</v>
      </c>
      <c r="L18" s="6">
        <f t="shared" si="3"/>
        <v>4964.3</v>
      </c>
      <c r="M18" s="7">
        <f t="shared" si="4"/>
        <v>6.4878351429204519</v>
      </c>
      <c r="N18" s="3"/>
    </row>
    <row r="19" spans="1:14" x14ac:dyDescent="0.35">
      <c r="A19" s="10" t="s">
        <v>49</v>
      </c>
      <c r="B19" s="10" t="s">
        <v>18</v>
      </c>
      <c r="C19" s="10">
        <v>5</v>
      </c>
      <c r="D19" s="4">
        <v>20099</v>
      </c>
      <c r="E19" s="4">
        <v>2173</v>
      </c>
      <c r="F19" s="4">
        <v>228</v>
      </c>
      <c r="G19" s="4">
        <v>160</v>
      </c>
      <c r="H19" s="11">
        <v>37162.85</v>
      </c>
      <c r="I19" s="5">
        <f t="shared" si="0"/>
        <v>232.26781249999999</v>
      </c>
      <c r="J19" s="6">
        <f t="shared" si="1"/>
        <v>2333</v>
      </c>
      <c r="K19" s="6">
        <f t="shared" si="2"/>
        <v>22432</v>
      </c>
      <c r="L19" s="6">
        <f t="shared" si="3"/>
        <v>112160</v>
      </c>
      <c r="M19" s="7">
        <f t="shared" si="4"/>
        <v>-0.66866217902995717</v>
      </c>
      <c r="N19" s="3"/>
    </row>
    <row r="20" spans="1:14" x14ac:dyDescent="0.35">
      <c r="A20" s="10" t="s">
        <v>50</v>
      </c>
      <c r="B20" s="10" t="s">
        <v>19</v>
      </c>
      <c r="C20" s="10">
        <v>0.77</v>
      </c>
      <c r="D20" s="4">
        <v>13883</v>
      </c>
      <c r="E20" s="4">
        <v>2066</v>
      </c>
      <c r="F20" s="4">
        <v>242</v>
      </c>
      <c r="G20" s="4">
        <v>113</v>
      </c>
      <c r="H20" s="11">
        <v>15483.16</v>
      </c>
      <c r="I20" s="5">
        <f t="shared" si="0"/>
        <v>137.0191150442478</v>
      </c>
      <c r="J20" s="6">
        <f t="shared" si="1"/>
        <v>2179</v>
      </c>
      <c r="K20" s="6">
        <f t="shared" si="2"/>
        <v>16062</v>
      </c>
      <c r="L20" s="6">
        <f t="shared" si="3"/>
        <v>12367.74</v>
      </c>
      <c r="M20" s="7">
        <f t="shared" si="4"/>
        <v>0.25189889179429709</v>
      </c>
      <c r="N20" s="3"/>
    </row>
    <row r="21" spans="1:14" x14ac:dyDescent="0.35">
      <c r="A21" s="10" t="s">
        <v>51</v>
      </c>
      <c r="B21" s="10" t="s">
        <v>20</v>
      </c>
      <c r="C21" s="10">
        <v>7.0000000000000001E-3</v>
      </c>
      <c r="D21" s="4">
        <v>13699</v>
      </c>
      <c r="E21" s="4">
        <v>1869</v>
      </c>
      <c r="F21" s="4">
        <v>306</v>
      </c>
      <c r="G21" s="4">
        <v>230</v>
      </c>
      <c r="H21" s="11">
        <v>21791.73</v>
      </c>
      <c r="I21" s="5">
        <f t="shared" si="0"/>
        <v>94.746652173913049</v>
      </c>
      <c r="J21" s="6">
        <f t="shared" si="1"/>
        <v>2099</v>
      </c>
      <c r="K21" s="6">
        <f t="shared" si="2"/>
        <v>15798</v>
      </c>
      <c r="L21" s="6">
        <f t="shared" si="3"/>
        <v>110.586</v>
      </c>
      <c r="M21" s="7">
        <f t="shared" si="4"/>
        <v>196.0568607237806</v>
      </c>
      <c r="N21" s="3"/>
    </row>
    <row r="22" spans="1:14" x14ac:dyDescent="0.35">
      <c r="A22" s="10" t="s">
        <v>52</v>
      </c>
      <c r="B22" s="10" t="s">
        <v>21</v>
      </c>
      <c r="C22" s="10">
        <v>0.2</v>
      </c>
      <c r="D22" s="4">
        <v>13345</v>
      </c>
      <c r="E22" s="4">
        <v>1980</v>
      </c>
      <c r="F22" s="4">
        <v>187</v>
      </c>
      <c r="G22" s="4">
        <v>90</v>
      </c>
      <c r="H22" s="11">
        <v>41504.089999999997</v>
      </c>
      <c r="I22" s="5">
        <f t="shared" si="0"/>
        <v>461.15655555555554</v>
      </c>
      <c r="J22" s="6">
        <f t="shared" si="1"/>
        <v>2070</v>
      </c>
      <c r="K22" s="6">
        <f t="shared" si="2"/>
        <v>15415</v>
      </c>
      <c r="L22" s="6">
        <f t="shared" si="3"/>
        <v>3083</v>
      </c>
      <c r="M22" s="7">
        <f t="shared" si="4"/>
        <v>12.46224132338631</v>
      </c>
      <c r="N22" s="3"/>
    </row>
    <row r="23" spans="1:14" x14ac:dyDescent="0.35">
      <c r="A23" s="10" t="s">
        <v>53</v>
      </c>
      <c r="B23" s="10" t="s">
        <v>22</v>
      </c>
      <c r="C23" s="10">
        <v>0.12</v>
      </c>
      <c r="D23" s="4">
        <v>11188</v>
      </c>
      <c r="E23" s="4">
        <v>1754</v>
      </c>
      <c r="F23" s="4">
        <v>47</v>
      </c>
      <c r="G23" s="4">
        <v>22</v>
      </c>
      <c r="H23" s="11">
        <v>27473.31</v>
      </c>
      <c r="I23" s="5">
        <f t="shared" si="0"/>
        <v>1248.7868181818183</v>
      </c>
      <c r="J23" s="6">
        <f t="shared" si="1"/>
        <v>1776</v>
      </c>
      <c r="K23" s="6">
        <f t="shared" si="2"/>
        <v>12964</v>
      </c>
      <c r="L23" s="6">
        <f t="shared" si="3"/>
        <v>1555.6799999999998</v>
      </c>
      <c r="M23" s="7">
        <f t="shared" si="4"/>
        <v>16.660000771366864</v>
      </c>
      <c r="N23" s="3"/>
    </row>
    <row r="24" spans="1:14" x14ac:dyDescent="0.35">
      <c r="A24" s="10" t="s">
        <v>54</v>
      </c>
      <c r="B24" s="10" t="s">
        <v>23</v>
      </c>
      <c r="C24" s="10">
        <v>1.3</v>
      </c>
      <c r="D24" s="4">
        <v>10513</v>
      </c>
      <c r="E24" s="4">
        <v>1358</v>
      </c>
      <c r="F24" s="4">
        <v>310</v>
      </c>
      <c r="G24" s="4">
        <v>211</v>
      </c>
      <c r="H24" s="11">
        <v>13343.36</v>
      </c>
      <c r="I24" s="5">
        <f t="shared" si="0"/>
        <v>63.238672985781996</v>
      </c>
      <c r="J24" s="6">
        <f t="shared" si="1"/>
        <v>1569</v>
      </c>
      <c r="K24" s="6">
        <f t="shared" si="2"/>
        <v>12082</v>
      </c>
      <c r="L24" s="6">
        <f t="shared" si="3"/>
        <v>15706.6</v>
      </c>
      <c r="M24" s="7">
        <f t="shared" si="4"/>
        <v>-0.15046158939554072</v>
      </c>
      <c r="N24" s="3"/>
    </row>
    <row r="25" spans="1:14" x14ac:dyDescent="0.35">
      <c r="A25" s="10" t="s">
        <v>55</v>
      </c>
      <c r="B25" s="10" t="s">
        <v>24</v>
      </c>
      <c r="C25" s="10">
        <v>0.12</v>
      </c>
      <c r="D25" s="4">
        <v>3564</v>
      </c>
      <c r="E25" s="4">
        <v>1230</v>
      </c>
      <c r="F25" s="4">
        <v>189</v>
      </c>
      <c r="G25" s="4">
        <v>106</v>
      </c>
      <c r="H25" s="11">
        <v>10241.959999999999</v>
      </c>
      <c r="I25" s="5">
        <f t="shared" si="0"/>
        <v>96.622264150943394</v>
      </c>
      <c r="J25" s="6">
        <f t="shared" si="1"/>
        <v>1336</v>
      </c>
      <c r="K25" s="6">
        <f t="shared" si="2"/>
        <v>4900</v>
      </c>
      <c r="L25" s="6">
        <f t="shared" si="3"/>
        <v>588</v>
      </c>
      <c r="M25" s="7">
        <f t="shared" si="4"/>
        <v>16.41829931972789</v>
      </c>
      <c r="N25" s="3"/>
    </row>
    <row r="26" spans="1:14" x14ac:dyDescent="0.35">
      <c r="A26" s="10" t="s">
        <v>56</v>
      </c>
      <c r="B26" s="10" t="s">
        <v>25</v>
      </c>
      <c r="C26" s="10">
        <v>0.8</v>
      </c>
      <c r="D26" s="4">
        <v>2842</v>
      </c>
      <c r="E26" s="4">
        <v>1007</v>
      </c>
      <c r="F26" s="4">
        <v>221</v>
      </c>
      <c r="G26" s="4">
        <v>151</v>
      </c>
      <c r="H26" s="11">
        <v>49252.83</v>
      </c>
      <c r="I26" s="5">
        <f t="shared" si="0"/>
        <v>326.17768211920531</v>
      </c>
      <c r="J26" s="6">
        <f t="shared" si="1"/>
        <v>1158</v>
      </c>
      <c r="K26" s="6">
        <f t="shared" si="2"/>
        <v>4000</v>
      </c>
      <c r="L26" s="6">
        <f t="shared" si="3"/>
        <v>3200</v>
      </c>
      <c r="M26" s="7">
        <f t="shared" si="4"/>
        <v>14.391509375</v>
      </c>
      <c r="N26" s="3"/>
    </row>
    <row r="27" spans="1:14" x14ac:dyDescent="0.35">
      <c r="A27" s="10" t="s">
        <v>59</v>
      </c>
      <c r="B27" s="10" t="s">
        <v>26</v>
      </c>
      <c r="C27" s="10">
        <v>0.89</v>
      </c>
      <c r="D27" s="4">
        <v>2782</v>
      </c>
      <c r="E27" s="4">
        <v>1062</v>
      </c>
      <c r="F27" s="4">
        <v>23</v>
      </c>
      <c r="G27" s="4">
        <v>9</v>
      </c>
      <c r="H27" s="4">
        <v>553.95000000000005</v>
      </c>
      <c r="I27" s="5">
        <f t="shared" si="0"/>
        <v>61.550000000000004</v>
      </c>
      <c r="J27" s="6">
        <f t="shared" si="1"/>
        <v>1071</v>
      </c>
      <c r="K27" s="6">
        <f t="shared" si="2"/>
        <v>3853</v>
      </c>
      <c r="L27" s="6">
        <f t="shared" si="3"/>
        <v>3429.17</v>
      </c>
      <c r="M27" s="7">
        <f t="shared" si="4"/>
        <v>-0.83845945228728824</v>
      </c>
      <c r="N27" s="3"/>
    </row>
    <row r="28" spans="1:14" x14ac:dyDescent="0.35">
      <c r="A28" s="10" t="s">
        <v>60</v>
      </c>
      <c r="B28" s="10" t="s">
        <v>27</v>
      </c>
      <c r="C28" s="10">
        <v>0.12</v>
      </c>
      <c r="D28" s="4">
        <v>1856</v>
      </c>
      <c r="E28" s="4">
        <v>803</v>
      </c>
      <c r="F28" s="4">
        <v>85</v>
      </c>
      <c r="G28" s="4">
        <v>57</v>
      </c>
      <c r="H28" s="11">
        <v>3737.58</v>
      </c>
      <c r="I28" s="5">
        <f t="shared" si="0"/>
        <v>65.571578947368423</v>
      </c>
      <c r="J28" s="6">
        <f t="shared" si="1"/>
        <v>860</v>
      </c>
      <c r="K28" s="6">
        <f t="shared" si="2"/>
        <v>2716</v>
      </c>
      <c r="L28" s="6">
        <f t="shared" si="3"/>
        <v>325.92</v>
      </c>
      <c r="M28" s="7">
        <f t="shared" si="4"/>
        <v>10.467783505154639</v>
      </c>
      <c r="N28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4DD5-C80B-4923-A368-796FEB890963}">
  <dimension ref="A1"/>
  <sheetViews>
    <sheetView topLeftCell="A19" zoomScale="78" zoomScaleNormal="78" workbookViewId="0">
      <selection sqref="A1:P26"/>
    </sheetView>
  </sheetViews>
  <sheetFormatPr defaultRowHeight="15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Adirim</dc:creator>
  <cp:lastModifiedBy>RawaN Mhamed</cp:lastModifiedBy>
  <dcterms:created xsi:type="dcterms:W3CDTF">2018-12-17T07:59:06Z</dcterms:created>
  <dcterms:modified xsi:type="dcterms:W3CDTF">2021-11-13T07:06:13Z</dcterms:modified>
</cp:coreProperties>
</file>