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ocuments\My Documents\Uni\4th Year\Honours Project\"/>
    </mc:Choice>
  </mc:AlternateContent>
  <xr:revisionPtr revIDLastSave="0" documentId="13_ncr:1_{B6A04331-5C47-428F-9511-565BA7534615}" xr6:coauthVersionLast="46" xr6:coauthVersionMax="46" xr10:uidLastSave="{00000000-0000-0000-0000-000000000000}"/>
  <bookViews>
    <workbookView xWindow="-6840" yWindow="9012" windowWidth="12960" windowHeight="10692" xr2:uid="{4E8BDCE4-7AB0-40D5-8A4C-A689BB2A0F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8" i="1" l="1"/>
  <c r="G408" i="1"/>
  <c r="H392" i="1"/>
  <c r="G392" i="1"/>
  <c r="H389" i="1"/>
  <c r="G389" i="1"/>
  <c r="H381" i="1"/>
  <c r="G381" i="1"/>
  <c r="E376" i="1"/>
  <c r="H371" i="1"/>
  <c r="G371" i="1"/>
  <c r="H352" i="1"/>
  <c r="G352" i="1"/>
  <c r="H336" i="1"/>
  <c r="G336" i="1"/>
  <c r="H332" i="1"/>
  <c r="G332" i="1"/>
  <c r="H330" i="1"/>
  <c r="G330" i="1"/>
  <c r="G299" i="1"/>
  <c r="H299" i="1"/>
  <c r="H286" i="1"/>
  <c r="G286" i="1"/>
  <c r="H281" i="1"/>
  <c r="G281" i="1"/>
  <c r="H196" i="1"/>
  <c r="G196" i="1"/>
  <c r="H157" i="1"/>
  <c r="G157" i="1"/>
  <c r="H104" i="1"/>
  <c r="G104" i="1"/>
  <c r="H218" i="1"/>
  <c r="G218" i="1"/>
  <c r="E211" i="1"/>
  <c r="E210" i="1"/>
  <c r="H206" i="1"/>
  <c r="G206" i="1"/>
  <c r="H102" i="1"/>
  <c r="G102" i="1"/>
  <c r="H97" i="1"/>
  <c r="G97" i="1"/>
  <c r="H47" i="1"/>
  <c r="G47" i="1"/>
  <c r="H45" i="1"/>
  <c r="G45" i="1"/>
  <c r="H36" i="1"/>
  <c r="G36" i="1"/>
  <c r="H19" i="1"/>
  <c r="G19" i="1"/>
  <c r="H17" i="1"/>
  <c r="G17" i="1"/>
  <c r="H14" i="1"/>
  <c r="G14" i="1"/>
  <c r="H8" i="1"/>
  <c r="G8" i="1"/>
  <c r="H6" i="1"/>
  <c r="G6" i="1"/>
  <c r="H31" i="1"/>
  <c r="G31" i="1"/>
  <c r="H73" i="1"/>
  <c r="G87" i="1"/>
  <c r="H87" i="1"/>
  <c r="H75" i="1"/>
  <c r="H89" i="1"/>
  <c r="H58" i="1"/>
  <c r="G58" i="1"/>
  <c r="H52" i="1"/>
  <c r="H50" i="1"/>
  <c r="G52" i="1"/>
  <c r="G50" i="1"/>
  <c r="H27" i="1"/>
  <c r="G27" i="1"/>
</calcChain>
</file>

<file path=xl/sharedStrings.xml><?xml version="1.0" encoding="utf-8"?>
<sst xmlns="http://schemas.openxmlformats.org/spreadsheetml/2006/main" count="993" uniqueCount="784">
  <si>
    <t>Entry</t>
  </si>
  <si>
    <t>Species</t>
  </si>
  <si>
    <t>Current entry</t>
  </si>
  <si>
    <t>C-values Database Entry</t>
  </si>
  <si>
    <t>Notes</t>
  </si>
  <si>
    <t>Acer campestre</t>
  </si>
  <si>
    <t>1.38, 2.70</t>
  </si>
  <si>
    <t>Diploid</t>
  </si>
  <si>
    <t>Tetraploid</t>
  </si>
  <si>
    <t>Acer negundo</t>
  </si>
  <si>
    <t>1.07, 1.07</t>
  </si>
  <si>
    <t>Acer pseudoplatanus</t>
  </si>
  <si>
    <t>2.4, 2.7, 4.0</t>
  </si>
  <si>
    <t>Achillea millefolium</t>
  </si>
  <si>
    <t>14.4, 15.3</t>
  </si>
  <si>
    <t>Agave americana</t>
  </si>
  <si>
    <t>13.15, 6.1</t>
  </si>
  <si>
    <t>Elymus caninus</t>
  </si>
  <si>
    <t>17.1, 19.15</t>
  </si>
  <si>
    <t>C-Value Mean</t>
  </si>
  <si>
    <t>Elytrigia juncea</t>
  </si>
  <si>
    <t>32.7, 5.85</t>
  </si>
  <si>
    <t>Elytrigia repens</t>
  </si>
  <si>
    <t>23.27, 25.95, 26.0, 34.91</t>
  </si>
  <si>
    <t>Agrostis capillaris</t>
  </si>
  <si>
    <t>7.05,7.1, 9.3</t>
  </si>
  <si>
    <t>Aira caryophyllea</t>
  </si>
  <si>
    <t>10.7, 12.1</t>
  </si>
  <si>
    <t>Alisma plantago aquatica</t>
  </si>
  <si>
    <t>20.6, 20.6, 33.1</t>
  </si>
  <si>
    <t>Personal Communication</t>
  </si>
  <si>
    <t>Allium carinatum</t>
  </si>
  <si>
    <t>22.4, 32.7</t>
  </si>
  <si>
    <t>Warning</t>
  </si>
  <si>
    <t>Allium schoenprasum</t>
  </si>
  <si>
    <t>16.9, 26.75</t>
  </si>
  <si>
    <t>Allium sphaerocephalon</t>
  </si>
  <si>
    <t>23.85, 40.11</t>
  </si>
  <si>
    <t>Allium unifolium</t>
  </si>
  <si>
    <t>32.7, 32.70</t>
  </si>
  <si>
    <t>Allium ursinum</t>
  </si>
  <si>
    <t>60.34, 63.0</t>
  </si>
  <si>
    <t>Alnus glutinosa</t>
  </si>
  <si>
    <t>1.1, 1.1, 2.01</t>
  </si>
  <si>
    <t>Alopecurus geniculatus</t>
  </si>
  <si>
    <t>14.2, 14.95</t>
  </si>
  <si>
    <t>Alstroemeria aurea</t>
  </si>
  <si>
    <t>53.5, 80.9</t>
  </si>
  <si>
    <t>Smarda</t>
  </si>
  <si>
    <t>Mowforth PhD Thesis</t>
  </si>
  <si>
    <t>Mowford PhD Thesis</t>
  </si>
  <si>
    <t>Where have you come from?</t>
  </si>
  <si>
    <t>Warning, Triploid (Dipolid value in source)</t>
  </si>
  <si>
    <t>Amaranthus graecizans</t>
  </si>
  <si>
    <t>32, 34</t>
  </si>
  <si>
    <t>Amelanchier lamarckii</t>
  </si>
  <si>
    <t>2.30, 2.55</t>
  </si>
  <si>
    <t>Trifolium hybridum</t>
  </si>
  <si>
    <t>1.24, 3.10</t>
  </si>
  <si>
    <t>Calculated from 1C</t>
  </si>
  <si>
    <t>Anthriscus sylvestris</t>
  </si>
  <si>
    <t>4.2, 4.5</t>
  </si>
  <si>
    <t>Antirrhinum majus</t>
  </si>
  <si>
    <t>1.29, 3.2</t>
  </si>
  <si>
    <t>Apium nodiflorum</t>
  </si>
  <si>
    <t>2.15, 2.2</t>
  </si>
  <si>
    <t>Arabidopsis arenosa</t>
  </si>
  <si>
    <t>0.4, 0.78</t>
  </si>
  <si>
    <t>2n= 16</t>
  </si>
  <si>
    <t>2n= 32</t>
  </si>
  <si>
    <t>Arabidopsis lyrata subsp petraea</t>
  </si>
  <si>
    <t>0.5, 0.9</t>
  </si>
  <si>
    <t>Arenaria serpyllifolia</t>
  </si>
  <si>
    <t>1.6, 1.7</t>
  </si>
  <si>
    <t>Artemisia abrotanum</t>
  </si>
  <si>
    <t>11.41, 5.78</t>
  </si>
  <si>
    <t>Tarnogaj sample</t>
  </si>
  <si>
    <t xml:space="preserve">Kozánow sample </t>
  </si>
  <si>
    <t>Artemisia campestris</t>
  </si>
  <si>
    <t>11.82, 15.71, 24.58, 5.94</t>
  </si>
  <si>
    <t>Tetraploid (same paper as 5.87)</t>
  </si>
  <si>
    <t>Diploid (US)</t>
  </si>
  <si>
    <t>11.00, 5.87</t>
  </si>
  <si>
    <t>Artemisia dracunculus</t>
  </si>
  <si>
    <t>Asplenium adiantum-nigrum</t>
  </si>
  <si>
    <t>10.8, 15.9</t>
  </si>
  <si>
    <t>Asplenium ruta-muraria</t>
  </si>
  <si>
    <t>12.3, 16.94</t>
  </si>
  <si>
    <t>Asplenium trichomanes</t>
  </si>
  <si>
    <t>12.2, 15.9, 18.11</t>
  </si>
  <si>
    <t>No ploidy info</t>
  </si>
  <si>
    <t>A. trichomanes subsp. Quadrivalens- Tetraploid</t>
  </si>
  <si>
    <t>Atriplex halimus</t>
  </si>
  <si>
    <t>2.44, 4.77</t>
  </si>
  <si>
    <t>Aucuba japonica</t>
  </si>
  <si>
    <t>25.7, 25.70</t>
  </si>
  <si>
    <t>Avena fatua</t>
  </si>
  <si>
    <t>28.3, 28.3</t>
  </si>
  <si>
    <t>Avena sterilis</t>
  </si>
  <si>
    <t>25.05, 27.3, 27.5</t>
  </si>
  <si>
    <t>1.14, 1.14</t>
  </si>
  <si>
    <t>Odontites vernus</t>
  </si>
  <si>
    <t>Bellis perennis</t>
  </si>
  <si>
    <t>2.3, 3.9</t>
  </si>
  <si>
    <t>Beta vulgaris</t>
  </si>
  <si>
    <t>2.5, 2.6</t>
  </si>
  <si>
    <t>Betula pubescens</t>
  </si>
  <si>
    <t>1.4, 1.8</t>
  </si>
  <si>
    <t>Bidens pilosa</t>
  </si>
  <si>
    <t>3.45, 3.45</t>
  </si>
  <si>
    <t>Brachypodium pinnatum</t>
  </si>
  <si>
    <t>088, 1.53, 2.3</t>
  </si>
  <si>
    <t>2n= 18</t>
  </si>
  <si>
    <r>
      <t xml:space="preserve">2n= 28 (suggested hybrid with </t>
    </r>
    <r>
      <rPr>
        <i/>
        <sz val="11"/>
        <color theme="1"/>
        <rFont val="Calibri"/>
        <family val="2"/>
        <scheme val="minor"/>
      </rPr>
      <t>B. distachyon</t>
    </r>
    <r>
      <rPr>
        <sz val="11"/>
        <color theme="1"/>
        <rFont val="Calibri"/>
        <family val="2"/>
        <scheme val="minor"/>
      </rPr>
      <t>)</t>
    </r>
  </si>
  <si>
    <t>Brachypodium sylvaticum</t>
  </si>
  <si>
    <t>0.86, 0.89, 1.0</t>
  </si>
  <si>
    <t>Brassica rapa</t>
  </si>
  <si>
    <t>1.15, 1.6</t>
  </si>
  <si>
    <t>Brassica napus</t>
  </si>
  <si>
    <t>2.3, 3.2</t>
  </si>
  <si>
    <t>Brassica nigra</t>
  </si>
  <si>
    <t>1.55, 1.6</t>
  </si>
  <si>
    <t>Brassica oleracea</t>
  </si>
  <si>
    <t>1.55, 1.8</t>
  </si>
  <si>
    <t>Briza maxima</t>
  </si>
  <si>
    <t>10.4, 16.9</t>
  </si>
  <si>
    <t>Ceratochloa carinata</t>
  </si>
  <si>
    <t>20.9, 22.94</t>
  </si>
  <si>
    <t>Bromus hordeaceus</t>
  </si>
  <si>
    <t>18.4, 21.2, 22.16</t>
  </si>
  <si>
    <t>Callitriche brutia subsp. hamulata</t>
  </si>
  <si>
    <t>8.3, 8.7</t>
  </si>
  <si>
    <t>Callitriche stagnalis</t>
  </si>
  <si>
    <t>2.45, 2.5</t>
  </si>
  <si>
    <t>Warning, Autotriploid</t>
  </si>
  <si>
    <t>Calystegia sepium</t>
  </si>
  <si>
    <t>Campanula rotundifolia</t>
  </si>
  <si>
    <t>2.19, 2.69, 4.9, 5.3</t>
  </si>
  <si>
    <t>Diploid, from 1C</t>
  </si>
  <si>
    <t>Capsella bursa pastoris</t>
  </si>
  <si>
    <t>0.8, 1.4, 4.1</t>
  </si>
  <si>
    <t>Cardamine amara</t>
  </si>
  <si>
    <t>0.1, 0.49</t>
  </si>
  <si>
    <t>Key</t>
  </si>
  <si>
    <t>Resolved</t>
  </si>
  <si>
    <t>Multiple values, no ploidy issue</t>
  </si>
  <si>
    <t>Multiple values, ploidy issue</t>
  </si>
  <si>
    <t>No values in C-values database</t>
  </si>
  <si>
    <t>Value in C-values database different from all in UK Flora</t>
  </si>
  <si>
    <t>C-Value variance</t>
  </si>
  <si>
    <t>Cardamine pratensis</t>
  </si>
  <si>
    <t>3.3, 3.35</t>
  </si>
  <si>
    <t>Cardamine flexuosa</t>
  </si>
  <si>
    <t>1.6, 1.75</t>
  </si>
  <si>
    <t>Ploidy</t>
  </si>
  <si>
    <t>2n</t>
  </si>
  <si>
    <t>Arbitary Units NOT pg</t>
  </si>
  <si>
    <t>Warning, can't find in paper?, paper suggests a value similar to that above</t>
  </si>
  <si>
    <t>Bold Note= excluded from sample</t>
  </si>
  <si>
    <t>Carex caryophyllea</t>
  </si>
  <si>
    <t>1.5, 1,55</t>
  </si>
  <si>
    <t>Caucalis platycarpos</t>
  </si>
  <si>
    <t>1.63, 2.75</t>
  </si>
  <si>
    <t>31.1, 31.7, 32.5, 33.0</t>
  </si>
  <si>
    <t>Cedrus libani</t>
  </si>
  <si>
    <r>
      <t xml:space="preserve">123 </t>
    </r>
    <r>
      <rPr>
        <sz val="11"/>
        <color theme="1"/>
        <rFont val="Calibri"/>
        <family val="2"/>
        <scheme val="minor"/>
      </rPr>
      <t>= not yet updated in UK Flora</t>
    </r>
  </si>
  <si>
    <t>Centaurea nigra</t>
  </si>
  <si>
    <t>3.7, 4.3</t>
  </si>
  <si>
    <t>Centaurea scabiosa</t>
  </si>
  <si>
    <t>3.36, 3.5</t>
  </si>
  <si>
    <t>C. scabiosa subsp. Scabiosa</t>
  </si>
  <si>
    <t>Centaurium erythraea</t>
  </si>
  <si>
    <t>Cerastium arvense</t>
  </si>
  <si>
    <t>C. arvense subsp. gladulosum</t>
  </si>
  <si>
    <t>C. arvense subsp. arvense</t>
  </si>
  <si>
    <t>B. sylvaticum subsp. glaucovirens</t>
  </si>
  <si>
    <t>NA</t>
  </si>
  <si>
    <t>Chaenomeles japonica</t>
  </si>
  <si>
    <t>1.2, 1.20</t>
  </si>
  <si>
    <t>Chamerion angustifolium</t>
  </si>
  <si>
    <t>0.7, 0.8</t>
  </si>
  <si>
    <t>Matricaria discoidea</t>
  </si>
  <si>
    <t>4.6, 4.9</t>
  </si>
  <si>
    <t>Chenopodium album</t>
  </si>
  <si>
    <t>1.53, 3.26, 3.8, 4.65</t>
  </si>
  <si>
    <t>19.0, 21.3, 32.69</t>
  </si>
  <si>
    <t>Leucanthemum vulgare</t>
  </si>
  <si>
    <t>Cirsium arvense</t>
  </si>
  <si>
    <t>2.84, 3.1</t>
  </si>
  <si>
    <t>Cirsium palustre</t>
  </si>
  <si>
    <t>2.58, 2.7</t>
  </si>
  <si>
    <t>Cirsium vulgare</t>
  </si>
  <si>
    <t>5.1, 5.54</t>
  </si>
  <si>
    <t>Convallaria majalis</t>
  </si>
  <si>
    <t>33.97, 49.3</t>
  </si>
  <si>
    <t>Cortaderia richardii</t>
  </si>
  <si>
    <t>7.85, 7.85</t>
  </si>
  <si>
    <t>Crataegus laevigata</t>
  </si>
  <si>
    <t>1.47, 3.12</t>
  </si>
  <si>
    <t>DNA amount uncertain (1C or 2C)</t>
  </si>
  <si>
    <t>Crataegus monogyna</t>
  </si>
  <si>
    <t>1.52, 23.8</t>
  </si>
  <si>
    <t>Crepis setosa</t>
  </si>
  <si>
    <t>4.6, 4.65</t>
  </si>
  <si>
    <t>Cynodon dactylon</t>
  </si>
  <si>
    <t>1.60, 2.93</t>
  </si>
  <si>
    <t>C. dactylon var. dactylon, Can't confirm value from paper</t>
  </si>
  <si>
    <t>Cynosurus cristatus</t>
  </si>
  <si>
    <t>5.6, 6.1</t>
  </si>
  <si>
    <t>Dactylis glomerata</t>
  </si>
  <si>
    <t>6.6, 8.7, 8.8, 8.8, 9.8</t>
  </si>
  <si>
    <t>Daucus carota</t>
  </si>
  <si>
    <t>2, 2.0, 2.4, 3.3</t>
  </si>
  <si>
    <t>Deschampsia cespitosa</t>
  </si>
  <si>
    <t>10.43, 18.0</t>
  </si>
  <si>
    <t>Deschampsia flexuosa</t>
  </si>
  <si>
    <t>10.95, 11.0</t>
  </si>
  <si>
    <t>Dicksonia antarctica</t>
  </si>
  <si>
    <t>22.98, 23ï¿½0.27</t>
  </si>
  <si>
    <t>Digitalis purpurea</t>
  </si>
  <si>
    <t>2.3, 2.45</t>
  </si>
  <si>
    <t>Digitaria ciliaris</t>
  </si>
  <si>
    <t>2.58, 2.58</t>
  </si>
  <si>
    <t>Drosera intermedia</t>
  </si>
  <si>
    <t>1.9, 2.0</t>
  </si>
  <si>
    <t>1.75, 1.8</t>
  </si>
  <si>
    <t>Drosera rotundifolia</t>
  </si>
  <si>
    <t>Potentilla indica</t>
  </si>
  <si>
    <t>3.00, 3.58</t>
  </si>
  <si>
    <t>Eleocharis mamillata subsp. austriaca</t>
  </si>
  <si>
    <t>4.6, 4.84</t>
  </si>
  <si>
    <t>Not for specific subspecies</t>
  </si>
  <si>
    <t>Eleocharis palustris</t>
  </si>
  <si>
    <t>11.1, 4.2</t>
  </si>
  <si>
    <t>Elodea canadensis</t>
  </si>
  <si>
    <t>10.0, 8.35</t>
  </si>
  <si>
    <t>Empetrum nigrum</t>
  </si>
  <si>
    <t>1.29, 2.56</t>
  </si>
  <si>
    <t>Epilobium obscurum</t>
  </si>
  <si>
    <t>0.5, 0.5</t>
  </si>
  <si>
    <t>Epilobium palustre</t>
  </si>
  <si>
    <t>0.5, 0.6</t>
  </si>
  <si>
    <t>Eranthis hyemalis</t>
  </si>
  <si>
    <t>18.6, 18.6</t>
  </si>
  <si>
    <t>Eriophorum angustifolium</t>
  </si>
  <si>
    <t>1.2, 1.3</t>
  </si>
  <si>
    <t>Eriophorum vaginatum</t>
  </si>
  <si>
    <t>0.75, 1.0</t>
  </si>
  <si>
    <t>Fagus sylvatica</t>
  </si>
  <si>
    <t>0.8, 1.11</t>
  </si>
  <si>
    <t>Fallopia dumetorum</t>
  </si>
  <si>
    <t>0.68, 0.7</t>
  </si>
  <si>
    <t>Fallopia japonica</t>
  </si>
  <si>
    <t>2.57, 3.4, 4.85, 6.48, 9.64</t>
  </si>
  <si>
    <t>2.65, 4.32, 6.42, 8.88</t>
  </si>
  <si>
    <t>Fallopia sachalinensis</t>
  </si>
  <si>
    <t>Festuca altissima</t>
  </si>
  <si>
    <t>5.79, 6.8, 8.94</t>
  </si>
  <si>
    <t>Festuca arundinacea</t>
  </si>
  <si>
    <t>12.65, 13.5, 15.15, 16.98, 8.55</t>
  </si>
  <si>
    <t>F. arundinacea var. glaucescens, Personal Communication</t>
  </si>
  <si>
    <t>F. arundinacea var. atlantigena forma pseudo-mairei, Personal Communication</t>
  </si>
  <si>
    <t>F. arundinacea var. letourneauxiana, Personal Communication</t>
  </si>
  <si>
    <t>Festuca rubra</t>
  </si>
  <si>
    <t>13.9, 16.97, 9.45, 9.5</t>
  </si>
  <si>
    <t>2n= 56</t>
  </si>
  <si>
    <t>Festuca gigantea</t>
  </si>
  <si>
    <t>12.82, 14.45, 14.5, 20.75</t>
  </si>
  <si>
    <t>Festuca ovina</t>
  </si>
  <si>
    <t>4.83, 9.5</t>
  </si>
  <si>
    <t>Festuca pratensis</t>
  </si>
  <si>
    <t>11.25, 4.5</t>
  </si>
  <si>
    <t>Ficaria verna</t>
  </si>
  <si>
    <t>18.6, 29.01, 34.3</t>
  </si>
  <si>
    <t>Fritillaria meleagris</t>
  </si>
  <si>
    <t>141.4, 94.6</t>
  </si>
  <si>
    <t>Galanthus elwesii</t>
  </si>
  <si>
    <t>106.60, 157.50, 55.30</t>
  </si>
  <si>
    <t>Galanthus woronowii</t>
  </si>
  <si>
    <t>106.6, 157.4, 55.3</t>
  </si>
  <si>
    <t>Galanthus nivalis</t>
  </si>
  <si>
    <t>105.3, 72.2</t>
  </si>
  <si>
    <t>Galium aparine</t>
  </si>
  <si>
    <t>2.0, 2.05</t>
  </si>
  <si>
    <t>Galium sterneri</t>
  </si>
  <si>
    <t>2.0, 2.0</t>
  </si>
  <si>
    <t>Galium verum</t>
  </si>
  <si>
    <t>3.77, 3.9</t>
  </si>
  <si>
    <t>Glyceria fluitans</t>
  </si>
  <si>
    <t>3.3, 3.45</t>
  </si>
  <si>
    <t>Glyceria maxima</t>
  </si>
  <si>
    <t>12.2, 12.25</t>
  </si>
  <si>
    <t>Helianthus annuus</t>
  </si>
  <si>
    <t>14, 52</t>
  </si>
  <si>
    <t>Hainardia cylindrica</t>
  </si>
  <si>
    <t>4.85, 4.85</t>
  </si>
  <si>
    <t>3x</t>
  </si>
  <si>
    <t>2x</t>
  </si>
  <si>
    <t>6x</t>
  </si>
  <si>
    <t>4x</t>
  </si>
  <si>
    <t>9x</t>
  </si>
  <si>
    <t>8x</t>
  </si>
  <si>
    <t>10x</t>
  </si>
  <si>
    <t>3x?</t>
  </si>
  <si>
    <t>2.4, 4.1</t>
  </si>
  <si>
    <t>Helminthotheca echioides</t>
  </si>
  <si>
    <t>Hepatica nobilis</t>
  </si>
  <si>
    <t>38.30, 89.20</t>
  </si>
  <si>
    <t>Hepatica nobilis var. nobilis</t>
  </si>
  <si>
    <t>Hepatica nobilis var. pubescens</t>
  </si>
  <si>
    <t>Heracleum sphondylium</t>
  </si>
  <si>
    <t>3.8, 4.27</t>
  </si>
  <si>
    <t>10.8, 14.66</t>
  </si>
  <si>
    <t>Hieracium amplexicaule</t>
  </si>
  <si>
    <t>2n= 36</t>
  </si>
  <si>
    <t>Warning, 2n=27, H. amplexicaule subsp. Amplexicaule</t>
  </si>
  <si>
    <t>Pilosella aurantiaca</t>
  </si>
  <si>
    <t>7.05, 9.51</t>
  </si>
  <si>
    <t>Pilosella officinarum</t>
  </si>
  <si>
    <t>10.43, 12.11, 6.89, 7.77, 7.9, 8.62</t>
  </si>
  <si>
    <t>11.41, 7.29</t>
  </si>
  <si>
    <t>Hieracium prenanthoides</t>
  </si>
  <si>
    <t>Holcus mollis</t>
  </si>
  <si>
    <t>5.55, 7.8, 8.20</t>
  </si>
  <si>
    <t>5x</t>
  </si>
  <si>
    <t>10.80, 21.55</t>
  </si>
  <si>
    <t>Hordeum geniculatum</t>
  </si>
  <si>
    <t>11.1, 22.2, 29.85</t>
  </si>
  <si>
    <t>Hordeum murinum</t>
  </si>
  <si>
    <t>2x?</t>
  </si>
  <si>
    <t>4x?</t>
  </si>
  <si>
    <t>Can't access paper (Bennett and Smith, 1971)</t>
  </si>
  <si>
    <t>Hordeum jubatum</t>
  </si>
  <si>
    <t>21.7, 21.70</t>
  </si>
  <si>
    <t>22.4, 22.4</t>
  </si>
  <si>
    <t>Hordeum secalinum</t>
  </si>
  <si>
    <t>42.67, 64.75, 93.20</t>
  </si>
  <si>
    <t>Hyacinthus orientalis</t>
  </si>
  <si>
    <t>var. Pink Pearl</t>
  </si>
  <si>
    <t>Warning, var. Jan Bos</t>
  </si>
  <si>
    <t>var. King of the Blues</t>
  </si>
  <si>
    <t>Hydrangea macrophylla</t>
  </si>
  <si>
    <t>3.85, 4.56, 6.66</t>
  </si>
  <si>
    <t>Hydrocotyle vulgaris</t>
  </si>
  <si>
    <t>1.9, 1.95</t>
  </si>
  <si>
    <t>Hypochaeris glabra</t>
  </si>
  <si>
    <t>2.59, 3.13</t>
  </si>
  <si>
    <t>Hypericum perforatum</t>
  </si>
  <si>
    <t>1.2, 1.57</t>
  </si>
  <si>
    <t>Original value (1.57) can't find corresponding value in paper, 1C=0.81</t>
  </si>
  <si>
    <t>2.2, 2.3</t>
  </si>
  <si>
    <t>Ilex aquifolium</t>
  </si>
  <si>
    <t>Impatiens glandulifera</t>
  </si>
  <si>
    <t>Inula conyzae</t>
  </si>
  <si>
    <t>6.7, 6.75</t>
  </si>
  <si>
    <t>Juglans regia</t>
  </si>
  <si>
    <t>1.24, 1.24</t>
  </si>
  <si>
    <t>Juncus articulatus</t>
  </si>
  <si>
    <t>3.6, 3.65</t>
  </si>
  <si>
    <t>Juncus biglumis</t>
  </si>
  <si>
    <t>1.13, 1.22</t>
  </si>
  <si>
    <t>Juncus effusus</t>
  </si>
  <si>
    <t>0.6, 11.0</t>
  </si>
  <si>
    <t>Juncus squarrosus</t>
  </si>
  <si>
    <t>1.05, 1.1</t>
  </si>
  <si>
    <t>Knautia arvensis</t>
  </si>
  <si>
    <t>14.02, 7.38</t>
  </si>
  <si>
    <t>Koeleria macrantha</t>
  </si>
  <si>
    <t>4.85, 5.20, 9.3, 9.31</t>
  </si>
  <si>
    <t>26.4, 26.4</t>
  </si>
  <si>
    <t>Larix kaempferi</t>
  </si>
  <si>
    <t>Lathyrus aphaca</t>
  </si>
  <si>
    <t>13.8, 14.0, 20.7</t>
  </si>
  <si>
    <t>Lathyrus hirsutus</t>
  </si>
  <si>
    <t>19.95, 19.95</t>
  </si>
  <si>
    <t>Lathyrus latifolius</t>
  </si>
  <si>
    <t>21.47, 21.75</t>
  </si>
  <si>
    <t>Lathyrus odoratus</t>
  </si>
  <si>
    <t>14.55, 15.55</t>
  </si>
  <si>
    <t>Lathyrus pratensis</t>
  </si>
  <si>
    <t>11.9, 14.7</t>
  </si>
  <si>
    <t>2C data in paper in Gbp units</t>
  </si>
  <si>
    <t>Lathyrus sylvestris</t>
  </si>
  <si>
    <t>22.95, 24.3</t>
  </si>
  <si>
    <t>Lathyrus tuberosus</t>
  </si>
  <si>
    <t>18.6, 18.60</t>
  </si>
  <si>
    <t>6.1, 6.10</t>
  </si>
  <si>
    <t>Lathyrus nobilis</t>
  </si>
  <si>
    <t>Leontodon autumnalis</t>
  </si>
  <si>
    <t>2.32, 2.7, 6.0</t>
  </si>
  <si>
    <t>Leontodon hispidus</t>
  </si>
  <si>
    <t>5.0, 5.2</t>
  </si>
  <si>
    <t>65.5, 67.74</t>
  </si>
  <si>
    <t>Lilium pyrenaicum</t>
  </si>
  <si>
    <t>Linum usitatissimum</t>
  </si>
  <si>
    <t>1.4, 1.40, 7.2</t>
  </si>
  <si>
    <t>Lolium perenne</t>
  </si>
  <si>
    <t>5.51, 9.9</t>
  </si>
  <si>
    <t>Lotus corniculatus</t>
  </si>
  <si>
    <t>0.95, 2.1</t>
  </si>
  <si>
    <t>Lotus tenuis</t>
  </si>
  <si>
    <t>Lupinus arboreus</t>
  </si>
  <si>
    <t>1.39, 1.6, 1.8</t>
  </si>
  <si>
    <t>Luzula campestris</t>
  </si>
  <si>
    <t>0.97, 1.2</t>
  </si>
  <si>
    <t>Luzula multiflora</t>
  </si>
  <si>
    <t>1.88, 1.9, 2.73</t>
  </si>
  <si>
    <t>Luzula sylvatica</t>
  </si>
  <si>
    <t>Nymphoides peltata</t>
  </si>
  <si>
    <t>1.45, 1.45</t>
  </si>
  <si>
    <t>Lysimachia punctata</t>
  </si>
  <si>
    <t>Medicago lupulina</t>
  </si>
  <si>
    <t>Medicago sativa</t>
  </si>
  <si>
    <t>1.7, 3.5</t>
  </si>
  <si>
    <t>Medicago truncatula</t>
  </si>
  <si>
    <t>0.95, 0.95</t>
  </si>
  <si>
    <t>Melilotus altissimus</t>
  </si>
  <si>
    <t>Mercurialis annua</t>
  </si>
  <si>
    <t>1.33, 2.60, 3.90</t>
  </si>
  <si>
    <t>7.9, 7.9, 9.4</t>
  </si>
  <si>
    <t>Milium effusum</t>
  </si>
  <si>
    <t>Minuartia verna</t>
  </si>
  <si>
    <t>1.16, 2.8</t>
  </si>
  <si>
    <t>Molinia caerulea</t>
  </si>
  <si>
    <t>Myosotis scorpioides</t>
  </si>
  <si>
    <t>2.7, 2.8, 5.35</t>
  </si>
  <si>
    <t>14.2, 14.20</t>
  </si>
  <si>
    <t>Narcissus cyclamineus</t>
  </si>
  <si>
    <t>Narcissus bulbocodium</t>
  </si>
  <si>
    <t>26, 26.00</t>
  </si>
  <si>
    <t>Narcissus papyraceus</t>
  </si>
  <si>
    <t>33.7, 33.70</t>
  </si>
  <si>
    <t>24.33, 24.33, 34.55, 34.55</t>
  </si>
  <si>
    <t>23.5, 23.50, 67.7, 67.70</t>
  </si>
  <si>
    <t>30.3, 30.30</t>
  </si>
  <si>
    <t>19, 19.00</t>
  </si>
  <si>
    <t>Narcissus poeticus</t>
  </si>
  <si>
    <t>Narcissus pseudonarcissus</t>
  </si>
  <si>
    <t>Narcissus tazetta</t>
  </si>
  <si>
    <t>Narcissus triandrus</t>
  </si>
  <si>
    <t>Nasturtium microphyllum</t>
  </si>
  <si>
    <t>1.3, 1.43</t>
  </si>
  <si>
    <t>0.76, 1.45</t>
  </si>
  <si>
    <t>Nasturtium officinale</t>
  </si>
  <si>
    <t>Noccaea caerulescens</t>
  </si>
  <si>
    <t>0.3, 0.67</t>
  </si>
  <si>
    <t>Nuphar pumila</t>
  </si>
  <si>
    <t>5.26, 5.26</t>
  </si>
  <si>
    <t>Oenanthe crocata</t>
  </si>
  <si>
    <t>1.3, 1.3</t>
  </si>
  <si>
    <t>1.25, 1.25</t>
  </si>
  <si>
    <t>Oenanthe fistulosa</t>
  </si>
  <si>
    <t>Oxalis acetosella</t>
  </si>
  <si>
    <t>6.4, 6.4</t>
  </si>
  <si>
    <t>2.9, 2.9</t>
  </si>
  <si>
    <t>1.0, 1.00</t>
  </si>
  <si>
    <t>1.22, 1.22</t>
  </si>
  <si>
    <t>Oxalis corniculata</t>
  </si>
  <si>
    <t>O. corniculata var. rubra</t>
  </si>
  <si>
    <t>O. corniculata var. atropurpurea</t>
  </si>
  <si>
    <t>Oxalis dillenii</t>
  </si>
  <si>
    <t>Oxalis stricta</t>
  </si>
  <si>
    <t>Oxalis megalorrhiza</t>
  </si>
  <si>
    <t>Oxalis pes caprae</t>
  </si>
  <si>
    <t>Oxytropis halleri</t>
  </si>
  <si>
    <t>Pachysandra terminalis</t>
  </si>
  <si>
    <t>Paeonia mascula</t>
  </si>
  <si>
    <t>Paeonia officinalis</t>
  </si>
  <si>
    <t>0.81, 0.81</t>
  </si>
  <si>
    <t>1.37, 1.37, 1.66, 1.66</t>
  </si>
  <si>
    <t>9.22, 9.22</t>
  </si>
  <si>
    <t>35.5, 35.50</t>
  </si>
  <si>
    <t>53.8, 53.80</t>
  </si>
  <si>
    <t>60.10, 60.10</t>
  </si>
  <si>
    <t>0.9, 0.90</t>
  </si>
  <si>
    <t>3.35, 3.35</t>
  </si>
  <si>
    <t>2.08, 2.08</t>
  </si>
  <si>
    <t>4.7, 4.70</t>
  </si>
  <si>
    <t>5.2, 5.25, 8.8</t>
  </si>
  <si>
    <t>7.45, 9.0</t>
  </si>
  <si>
    <t>4.95, 4.96</t>
  </si>
  <si>
    <t>7.6, 7.60</t>
  </si>
  <si>
    <t>18.15, 18.15</t>
  </si>
  <si>
    <t>1.13, 1.13</t>
  </si>
  <si>
    <t>120.2, 120.20</t>
  </si>
  <si>
    <t>2.35, 2.35</t>
  </si>
  <si>
    <t>6.36, 6.36</t>
  </si>
  <si>
    <t>1.05, 1.05</t>
  </si>
  <si>
    <t>1.4, 1.40</t>
  </si>
  <si>
    <t>0.8, 0.85</t>
  </si>
  <si>
    <t>long-styled morph</t>
  </si>
  <si>
    <t>short-styled morph</t>
  </si>
  <si>
    <t>Pancratium maritimum</t>
  </si>
  <si>
    <t>Panicum capillare</t>
  </si>
  <si>
    <t>Panicum dichotomiflorum</t>
  </si>
  <si>
    <t>Panicum miliaceum</t>
  </si>
  <si>
    <t>Papaver atlanticum</t>
  </si>
  <si>
    <t>Papaver rhoeas</t>
  </si>
  <si>
    <t>Papaver dubium</t>
  </si>
  <si>
    <t>Papaver hybridum</t>
  </si>
  <si>
    <t>Papaver somniferum</t>
  </si>
  <si>
    <t>Can't access paper (Srivastava and Lavania, 197=91)</t>
  </si>
  <si>
    <t>Parapholis incurva</t>
  </si>
  <si>
    <t>Parietaria officinalis</t>
  </si>
  <si>
    <t>Paris quadrifolia</t>
  </si>
  <si>
    <t>Parthenocissus quinquefolia</t>
  </si>
  <si>
    <t>Parthenocissus tricuspidata</t>
  </si>
  <si>
    <t>Pastinaca sativa</t>
  </si>
  <si>
    <t>Persicaria lapathifolia</t>
  </si>
  <si>
    <t>Persicaria maculosa</t>
  </si>
  <si>
    <t>Petasites hybridus</t>
  </si>
  <si>
    <t>Petrorhagia saxifraga</t>
  </si>
  <si>
    <t>Phalaris arundinacea</t>
  </si>
  <si>
    <t>Phaseolus coccineus</t>
  </si>
  <si>
    <t>Phaseolus vulgaris</t>
  </si>
  <si>
    <t>Phleum alpinum</t>
  </si>
  <si>
    <t>Parnassia palustris</t>
  </si>
  <si>
    <t>1.30, 2.24</t>
  </si>
  <si>
    <t>11.7, 8.2</t>
  </si>
  <si>
    <t>1.35, 1.35</t>
  </si>
  <si>
    <t>2.73, 6.2, 6.45, 6.5</t>
  </si>
  <si>
    <t>Phleum bertolonii</t>
  </si>
  <si>
    <t>Phleum partense</t>
  </si>
  <si>
    <t>Phormium tenax</t>
  </si>
  <si>
    <t>Phragmites australis</t>
  </si>
  <si>
    <t>Physocarpus opulifolius</t>
  </si>
  <si>
    <t>Picea omorika</t>
  </si>
  <si>
    <t>Pimpinella major</t>
  </si>
  <si>
    <t>Pimpinella saxifraga</t>
  </si>
  <si>
    <t>Pinus contorta</t>
  </si>
  <si>
    <t>Pinus mugo</t>
  </si>
  <si>
    <t>Pinus nigra</t>
  </si>
  <si>
    <t>Pinus peuce</t>
  </si>
  <si>
    <t>Pinus ponderosa</t>
  </si>
  <si>
    <t>Pinus strobos</t>
  </si>
  <si>
    <t>Pinus sylvestris</t>
  </si>
  <si>
    <t>Pittosporum tenuifolium</t>
  </si>
  <si>
    <t>Plantago afra</t>
  </si>
  <si>
    <t>Plantago arenaria</t>
  </si>
  <si>
    <t>Plantago coronopus</t>
  </si>
  <si>
    <t>Plantago major</t>
  </si>
  <si>
    <t>Plantago media</t>
  </si>
  <si>
    <t>Platanthera bifolia</t>
  </si>
  <si>
    <t>Platanthera chlorantha</t>
  </si>
  <si>
    <t>Poa annua</t>
  </si>
  <si>
    <t>Poa infirma</t>
  </si>
  <si>
    <t>Poa pratensis</t>
  </si>
  <si>
    <t>Poa trivialis</t>
  </si>
  <si>
    <t>Polygala amaerella</t>
  </si>
  <si>
    <t>Polygala calcarea</t>
  </si>
  <si>
    <t>Polygala vulgaris</t>
  </si>
  <si>
    <t>Polygonatum multiflorum</t>
  </si>
  <si>
    <t>Polygonatum odoratum</t>
  </si>
  <si>
    <t>Polygonatum verticillatum</t>
  </si>
  <si>
    <t>Polygonum aviculare</t>
  </si>
  <si>
    <t>Polygonum maritimum</t>
  </si>
  <si>
    <t>Populus alba</t>
  </si>
  <si>
    <t>Populus nigra</t>
  </si>
  <si>
    <t>Populus tremula</t>
  </si>
  <si>
    <t>Populus trichocarpa</t>
  </si>
  <si>
    <t>Potamogeton crispus</t>
  </si>
  <si>
    <t>Potentilla fructicosa</t>
  </si>
  <si>
    <t>Pratia angulata</t>
  </si>
  <si>
    <t>Prunus domestica</t>
  </si>
  <si>
    <t>Pyrus communis</t>
  </si>
  <si>
    <t>Quercus ilex</t>
  </si>
  <si>
    <t>Quercus petraea</t>
  </si>
  <si>
    <t>Quercus rubra</t>
  </si>
  <si>
    <t>Ranunculus auricomus</t>
  </si>
  <si>
    <t>Ranunculus muricatus</t>
  </si>
  <si>
    <t>Raphanus sativus</t>
  </si>
  <si>
    <t>Salix viminalis</t>
  </si>
  <si>
    <t>Saxifraga granulata</t>
  </si>
  <si>
    <t>Scilla autumnalis</t>
  </si>
  <si>
    <t>Scilla bithyncia</t>
  </si>
  <si>
    <t>Scilla peruviana</t>
  </si>
  <si>
    <t>Sedum spurium</t>
  </si>
  <si>
    <t>Senecio inaequidens</t>
  </si>
  <si>
    <t>Sesleria caerulea</t>
  </si>
  <si>
    <t>Sisymbrium bermudiana</t>
  </si>
  <si>
    <t>Solanum tuberosum</t>
  </si>
  <si>
    <t>Sorbus torminalis</t>
  </si>
  <si>
    <t>Sorghum bicolor</t>
  </si>
  <si>
    <t>Thymus vulgaris</t>
  </si>
  <si>
    <t>Thymus polytrichus</t>
  </si>
  <si>
    <t>Tradescantia fluminensis</t>
  </si>
  <si>
    <t>Tulipa gesneriana</t>
  </si>
  <si>
    <t>Tulipa saxatilis</t>
  </si>
  <si>
    <t>Tulpia sylvestris</t>
  </si>
  <si>
    <t>Ulex europaeus</t>
  </si>
  <si>
    <t>Ulex gallii</t>
  </si>
  <si>
    <t>Ulmus minor</t>
  </si>
  <si>
    <t>Ulmus glabra</t>
  </si>
  <si>
    <t>Utricularia australis</t>
  </si>
  <si>
    <t>Vaccinium corymbosum</t>
  </si>
  <si>
    <t>Valeriana dioica</t>
  </si>
  <si>
    <t>Valeriana officinalis</t>
  </si>
  <si>
    <t>Valeriana pyrenaica</t>
  </si>
  <si>
    <t>Valerianella eriocarpa</t>
  </si>
  <si>
    <t>Valerianella dentata</t>
  </si>
  <si>
    <t>Valerianella locusta</t>
  </si>
  <si>
    <t>Verbascum chaixii</t>
  </si>
  <si>
    <t>Veronica agrestis</t>
  </si>
  <si>
    <t>Veronica anagallis aquatica</t>
  </si>
  <si>
    <t>Veronica arvensis</t>
  </si>
  <si>
    <t>Veronica beccabunga</t>
  </si>
  <si>
    <t>Veronica chamaedrys</t>
  </si>
  <si>
    <t>Veronica filiformis</t>
  </si>
  <si>
    <t>Veronica hederifolia</t>
  </si>
  <si>
    <t>Veronica montana</t>
  </si>
  <si>
    <t>Veronica officinalis</t>
  </si>
  <si>
    <t>Veronica peregrina</t>
  </si>
  <si>
    <t>Veronica persica</t>
  </si>
  <si>
    <t>Veronica polita</t>
  </si>
  <si>
    <t>Veronica serpyllifolia</t>
  </si>
  <si>
    <t>Veronica triphyllos</t>
  </si>
  <si>
    <t>Veronica verna</t>
  </si>
  <si>
    <t>Viburnum lantana</t>
  </si>
  <si>
    <t>Viburnum opulus</t>
  </si>
  <si>
    <t>Vicia sativa</t>
  </si>
  <si>
    <t>Vicia bithynica</t>
  </si>
  <si>
    <t>Vicia cracca</t>
  </si>
  <si>
    <t>Vicia faba</t>
  </si>
  <si>
    <t>Vicia hirsuta</t>
  </si>
  <si>
    <t>Vicia lutea</t>
  </si>
  <si>
    <t>Vicia lathyroides</t>
  </si>
  <si>
    <t>Vicia orbus</t>
  </si>
  <si>
    <t>Vicia sepium</t>
  </si>
  <si>
    <t>Vicia sylvatica</t>
  </si>
  <si>
    <t>Vicia tenuifolia</t>
  </si>
  <si>
    <t>Vicia villosa</t>
  </si>
  <si>
    <t>Vinca major</t>
  </si>
  <si>
    <t>Vinca minor</t>
  </si>
  <si>
    <t>Viola hirta</t>
  </si>
  <si>
    <t>Viola tricolor</t>
  </si>
  <si>
    <t>Viscum album</t>
  </si>
  <si>
    <t>Vitis vinifera</t>
  </si>
  <si>
    <t>Vulpia bromoides</t>
  </si>
  <si>
    <t>Vulpia ciliata</t>
  </si>
  <si>
    <t>Xanthium strumarium</t>
  </si>
  <si>
    <t>Vulpia myuros</t>
  </si>
  <si>
    <t>Zantedeschia aethiopica</t>
  </si>
  <si>
    <t>Zostera Marina</t>
  </si>
  <si>
    <t>Zosteria noltei</t>
  </si>
  <si>
    <t>New Value</t>
  </si>
  <si>
    <t>4.42, 4.42</t>
  </si>
  <si>
    <t>3.4, 3.4</t>
  </si>
  <si>
    <t>8.3, 8.30</t>
  </si>
  <si>
    <t>1.51, 1.51</t>
  </si>
  <si>
    <t>2.0, 2.25, 2.3</t>
  </si>
  <si>
    <t>0.40, 0.40</t>
  </si>
  <si>
    <t>32.3, 33.8, 33.8</t>
  </si>
  <si>
    <t>3.1, 5.7</t>
  </si>
  <si>
    <t>6.45, 6.45</t>
  </si>
  <si>
    <t>10.25, 7.65, 9.5</t>
  </si>
  <si>
    <t>44.2, 44.2, 47.26</t>
  </si>
  <si>
    <t>40.3, 40.3</t>
  </si>
  <si>
    <t>44.5, 44.5, 51.6</t>
  </si>
  <si>
    <t>54.94, 54.94</t>
  </si>
  <si>
    <t>48.4, 48,4</t>
  </si>
  <si>
    <t>51.3, 51.3</t>
  </si>
  <si>
    <t>45.96, 45.96</t>
  </si>
  <si>
    <t>0.93, 0.93</t>
  </si>
  <si>
    <t>2.31, 2.31</t>
  </si>
  <si>
    <t>2.28, 2.28</t>
  </si>
  <si>
    <t>1.73, 1.73</t>
  </si>
  <si>
    <t>1.42, 1.7</t>
  </si>
  <si>
    <t>5.56, 5.56</t>
  </si>
  <si>
    <t>13.74, 13.74</t>
  </si>
  <si>
    <t>22.12, 22.12</t>
  </si>
  <si>
    <t>3.8, 5.75</t>
  </si>
  <si>
    <t>2.35, 2.4</t>
  </si>
  <si>
    <t>10.75, 10.8, 8.48</t>
  </si>
  <si>
    <t>5.6, 5.65</t>
  </si>
  <si>
    <t>0.84, 0.84</t>
  </si>
  <si>
    <t>0.86, 0.96</t>
  </si>
  <si>
    <t>0.89, 0.89</t>
  </si>
  <si>
    <t>30.7, 30.7</t>
  </si>
  <si>
    <t>19.66, 19.66</t>
  </si>
  <si>
    <t>16.88, 16.88</t>
  </si>
  <si>
    <t>1.3, 1.7</t>
  </si>
  <si>
    <t>1.04, 1.04</t>
  </si>
  <si>
    <t>1.08, 1.08</t>
  </si>
  <si>
    <t>0.99, 0.99</t>
  </si>
  <si>
    <t>1.05, 1.6</t>
  </si>
  <si>
    <t>0.66, 1.85</t>
  </si>
  <si>
    <t>2, 2.00</t>
  </si>
  <si>
    <t>1.5, 1.6</t>
  </si>
  <si>
    <t>1.85, 1.85</t>
  </si>
  <si>
    <t>1.7, 1.70</t>
  </si>
  <si>
    <t>18.5, 23.2</t>
  </si>
  <si>
    <t>1.10, 2.90</t>
  </si>
  <si>
    <t>0.8, 0.80</t>
  </si>
  <si>
    <t>10.10, 19.2</t>
  </si>
  <si>
    <t>1.1, 1.10</t>
  </si>
  <si>
    <t>1.9, 2</t>
  </si>
  <si>
    <t>18.0,5.3</t>
  </si>
  <si>
    <t>0.82, 1.62</t>
  </si>
  <si>
    <t>1.35, 2.29, 3.55, 4.76</t>
  </si>
  <si>
    <t>25.50, 8.95</t>
  </si>
  <si>
    <t>45.80, hermaphrodite</t>
  </si>
  <si>
    <t>36.1, 54.5</t>
  </si>
  <si>
    <t>3.54,5.64</t>
  </si>
  <si>
    <t>1.15,2.15</t>
  </si>
  <si>
    <t>9.10, 9.25</t>
  </si>
  <si>
    <t>2.45, 3.95, 5.8</t>
  </si>
  <si>
    <t>1.75, 4.2</t>
  </si>
  <si>
    <t>1.49, 2.24</t>
  </si>
  <si>
    <t>1.50, 3.35</t>
  </si>
  <si>
    <t>2.6, 2.8</t>
  </si>
  <si>
    <t>1.55, 1.55</t>
  </si>
  <si>
    <t>10.95, 14.35, 25.85, 8.10</t>
  </si>
  <si>
    <t>53.25, 81.00</t>
  </si>
  <si>
    <t>68.75, 93.10</t>
  </si>
  <si>
    <t>120.90, 120.90, 62, 62.00, 90.4, 90.40</t>
  </si>
  <si>
    <t>5.4, 7.7</t>
  </si>
  <si>
    <t>5.8, 5.80</t>
  </si>
  <si>
    <t>4.25, 4.25</t>
  </si>
  <si>
    <t>2.1, 2.15</t>
  </si>
  <si>
    <t>0.36, 0.36</t>
  </si>
  <si>
    <t>1.33, 1.33</t>
  </si>
  <si>
    <t>3.01, 3.01</t>
  </si>
  <si>
    <t>2.97, 2.97, 8.15, 8.15</t>
  </si>
  <si>
    <t>1.26, 1.26</t>
  </si>
  <si>
    <t>0.49, 0.49</t>
  </si>
  <si>
    <t>0.47, 0.47</t>
  </si>
  <si>
    <t>0.44, 0.44</t>
  </si>
  <si>
    <t>0.71, 0.71</t>
  </si>
  <si>
    <t>1.46, 1.46</t>
  </si>
  <si>
    <t>2.16, 2.16</t>
  </si>
  <si>
    <t>0.66, 0.66</t>
  </si>
  <si>
    <t>1.45, 1.6</t>
  </si>
  <si>
    <t>2.98, 2.98</t>
  </si>
  <si>
    <t>0.72, 0.72</t>
  </si>
  <si>
    <t>2.82, 2.82</t>
  </si>
  <si>
    <t>1.7, 1.8</t>
  </si>
  <si>
    <t>1.80, 1.80</t>
  </si>
  <si>
    <t>1.90, 1.90</t>
  </si>
  <si>
    <t>1.5, 1.55</t>
  </si>
  <si>
    <t>0.88, 0.88</t>
  </si>
  <si>
    <t>1.42, 1.42</t>
  </si>
  <si>
    <t>8.07, 8.07</t>
  </si>
  <si>
    <t>4.5, 5.3, 6.1</t>
  </si>
  <si>
    <t>9.1, 9.15</t>
  </si>
  <si>
    <t>10.6, 11.5, 11.83</t>
  </si>
  <si>
    <t>26.65, 54.80</t>
  </si>
  <si>
    <t>7.95, 8.0, 9.8</t>
  </si>
  <si>
    <t>14.26, 14.8</t>
  </si>
  <si>
    <t>5.2, 5.25</t>
  </si>
  <si>
    <t>10.6, 10.7</t>
  </si>
  <si>
    <t>14.4, 9.35, 9.4</t>
  </si>
  <si>
    <t>16.15, 17.2</t>
  </si>
  <si>
    <t>9.45, 9.45</t>
  </si>
  <si>
    <t>4.55, 5.44</t>
  </si>
  <si>
    <t>4.2, 4.2</t>
  </si>
  <si>
    <t>3.02, 3.02</t>
  </si>
  <si>
    <t>4.04, 4.04</t>
  </si>
  <si>
    <t>152, 152.00</t>
  </si>
  <si>
    <t>0.85, 0.85</t>
  </si>
  <si>
    <t>5.86, 5.86</t>
  </si>
  <si>
    <t>8.29, 8.29</t>
  </si>
  <si>
    <t>13.78, 13.78</t>
  </si>
  <si>
    <t>6.2, 6.30</t>
  </si>
  <si>
    <t>4.6, 4.60</t>
  </si>
  <si>
    <t>6.3, 6.3</t>
  </si>
  <si>
    <t>1.54, 1.54</t>
  </si>
  <si>
    <t>Genome Size, 1C/2C not specified</t>
  </si>
  <si>
    <t>"Genome Size", 1C/2C not specified</t>
  </si>
  <si>
    <t>Picris hieracioides</t>
  </si>
  <si>
    <t>PhD Thesis</t>
  </si>
  <si>
    <t>20x</t>
  </si>
  <si>
    <t>Quercus cerris</t>
  </si>
  <si>
    <t>Quercus robra</t>
  </si>
  <si>
    <t>Original value (0.91) is 1C</t>
  </si>
  <si>
    <t>Can't Access Paper</t>
  </si>
  <si>
    <t>2n=22</t>
  </si>
  <si>
    <t>2n=44</t>
  </si>
  <si>
    <t>No detail on ploidy</t>
  </si>
  <si>
    <t>2n=52?</t>
  </si>
  <si>
    <t>Can't access paper</t>
  </si>
  <si>
    <t>2n= 42</t>
  </si>
  <si>
    <t>2n= 28</t>
  </si>
  <si>
    <t>Estimated form aurbitary units</t>
  </si>
  <si>
    <t>Can't find 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</si>
</sst>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on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3" borderId="0" xfId="0" applyFill="1"/>
    <xf numFmtId="0" fontId="1" fillId="2" borderId="3" xfId="0" applyFont="1" applyFill="1" applyBorder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3" fillId="2" borderId="3" xfId="0" applyFont="1" applyFill="1" applyBorder="1"/>
    <xf numFmtId="0" fontId="3" fillId="0" borderId="0" xfId="0" applyFont="1"/>
    <xf numFmtId="0" fontId="0" fillId="5" borderId="1" xfId="0" applyFont="1" applyFill="1" applyBorder="1"/>
    <xf numFmtId="0" fontId="0" fillId="4" borderId="0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/>
    <xf numFmtId="0" fontId="3" fillId="0" borderId="0" xfId="0" applyFont="1" applyFill="1" applyBorder="1"/>
    <xf numFmtId="0" fontId="3" fillId="0" borderId="3" xfId="0" applyFont="1" applyFill="1" applyBorder="1"/>
    <xf numFmtId="0" fontId="3" fillId="0" borderId="3" xfId="0" applyFont="1" applyBorder="1"/>
    <xf numFmtId="0" fontId="0" fillId="0" borderId="2" xfId="0" applyFont="1" applyFill="1" applyBorder="1"/>
    <xf numFmtId="0" fontId="3" fillId="0" borderId="2" xfId="0" applyFont="1" applyFill="1" applyBorder="1"/>
    <xf numFmtId="0" fontId="0" fillId="0" borderId="3" xfId="0" applyFont="1" applyFill="1" applyBorder="1"/>
    <xf numFmtId="0" fontId="3" fillId="0" borderId="1" xfId="0" applyFont="1" applyFill="1" applyBorder="1"/>
    <xf numFmtId="0" fontId="1" fillId="3" borderId="0" xfId="0" applyFont="1" applyFill="1" applyBorder="1"/>
    <xf numFmtId="0" fontId="3" fillId="0" borderId="2" xfId="0" applyFont="1" applyBorder="1"/>
    <xf numFmtId="0" fontId="4" fillId="4" borderId="1" xfId="0" applyFont="1" applyFill="1" applyBorder="1"/>
    <xf numFmtId="0" fontId="0" fillId="0" borderId="0" xfId="0" applyFont="1" applyFill="1" applyBorder="1"/>
    <xf numFmtId="0" fontId="2" fillId="2" borderId="2" xfId="0" applyFont="1" applyFill="1" applyBorder="1"/>
    <xf numFmtId="0" fontId="0" fillId="4" borderId="2" xfId="0" applyFill="1" applyBorder="1"/>
    <xf numFmtId="0" fontId="3" fillId="4" borderId="2" xfId="0" applyFont="1" applyFill="1" applyBorder="1"/>
    <xf numFmtId="0" fontId="0" fillId="4" borderId="3" xfId="0" applyFill="1" applyBorder="1"/>
    <xf numFmtId="0" fontId="3" fillId="4" borderId="3" xfId="0" applyFont="1" applyFill="1" applyBorder="1"/>
    <xf numFmtId="0" fontId="0" fillId="0" borderId="0" xfId="0" applyFill="1"/>
    <xf numFmtId="0" fontId="4" fillId="0" borderId="0" xfId="0" applyFont="1" applyFill="1"/>
    <xf numFmtId="0" fontId="4" fillId="2" borderId="2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2" xfId="0" applyFill="1" applyBorder="1"/>
    <xf numFmtId="0" fontId="0" fillId="6" borderId="2" xfId="0" applyFont="1" applyFill="1" applyBorder="1"/>
    <xf numFmtId="0" fontId="0" fillId="6" borderId="0" xfId="0" applyFill="1" applyBorder="1"/>
    <xf numFmtId="0" fontId="0" fillId="6" borderId="0" xfId="0" applyFont="1" applyFill="1" applyBorder="1"/>
    <xf numFmtId="0" fontId="0" fillId="6" borderId="3" xfId="0" applyFill="1" applyBorder="1"/>
    <xf numFmtId="0" fontId="0" fillId="6" borderId="3" xfId="0" applyFont="1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8" borderId="2" xfId="0" applyFill="1" applyBorder="1"/>
    <xf numFmtId="0" fontId="0" fillId="8" borderId="0" xfId="0" applyFill="1" applyBorder="1"/>
    <xf numFmtId="0" fontId="0" fillId="8" borderId="3" xfId="0" applyFill="1" applyBorder="1"/>
    <xf numFmtId="0" fontId="3" fillId="6" borderId="0" xfId="0" applyFont="1" applyFill="1" applyBorder="1"/>
    <xf numFmtId="0" fontId="3" fillId="6" borderId="3" xfId="0" applyFont="1" applyFill="1" applyBorder="1"/>
    <xf numFmtId="0" fontId="0" fillId="7" borderId="2" xfId="0" applyFont="1" applyFill="1" applyBorder="1"/>
    <xf numFmtId="0" fontId="0" fillId="7" borderId="0" xfId="0" applyFont="1" applyFill="1" applyBorder="1"/>
    <xf numFmtId="0" fontId="0" fillId="7" borderId="3" xfId="0" applyFont="1" applyFill="1" applyBorder="1"/>
    <xf numFmtId="0" fontId="0" fillId="8" borderId="2" xfId="0" applyFont="1" applyFill="1" applyBorder="1"/>
    <xf numFmtId="0" fontId="0" fillId="8" borderId="0" xfId="0" applyFont="1" applyFill="1" applyBorder="1"/>
    <xf numFmtId="0" fontId="0" fillId="8" borderId="3" xfId="0" applyFont="1" applyFill="1" applyBorder="1"/>
    <xf numFmtId="0" fontId="0" fillId="4" borderId="0" xfId="0" applyFont="1" applyFill="1" applyBorder="1"/>
    <xf numFmtId="0" fontId="0" fillId="3" borderId="0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566A-A84E-4D2D-B0D0-E3FC7FC942D0}">
  <dimension ref="A1:Q476"/>
  <sheetViews>
    <sheetView tabSelected="1" zoomScale="70" zoomScaleNormal="70" workbookViewId="0">
      <selection sqref="A1:A1048576"/>
    </sheetView>
  </sheetViews>
  <sheetFormatPr defaultRowHeight="14.4" x14ac:dyDescent="0.3"/>
  <cols>
    <col min="1" max="1" width="5.6640625" style="1" bestFit="1" customWidth="1"/>
    <col min="2" max="2" width="35.6640625" bestFit="1" customWidth="1"/>
    <col min="3" max="3" width="9.5546875" bestFit="1" customWidth="1"/>
    <col min="4" max="4" width="11.77734375" bestFit="1" customWidth="1"/>
    <col min="5" max="5" width="20.88671875" bestFit="1" customWidth="1"/>
    <col min="6" max="6" width="9.5546875" bestFit="1" customWidth="1"/>
    <col min="7" max="7" width="12.44140625" bestFit="1" customWidth="1"/>
    <col min="8" max="8" width="14.77734375" bestFit="1" customWidth="1"/>
  </cols>
  <sheetData>
    <row r="1" spans="1:17" x14ac:dyDescent="0.3">
      <c r="A1" s="1" t="s">
        <v>0</v>
      </c>
      <c r="B1" s="1" t="s">
        <v>1</v>
      </c>
      <c r="C1" s="1" t="s">
        <v>154</v>
      </c>
      <c r="D1" s="1" t="s">
        <v>2</v>
      </c>
      <c r="E1" s="1" t="s">
        <v>3</v>
      </c>
      <c r="F1" s="1" t="s">
        <v>4</v>
      </c>
      <c r="G1" s="1" t="s">
        <v>19</v>
      </c>
      <c r="H1" s="25" t="s">
        <v>149</v>
      </c>
      <c r="I1" s="47" t="s">
        <v>644</v>
      </c>
      <c r="L1" t="s">
        <v>143</v>
      </c>
    </row>
    <row r="2" spans="1:17" x14ac:dyDescent="0.3">
      <c r="A2" s="12">
        <v>14</v>
      </c>
      <c r="B2" s="12" t="s">
        <v>5</v>
      </c>
      <c r="C2" s="12" t="s">
        <v>297</v>
      </c>
      <c r="D2" s="12" t="s">
        <v>6</v>
      </c>
      <c r="E2" s="12">
        <v>1.38</v>
      </c>
      <c r="F2" s="12"/>
      <c r="G2" s="12"/>
      <c r="H2" s="14"/>
      <c r="I2">
        <v>1.38</v>
      </c>
      <c r="L2" t="s">
        <v>144</v>
      </c>
    </row>
    <row r="3" spans="1:17" x14ac:dyDescent="0.3">
      <c r="A3" s="13"/>
      <c r="B3" s="13"/>
      <c r="C3" s="13" t="s">
        <v>299</v>
      </c>
      <c r="D3" s="13"/>
      <c r="E3" s="13">
        <v>2.7</v>
      </c>
      <c r="F3" s="13"/>
      <c r="G3" s="13"/>
      <c r="H3" s="15"/>
      <c r="I3">
        <v>2.7</v>
      </c>
      <c r="L3" s="23" t="s">
        <v>145</v>
      </c>
      <c r="M3" s="23"/>
      <c r="N3" s="23"/>
      <c r="O3" s="23"/>
      <c r="P3" s="23"/>
      <c r="Q3" s="23"/>
    </row>
    <row r="4" spans="1:17" x14ac:dyDescent="0.3">
      <c r="A4" s="4">
        <v>16</v>
      </c>
      <c r="B4" s="4" t="s">
        <v>9</v>
      </c>
      <c r="C4" s="4"/>
      <c r="D4" s="4" t="s">
        <v>10</v>
      </c>
      <c r="E4" s="4">
        <v>1.07</v>
      </c>
      <c r="F4" s="4"/>
      <c r="G4" s="4"/>
      <c r="H4" s="11"/>
      <c r="I4">
        <v>1.07</v>
      </c>
      <c r="L4" s="20" t="s">
        <v>146</v>
      </c>
      <c r="M4" s="20"/>
      <c r="N4" s="20"/>
      <c r="O4" s="20"/>
      <c r="P4" s="20"/>
      <c r="Q4" s="20"/>
    </row>
    <row r="5" spans="1:17" x14ac:dyDescent="0.3">
      <c r="A5" s="4">
        <v>18</v>
      </c>
      <c r="B5" s="4" t="s">
        <v>11</v>
      </c>
      <c r="C5" s="4"/>
      <c r="D5" s="4" t="s">
        <v>12</v>
      </c>
      <c r="E5" s="4">
        <v>2.7</v>
      </c>
      <c r="F5" s="4"/>
      <c r="G5" s="4"/>
      <c r="H5" s="11"/>
      <c r="I5">
        <v>2.7</v>
      </c>
      <c r="L5" s="22" t="s">
        <v>147</v>
      </c>
      <c r="M5" s="22"/>
      <c r="N5" s="22"/>
      <c r="O5" s="22"/>
      <c r="P5" s="22"/>
      <c r="Q5" s="22"/>
    </row>
    <row r="6" spans="1:17" x14ac:dyDescent="0.3">
      <c r="A6" s="2">
        <v>23</v>
      </c>
      <c r="B6" s="2" t="s">
        <v>13</v>
      </c>
      <c r="C6" s="2"/>
      <c r="D6" s="2" t="s">
        <v>14</v>
      </c>
      <c r="E6" s="2">
        <v>9.75</v>
      </c>
      <c r="F6" s="2"/>
      <c r="G6" s="2">
        <f>(E6+E7)/2</f>
        <v>12.525</v>
      </c>
      <c r="H6" s="48">
        <f>_xlfn.VAR.S(E6:E7)</f>
        <v>15.401250000000005</v>
      </c>
      <c r="I6" s="53">
        <v>12.525</v>
      </c>
      <c r="L6" s="24" t="s">
        <v>148</v>
      </c>
      <c r="M6" s="24"/>
      <c r="N6" s="24"/>
      <c r="O6" s="24"/>
      <c r="P6" s="24"/>
      <c r="Q6" s="24"/>
    </row>
    <row r="7" spans="1:17" x14ac:dyDescent="0.3">
      <c r="A7" s="3"/>
      <c r="B7" s="3"/>
      <c r="C7" s="3"/>
      <c r="D7" s="3"/>
      <c r="E7" s="3">
        <v>15.3</v>
      </c>
      <c r="F7" s="3" t="s">
        <v>49</v>
      </c>
      <c r="G7" s="3"/>
      <c r="H7" s="7"/>
      <c r="L7" s="31" t="s">
        <v>158</v>
      </c>
    </row>
    <row r="8" spans="1:17" x14ac:dyDescent="0.3">
      <c r="A8" s="2">
        <v>43</v>
      </c>
      <c r="B8" s="2" t="s">
        <v>15</v>
      </c>
      <c r="C8" s="2"/>
      <c r="D8" s="2" t="s">
        <v>16</v>
      </c>
      <c r="E8" s="2">
        <v>6.1</v>
      </c>
      <c r="F8" s="2"/>
      <c r="G8" s="2">
        <f>(E8+E9)/2</f>
        <v>10.29</v>
      </c>
      <c r="H8" s="48">
        <f>_xlfn.VAR.S(E8:E9)</f>
        <v>35.11220000000003</v>
      </c>
      <c r="I8" s="53">
        <v>10.29</v>
      </c>
      <c r="L8" s="36" t="s">
        <v>165</v>
      </c>
    </row>
    <row r="9" spans="1:17" x14ac:dyDescent="0.3">
      <c r="A9" s="3"/>
      <c r="B9" s="3"/>
      <c r="C9" s="3"/>
      <c r="D9" s="3"/>
      <c r="E9" s="3">
        <v>14.48</v>
      </c>
      <c r="F9" s="3" t="s">
        <v>48</v>
      </c>
      <c r="G9" s="3"/>
      <c r="H9" s="6"/>
    </row>
    <row r="10" spans="1:17" x14ac:dyDescent="0.3">
      <c r="A10" s="4">
        <v>48</v>
      </c>
      <c r="B10" s="4" t="s">
        <v>17</v>
      </c>
      <c r="C10" s="4"/>
      <c r="D10" s="4" t="s">
        <v>18</v>
      </c>
      <c r="E10" s="4">
        <v>17.100000000000001</v>
      </c>
      <c r="F10" s="4"/>
      <c r="G10" s="4"/>
      <c r="H10" s="11"/>
      <c r="I10">
        <v>17.100000000000001</v>
      </c>
    </row>
    <row r="11" spans="1:17" x14ac:dyDescent="0.3">
      <c r="A11" s="18">
        <v>49</v>
      </c>
      <c r="B11" s="18" t="s">
        <v>20</v>
      </c>
      <c r="C11" s="18"/>
      <c r="D11" s="18" t="s">
        <v>21</v>
      </c>
      <c r="E11" s="18" t="s">
        <v>176</v>
      </c>
      <c r="F11" s="18"/>
      <c r="G11" s="18"/>
      <c r="H11" s="11"/>
      <c r="I11" t="s">
        <v>176</v>
      </c>
    </row>
    <row r="12" spans="1:17" x14ac:dyDescent="0.3">
      <c r="A12" s="12">
        <v>51</v>
      </c>
      <c r="B12" s="12" t="s">
        <v>22</v>
      </c>
      <c r="C12" s="12" t="s">
        <v>298</v>
      </c>
      <c r="D12" s="12" t="s">
        <v>23</v>
      </c>
      <c r="E12" s="12">
        <v>23.27</v>
      </c>
      <c r="F12" s="12"/>
      <c r="G12" s="12"/>
      <c r="H12" s="14"/>
      <c r="I12">
        <v>23.27</v>
      </c>
    </row>
    <row r="13" spans="1:17" x14ac:dyDescent="0.3">
      <c r="A13" s="13"/>
      <c r="B13" s="13"/>
      <c r="C13" s="13" t="s">
        <v>300</v>
      </c>
      <c r="D13" s="13"/>
      <c r="E13" s="13">
        <v>34.909999999999997</v>
      </c>
      <c r="F13" s="13"/>
      <c r="G13" s="13"/>
      <c r="H13" s="15"/>
      <c r="I13">
        <v>34.909999999999997</v>
      </c>
    </row>
    <row r="14" spans="1:17" x14ac:dyDescent="0.3">
      <c r="A14" s="2">
        <v>56</v>
      </c>
      <c r="B14" s="2" t="s">
        <v>24</v>
      </c>
      <c r="C14" s="2"/>
      <c r="D14" s="2" t="s">
        <v>25</v>
      </c>
      <c r="E14" s="2">
        <v>7.1</v>
      </c>
      <c r="F14" s="5" t="s">
        <v>50</v>
      </c>
      <c r="G14" s="5">
        <f>(E14+E15)/2</f>
        <v>8.1999999999999993</v>
      </c>
      <c r="H14" s="5">
        <f>_xlfn.VAR.S(E14:E15)</f>
        <v>2.4200000000000159</v>
      </c>
      <c r="I14">
        <v>8.1999999999999993</v>
      </c>
    </row>
    <row r="15" spans="1:17" x14ac:dyDescent="0.3">
      <c r="A15" s="3"/>
      <c r="B15" s="6"/>
      <c r="C15" s="6"/>
      <c r="D15" s="6"/>
      <c r="E15" s="3">
        <v>9.3000000000000007</v>
      </c>
      <c r="F15" s="6"/>
      <c r="G15" s="6"/>
      <c r="H15" s="6"/>
    </row>
    <row r="16" spans="1:17" x14ac:dyDescent="0.3">
      <c r="A16" s="10">
        <v>68</v>
      </c>
      <c r="B16" s="9" t="s">
        <v>26</v>
      </c>
      <c r="C16" s="9"/>
      <c r="D16" s="9" t="s">
        <v>27</v>
      </c>
      <c r="E16" s="10">
        <v>12.1</v>
      </c>
      <c r="F16" s="9"/>
      <c r="G16" s="9"/>
      <c r="H16" s="60"/>
      <c r="I16">
        <v>12.1</v>
      </c>
    </row>
    <row r="17" spans="1:9" x14ac:dyDescent="0.3">
      <c r="A17" s="2">
        <v>92</v>
      </c>
      <c r="B17" s="5" t="s">
        <v>28</v>
      </c>
      <c r="C17" s="5"/>
      <c r="D17" s="5" t="s">
        <v>29</v>
      </c>
      <c r="E17" s="2">
        <v>18.87</v>
      </c>
      <c r="F17" s="5" t="s">
        <v>48</v>
      </c>
      <c r="G17" s="5">
        <f>(E17+E18)/2</f>
        <v>25.984999999999999</v>
      </c>
      <c r="H17" s="48">
        <f>_xlfn.VAR.S(E17:E18)</f>
        <v>101.24645000000032</v>
      </c>
      <c r="I17" s="53">
        <v>25.984999999999999</v>
      </c>
    </row>
    <row r="18" spans="1:9" x14ac:dyDescent="0.3">
      <c r="A18" s="3"/>
      <c r="B18" s="6"/>
      <c r="C18" s="6"/>
      <c r="D18" s="6"/>
      <c r="E18" s="3">
        <v>33.1</v>
      </c>
      <c r="F18" s="3" t="s">
        <v>30</v>
      </c>
      <c r="G18" s="6"/>
      <c r="H18" s="6"/>
    </row>
    <row r="19" spans="1:9" x14ac:dyDescent="0.3">
      <c r="A19" s="2">
        <v>95</v>
      </c>
      <c r="B19" s="5" t="s">
        <v>31</v>
      </c>
      <c r="C19" s="5"/>
      <c r="D19" s="5" t="s">
        <v>32</v>
      </c>
      <c r="E19" s="2">
        <v>22.4</v>
      </c>
      <c r="F19" s="5"/>
      <c r="G19" s="5">
        <f>(E19+E20)/2</f>
        <v>27.55</v>
      </c>
      <c r="H19" s="48">
        <f>_xlfn.VAR.S(E19:E20)</f>
        <v>53.045000000000073</v>
      </c>
      <c r="I19" s="53">
        <v>27.55</v>
      </c>
    </row>
    <row r="20" spans="1:9" x14ac:dyDescent="0.3">
      <c r="A20" s="3"/>
      <c r="B20" s="6"/>
      <c r="C20" s="6"/>
      <c r="D20" s="6"/>
      <c r="E20" s="3">
        <v>32.700000000000003</v>
      </c>
      <c r="F20" s="6" t="s">
        <v>33</v>
      </c>
      <c r="G20" s="6"/>
      <c r="H20" s="6"/>
    </row>
    <row r="21" spans="1:9" x14ac:dyDescent="0.3">
      <c r="A21" s="40">
        <v>106</v>
      </c>
      <c r="B21" s="34" t="s">
        <v>34</v>
      </c>
      <c r="C21" s="34"/>
      <c r="D21" s="34" t="s">
        <v>35</v>
      </c>
      <c r="E21" s="41">
        <v>16.899999999999999</v>
      </c>
      <c r="F21" s="41" t="s">
        <v>156</v>
      </c>
      <c r="G21" s="34"/>
      <c r="H21" s="34"/>
      <c r="I21">
        <v>26.75</v>
      </c>
    </row>
    <row r="22" spans="1:9" x14ac:dyDescent="0.3">
      <c r="A22" s="42"/>
      <c r="B22" s="35"/>
      <c r="C22" s="35"/>
      <c r="D22" s="35"/>
      <c r="E22" s="42">
        <v>26.75</v>
      </c>
      <c r="F22" s="35" t="s">
        <v>51</v>
      </c>
      <c r="G22" s="35"/>
      <c r="H22" s="35"/>
    </row>
    <row r="23" spans="1:9" x14ac:dyDescent="0.3">
      <c r="A23" s="12">
        <v>108</v>
      </c>
      <c r="B23" s="14" t="s">
        <v>36</v>
      </c>
      <c r="C23" s="14" t="s">
        <v>297</v>
      </c>
      <c r="D23" s="14" t="s">
        <v>37</v>
      </c>
      <c r="E23" s="12">
        <v>23.8</v>
      </c>
      <c r="F23" s="14" t="s">
        <v>30</v>
      </c>
      <c r="G23" s="14"/>
      <c r="H23" s="14"/>
      <c r="I23">
        <v>23.8</v>
      </c>
    </row>
    <row r="24" spans="1:9" x14ac:dyDescent="0.3">
      <c r="A24" s="13"/>
      <c r="B24" s="15"/>
      <c r="C24" s="15" t="s">
        <v>296</v>
      </c>
      <c r="D24" s="15"/>
      <c r="E24" s="13">
        <v>40.11</v>
      </c>
      <c r="F24" s="15" t="s">
        <v>52</v>
      </c>
      <c r="G24" s="15"/>
      <c r="H24" s="16"/>
      <c r="I24">
        <v>40.11</v>
      </c>
    </row>
    <row r="25" spans="1:9" x14ac:dyDescent="0.3">
      <c r="A25" s="10">
        <v>111</v>
      </c>
      <c r="B25" s="9" t="s">
        <v>38</v>
      </c>
      <c r="C25" s="9"/>
      <c r="D25" s="9" t="s">
        <v>39</v>
      </c>
      <c r="E25" s="10">
        <v>32.700000000000003</v>
      </c>
      <c r="F25" s="9"/>
      <c r="G25" s="9"/>
      <c r="H25" s="61"/>
      <c r="I25">
        <v>32.700000000000003</v>
      </c>
    </row>
    <row r="26" spans="1:9" x14ac:dyDescent="0.3">
      <c r="A26" s="10">
        <v>112</v>
      </c>
      <c r="B26" s="9" t="s">
        <v>40</v>
      </c>
      <c r="C26" s="9"/>
      <c r="D26" s="9" t="s">
        <v>41</v>
      </c>
      <c r="E26" s="10">
        <v>60.34</v>
      </c>
      <c r="F26" s="9"/>
      <c r="G26" s="9"/>
      <c r="H26" s="61"/>
      <c r="I26">
        <v>60.34</v>
      </c>
    </row>
    <row r="27" spans="1:9" x14ac:dyDescent="0.3">
      <c r="A27" s="63">
        <v>115</v>
      </c>
      <c r="B27" s="62" t="s">
        <v>42</v>
      </c>
      <c r="C27" s="62" t="s">
        <v>297</v>
      </c>
      <c r="D27" s="62" t="s">
        <v>43</v>
      </c>
      <c r="E27" s="63">
        <v>1.01</v>
      </c>
      <c r="F27" s="62"/>
      <c r="G27" s="62">
        <f>(E27+E28)/2</f>
        <v>1.0550000000000002</v>
      </c>
      <c r="H27" s="62">
        <f>_xlfn.VAR.S(E27:E28)</f>
        <v>4.0500000000000076E-3</v>
      </c>
      <c r="I27">
        <v>1.0549999999999999</v>
      </c>
    </row>
    <row r="28" spans="1:9" x14ac:dyDescent="0.3">
      <c r="A28" s="65"/>
      <c r="B28" s="64"/>
      <c r="C28" s="64" t="s">
        <v>297</v>
      </c>
      <c r="D28" s="64"/>
      <c r="E28" s="65">
        <v>1.1000000000000001</v>
      </c>
      <c r="F28" s="64"/>
      <c r="G28" s="64"/>
      <c r="H28" s="64"/>
    </row>
    <row r="29" spans="1:9" x14ac:dyDescent="0.3">
      <c r="A29" s="67"/>
      <c r="B29" s="66"/>
      <c r="C29" s="66" t="s">
        <v>299</v>
      </c>
      <c r="D29" s="66"/>
      <c r="E29" s="67">
        <v>2.0099999999999998</v>
      </c>
      <c r="F29" s="66"/>
      <c r="G29" s="66"/>
      <c r="H29" s="66"/>
      <c r="I29">
        <v>2.0099999999999998</v>
      </c>
    </row>
    <row r="30" spans="1:9" x14ac:dyDescent="0.3">
      <c r="A30" s="10">
        <v>122</v>
      </c>
      <c r="B30" s="9" t="s">
        <v>44</v>
      </c>
      <c r="C30" s="9"/>
      <c r="D30" s="9" t="s">
        <v>45</v>
      </c>
      <c r="E30" s="10">
        <v>14.9</v>
      </c>
      <c r="F30" s="11"/>
      <c r="G30" s="11"/>
      <c r="H30" s="11"/>
      <c r="I30">
        <v>14.9</v>
      </c>
    </row>
    <row r="31" spans="1:9" x14ac:dyDescent="0.3">
      <c r="A31" s="2">
        <v>125</v>
      </c>
      <c r="B31" s="5" t="s">
        <v>46</v>
      </c>
      <c r="C31" s="5"/>
      <c r="D31" s="5" t="s">
        <v>47</v>
      </c>
      <c r="E31" s="2">
        <v>42.21</v>
      </c>
      <c r="F31" s="5" t="s">
        <v>48</v>
      </c>
      <c r="G31" s="5">
        <f>(E31+E32)/2</f>
        <v>47.805</v>
      </c>
      <c r="H31" s="48">
        <f>_xlfn.VAR.S(E31:E32)</f>
        <v>62.608049999999821</v>
      </c>
      <c r="I31" s="53">
        <v>47.805</v>
      </c>
    </row>
    <row r="32" spans="1:9" x14ac:dyDescent="0.3">
      <c r="A32" s="8"/>
      <c r="B32" s="7"/>
      <c r="C32" s="7"/>
      <c r="D32" s="7"/>
      <c r="E32" s="8">
        <v>53.4</v>
      </c>
      <c r="F32" s="7"/>
      <c r="G32" s="7"/>
      <c r="H32" s="7"/>
    </row>
    <row r="33" spans="1:9" x14ac:dyDescent="0.3">
      <c r="A33" s="3"/>
      <c r="B33" s="6"/>
      <c r="C33" s="6"/>
      <c r="D33" s="6"/>
      <c r="E33" s="30">
        <v>80.900000000000006</v>
      </c>
      <c r="F33" s="30" t="s">
        <v>157</v>
      </c>
      <c r="G33" s="6"/>
      <c r="H33" s="6"/>
    </row>
    <row r="34" spans="1:9" x14ac:dyDescent="0.3">
      <c r="A34" s="18">
        <v>138</v>
      </c>
      <c r="B34" s="17" t="s">
        <v>53</v>
      </c>
      <c r="C34" s="17"/>
      <c r="D34" s="17" t="s">
        <v>54</v>
      </c>
      <c r="E34" s="17" t="s">
        <v>176</v>
      </c>
      <c r="F34" s="17"/>
      <c r="G34" s="17"/>
      <c r="H34" s="11"/>
      <c r="I34" t="s">
        <v>176</v>
      </c>
    </row>
    <row r="35" spans="1:9" x14ac:dyDescent="0.3">
      <c r="A35" s="18">
        <v>152</v>
      </c>
      <c r="B35" s="17" t="s">
        <v>55</v>
      </c>
      <c r="C35" s="17"/>
      <c r="D35" s="17" t="s">
        <v>56</v>
      </c>
      <c r="E35" s="17" t="s">
        <v>176</v>
      </c>
      <c r="F35" s="17"/>
      <c r="G35" s="17"/>
      <c r="H35" s="11"/>
      <c r="I35" t="s">
        <v>176</v>
      </c>
    </row>
    <row r="36" spans="1:9" x14ac:dyDescent="0.3">
      <c r="A36" s="2">
        <v>157</v>
      </c>
      <c r="B36" s="5" t="s">
        <v>57</v>
      </c>
      <c r="C36" s="5"/>
      <c r="D36" s="5" t="s">
        <v>58</v>
      </c>
      <c r="E36" s="2">
        <v>1.24</v>
      </c>
      <c r="F36" s="5" t="s">
        <v>59</v>
      </c>
      <c r="G36" s="5">
        <f>(E36+E37)/2</f>
        <v>2.17</v>
      </c>
      <c r="H36" s="5">
        <f>_xlfn.VAR.S(E36:E37)</f>
        <v>1.7298000000000009</v>
      </c>
      <c r="I36">
        <v>2.17</v>
      </c>
    </row>
    <row r="37" spans="1:9" x14ac:dyDescent="0.3">
      <c r="A37" s="3"/>
      <c r="B37" s="6"/>
      <c r="C37" s="6"/>
      <c r="D37" s="6"/>
      <c r="E37" s="3">
        <v>3.1</v>
      </c>
      <c r="F37" s="6" t="s">
        <v>30</v>
      </c>
      <c r="G37" s="6"/>
      <c r="H37" s="6"/>
    </row>
    <row r="38" spans="1:9" x14ac:dyDescent="0.3">
      <c r="A38" s="10">
        <v>203</v>
      </c>
      <c r="B38" s="9" t="s">
        <v>60</v>
      </c>
      <c r="C38" s="9"/>
      <c r="D38" s="9" t="s">
        <v>61</v>
      </c>
      <c r="E38" s="10">
        <v>4.5</v>
      </c>
      <c r="F38" s="9"/>
      <c r="G38" s="9"/>
      <c r="H38" s="11"/>
      <c r="I38">
        <v>4.5</v>
      </c>
    </row>
    <row r="39" spans="1:9" x14ac:dyDescent="0.3">
      <c r="A39" s="10">
        <v>207</v>
      </c>
      <c r="B39" s="9" t="s">
        <v>62</v>
      </c>
      <c r="C39" s="9"/>
      <c r="D39" s="9" t="s">
        <v>63</v>
      </c>
      <c r="E39" s="9">
        <v>1.29</v>
      </c>
      <c r="F39" s="9"/>
      <c r="G39" s="9"/>
      <c r="H39" s="11"/>
      <c r="I39">
        <v>1.29</v>
      </c>
    </row>
    <row r="40" spans="1:9" x14ac:dyDescent="0.3">
      <c r="A40" s="10">
        <v>213</v>
      </c>
      <c r="B40" s="9" t="s">
        <v>64</v>
      </c>
      <c r="C40" s="9"/>
      <c r="D40" s="9" t="s">
        <v>65</v>
      </c>
      <c r="E40" s="9">
        <v>2.1</v>
      </c>
      <c r="F40" s="9"/>
      <c r="G40" s="9"/>
      <c r="H40" s="9"/>
      <c r="I40">
        <v>2.1</v>
      </c>
    </row>
    <row r="41" spans="1:9" x14ac:dyDescent="0.3">
      <c r="A41" s="12">
        <v>219</v>
      </c>
      <c r="B41" s="14" t="s">
        <v>66</v>
      </c>
      <c r="C41" s="14" t="s">
        <v>297</v>
      </c>
      <c r="D41" s="14" t="s">
        <v>67</v>
      </c>
      <c r="E41" s="14">
        <v>0.4</v>
      </c>
      <c r="F41" s="14" t="s">
        <v>68</v>
      </c>
      <c r="G41" s="14"/>
      <c r="H41" s="14"/>
      <c r="I41">
        <v>0.4</v>
      </c>
    </row>
    <row r="42" spans="1:9" x14ac:dyDescent="0.3">
      <c r="A42" s="13"/>
      <c r="B42" s="15"/>
      <c r="C42" s="15" t="s">
        <v>299</v>
      </c>
      <c r="D42" s="15"/>
      <c r="E42" s="15">
        <v>0.78</v>
      </c>
      <c r="F42" s="15" t="s">
        <v>69</v>
      </c>
      <c r="G42" s="15"/>
      <c r="H42" s="15"/>
      <c r="I42">
        <v>0.78</v>
      </c>
    </row>
    <row r="43" spans="1:9" x14ac:dyDescent="0.3">
      <c r="A43" s="10">
        <v>220</v>
      </c>
      <c r="B43" s="9" t="s">
        <v>70</v>
      </c>
      <c r="C43" s="9"/>
      <c r="D43" s="9" t="s">
        <v>71</v>
      </c>
      <c r="E43" s="9">
        <v>0.9</v>
      </c>
      <c r="F43" s="9"/>
      <c r="G43" s="9"/>
      <c r="H43" s="11"/>
      <c r="I43">
        <v>0.9</v>
      </c>
    </row>
    <row r="44" spans="1:9" x14ac:dyDescent="0.3">
      <c r="A44" s="10">
        <v>245</v>
      </c>
      <c r="B44" s="9" t="s">
        <v>72</v>
      </c>
      <c r="C44" s="9"/>
      <c r="D44" s="9" t="s">
        <v>73</v>
      </c>
      <c r="E44" s="9">
        <v>1.6</v>
      </c>
      <c r="F44" s="9"/>
      <c r="G44" s="9"/>
      <c r="H44" s="11"/>
      <c r="I44">
        <v>1.6</v>
      </c>
    </row>
    <row r="45" spans="1:9" x14ac:dyDescent="0.3">
      <c r="A45" s="2">
        <v>257</v>
      </c>
      <c r="B45" s="5" t="s">
        <v>74</v>
      </c>
      <c r="C45" s="5"/>
      <c r="D45" s="5" t="s">
        <v>75</v>
      </c>
      <c r="E45" s="5">
        <v>5.78</v>
      </c>
      <c r="F45" s="5" t="s">
        <v>77</v>
      </c>
      <c r="G45" s="5">
        <f>(E45+E46)/2</f>
        <v>8.5950000000000006</v>
      </c>
      <c r="H45" s="48">
        <f>_xlfn.VAR.S(E45:E46)</f>
        <v>15.848449999999957</v>
      </c>
      <c r="I45" s="53">
        <v>8.5950000000000006</v>
      </c>
    </row>
    <row r="46" spans="1:9" x14ac:dyDescent="0.3">
      <c r="A46" s="3"/>
      <c r="B46" s="6"/>
      <c r="C46" s="6"/>
      <c r="D46" s="6"/>
      <c r="E46" s="6">
        <v>11.41</v>
      </c>
      <c r="F46" s="6" t="s">
        <v>76</v>
      </c>
      <c r="G46" s="6"/>
      <c r="H46" s="7"/>
    </row>
    <row r="47" spans="1:9" x14ac:dyDescent="0.3">
      <c r="A47" s="63">
        <v>261</v>
      </c>
      <c r="B47" s="62" t="s">
        <v>78</v>
      </c>
      <c r="C47" s="62" t="s">
        <v>297</v>
      </c>
      <c r="D47" s="62" t="s">
        <v>82</v>
      </c>
      <c r="E47" s="62">
        <v>5.87</v>
      </c>
      <c r="F47" s="62" t="s">
        <v>7</v>
      </c>
      <c r="G47" s="62">
        <f>(E47+E48)/2</f>
        <v>6.125</v>
      </c>
      <c r="H47" s="62">
        <f>_xlfn.VAR.S(E47:E48)</f>
        <v>0.13004999999999989</v>
      </c>
      <c r="I47">
        <v>6.125</v>
      </c>
    </row>
    <row r="48" spans="1:9" x14ac:dyDescent="0.3">
      <c r="A48" s="65"/>
      <c r="B48" s="64"/>
      <c r="C48" s="64" t="s">
        <v>297</v>
      </c>
      <c r="D48" s="64"/>
      <c r="E48" s="64">
        <v>6.38</v>
      </c>
      <c r="F48" s="64" t="s">
        <v>81</v>
      </c>
      <c r="G48" s="64"/>
      <c r="H48" s="64"/>
    </row>
    <row r="49" spans="1:9" x14ac:dyDescent="0.3">
      <c r="A49" s="67"/>
      <c r="B49" s="66"/>
      <c r="C49" s="66" t="s">
        <v>299</v>
      </c>
      <c r="D49" s="66"/>
      <c r="E49" s="66">
        <v>11</v>
      </c>
      <c r="F49" s="66" t="s">
        <v>80</v>
      </c>
      <c r="G49" s="66"/>
      <c r="H49" s="66"/>
      <c r="I49">
        <v>11</v>
      </c>
    </row>
    <row r="50" spans="1:9" x14ac:dyDescent="0.3">
      <c r="A50" s="76">
        <v>262</v>
      </c>
      <c r="B50" s="68" t="s">
        <v>83</v>
      </c>
      <c r="C50" s="68" t="s">
        <v>297</v>
      </c>
      <c r="D50" s="68" t="s">
        <v>79</v>
      </c>
      <c r="E50" s="68">
        <v>4.2</v>
      </c>
      <c r="F50" s="68"/>
      <c r="G50" s="68">
        <f>(E50+E51)/2</f>
        <v>5.07</v>
      </c>
      <c r="H50" s="68">
        <f>_xlfn.VAR.S(E50:E51)</f>
        <v>1.5138000000000034</v>
      </c>
      <c r="I50">
        <v>5.07</v>
      </c>
    </row>
    <row r="51" spans="1:9" x14ac:dyDescent="0.3">
      <c r="A51" s="77"/>
      <c r="B51" s="69"/>
      <c r="C51" s="69" t="s">
        <v>297</v>
      </c>
      <c r="D51" s="69"/>
      <c r="E51" s="69">
        <v>5.94</v>
      </c>
      <c r="F51" s="69"/>
      <c r="G51" s="69"/>
      <c r="H51" s="69"/>
    </row>
    <row r="52" spans="1:9" x14ac:dyDescent="0.3">
      <c r="A52" s="77"/>
      <c r="B52" s="69"/>
      <c r="C52" s="69" t="s">
        <v>299</v>
      </c>
      <c r="D52" s="69"/>
      <c r="E52" s="69">
        <v>8.66</v>
      </c>
      <c r="F52" s="69"/>
      <c r="G52" s="69">
        <f>(E52+E53)/2</f>
        <v>10.24</v>
      </c>
      <c r="H52" s="69">
        <f>_xlfn.VAR.S(E52:E53)</f>
        <v>4.9927999999999884</v>
      </c>
      <c r="I52">
        <v>10.24</v>
      </c>
    </row>
    <row r="53" spans="1:9" x14ac:dyDescent="0.3">
      <c r="A53" s="77"/>
      <c r="B53" s="69"/>
      <c r="C53" s="69" t="s">
        <v>299</v>
      </c>
      <c r="D53" s="69"/>
      <c r="E53" s="69">
        <v>11.82</v>
      </c>
      <c r="F53" s="69"/>
      <c r="G53" s="69"/>
      <c r="H53" s="69"/>
    </row>
    <row r="54" spans="1:9" x14ac:dyDescent="0.3">
      <c r="A54" s="77"/>
      <c r="B54" s="69"/>
      <c r="C54" s="69" t="s">
        <v>298</v>
      </c>
      <c r="D54" s="69"/>
      <c r="E54" s="69">
        <v>15.71</v>
      </c>
      <c r="F54" s="69"/>
      <c r="G54" s="69"/>
      <c r="H54" s="69"/>
      <c r="I54">
        <v>15.71</v>
      </c>
    </row>
    <row r="55" spans="1:9" x14ac:dyDescent="0.3">
      <c r="A55" s="77"/>
      <c r="B55" s="69"/>
      <c r="C55" s="69" t="s">
        <v>301</v>
      </c>
      <c r="D55" s="69"/>
      <c r="E55" s="69">
        <v>15.91</v>
      </c>
      <c r="F55" s="69"/>
      <c r="G55" s="69"/>
      <c r="H55" s="69"/>
      <c r="I55">
        <v>15.91</v>
      </c>
    </row>
    <row r="56" spans="1:9" x14ac:dyDescent="0.3">
      <c r="A56" s="78"/>
      <c r="B56" s="70"/>
      <c r="C56" s="70" t="s">
        <v>302</v>
      </c>
      <c r="D56" s="70"/>
      <c r="E56" s="70">
        <v>24.58</v>
      </c>
      <c r="F56" s="70"/>
      <c r="G56" s="70"/>
      <c r="H56" s="70"/>
      <c r="I56">
        <v>24.58</v>
      </c>
    </row>
    <row r="57" spans="1:9" x14ac:dyDescent="0.3">
      <c r="A57" s="32">
        <v>284</v>
      </c>
      <c r="B57" s="19" t="s">
        <v>84</v>
      </c>
      <c r="C57" s="19"/>
      <c r="D57" s="19" t="s">
        <v>85</v>
      </c>
      <c r="E57" s="19">
        <v>18.07</v>
      </c>
      <c r="F57" s="19"/>
      <c r="G57" s="19"/>
      <c r="H57" s="11"/>
      <c r="I57">
        <v>18.07</v>
      </c>
    </row>
    <row r="58" spans="1:9" x14ac:dyDescent="0.3">
      <c r="A58" s="2">
        <v>289</v>
      </c>
      <c r="B58" s="5" t="s">
        <v>86</v>
      </c>
      <c r="C58" s="5"/>
      <c r="D58" s="5" t="s">
        <v>87</v>
      </c>
      <c r="E58" s="5">
        <v>13.4</v>
      </c>
      <c r="F58" s="5"/>
      <c r="G58" s="5">
        <f>(E58+E59)/2</f>
        <v>15.170000000000002</v>
      </c>
      <c r="H58" s="48">
        <f>_xlfn.VAR.S(E58:E59)</f>
        <v>6.2657999999999561</v>
      </c>
      <c r="I58" s="53">
        <v>15.17</v>
      </c>
    </row>
    <row r="59" spans="1:9" x14ac:dyDescent="0.3">
      <c r="A59" s="3"/>
      <c r="B59" s="6"/>
      <c r="C59" s="6"/>
      <c r="D59" s="6"/>
      <c r="E59" s="6">
        <v>16.940000000000001</v>
      </c>
      <c r="F59" s="6"/>
      <c r="G59" s="6"/>
      <c r="H59" s="7"/>
    </row>
    <row r="60" spans="1:9" x14ac:dyDescent="0.3">
      <c r="A60" s="79">
        <v>292</v>
      </c>
      <c r="B60" s="71" t="s">
        <v>88</v>
      </c>
      <c r="C60" s="71" t="s">
        <v>297</v>
      </c>
      <c r="D60" s="71" t="s">
        <v>89</v>
      </c>
      <c r="E60" s="71">
        <v>8.5399999999999991</v>
      </c>
      <c r="F60" s="71" t="s">
        <v>7</v>
      </c>
      <c r="G60" s="71"/>
      <c r="H60" s="71"/>
      <c r="I60">
        <v>8.5399999999999991</v>
      </c>
    </row>
    <row r="61" spans="1:9" x14ac:dyDescent="0.3">
      <c r="A61" s="80"/>
      <c r="B61" s="72"/>
      <c r="C61" s="72" t="s">
        <v>303</v>
      </c>
      <c r="D61" s="72"/>
      <c r="E61" s="72">
        <v>12.2</v>
      </c>
      <c r="F61" s="72" t="s">
        <v>90</v>
      </c>
      <c r="G61" s="72"/>
      <c r="H61" s="72"/>
      <c r="I61">
        <v>12.2</v>
      </c>
    </row>
    <row r="62" spans="1:9" x14ac:dyDescent="0.3">
      <c r="A62" s="81"/>
      <c r="B62" s="73"/>
      <c r="C62" s="73" t="s">
        <v>299</v>
      </c>
      <c r="D62" s="73"/>
      <c r="E62" s="73">
        <v>18.11</v>
      </c>
      <c r="F62" s="73" t="s">
        <v>91</v>
      </c>
      <c r="G62" s="73"/>
      <c r="H62" s="73"/>
      <c r="I62">
        <v>18.11</v>
      </c>
    </row>
    <row r="63" spans="1:9" x14ac:dyDescent="0.3">
      <c r="A63" s="12">
        <v>313</v>
      </c>
      <c r="B63" s="14" t="s">
        <v>92</v>
      </c>
      <c r="C63" s="14" t="s">
        <v>297</v>
      </c>
      <c r="D63" s="14" t="s">
        <v>93</v>
      </c>
      <c r="E63" s="14">
        <v>2.44</v>
      </c>
      <c r="F63" s="14" t="s">
        <v>7</v>
      </c>
      <c r="G63" s="14"/>
      <c r="H63" s="14"/>
      <c r="I63">
        <v>2.44</v>
      </c>
    </row>
    <row r="64" spans="1:9" x14ac:dyDescent="0.3">
      <c r="A64" s="13"/>
      <c r="B64" s="15"/>
      <c r="C64" s="15" t="s">
        <v>299</v>
      </c>
      <c r="D64" s="15"/>
      <c r="E64" s="15">
        <v>4.7699999999999996</v>
      </c>
      <c r="F64" s="15" t="s">
        <v>8</v>
      </c>
      <c r="G64" s="15"/>
      <c r="H64" s="15"/>
      <c r="I64">
        <v>4.7699999999999996</v>
      </c>
    </row>
    <row r="65" spans="1:9" x14ac:dyDescent="0.3">
      <c r="A65" s="4">
        <v>326</v>
      </c>
      <c r="B65" s="11" t="s">
        <v>94</v>
      </c>
      <c r="C65" s="11"/>
      <c r="D65" s="11" t="s">
        <v>95</v>
      </c>
      <c r="E65" s="9">
        <v>25.7</v>
      </c>
      <c r="F65" s="11"/>
      <c r="G65" s="11"/>
      <c r="H65" s="11"/>
      <c r="I65">
        <v>25.7</v>
      </c>
    </row>
    <row r="66" spans="1:9" x14ac:dyDescent="0.3">
      <c r="A66" s="32">
        <v>328</v>
      </c>
      <c r="B66" s="19" t="s">
        <v>96</v>
      </c>
      <c r="C66" s="19"/>
      <c r="D66" s="19" t="s">
        <v>97</v>
      </c>
      <c r="E66" s="19">
        <v>25.81</v>
      </c>
      <c r="F66" s="19"/>
      <c r="G66" s="19"/>
      <c r="H66" s="11"/>
      <c r="I66">
        <v>28.3</v>
      </c>
    </row>
    <row r="67" spans="1:9" x14ac:dyDescent="0.3">
      <c r="A67" s="10">
        <v>329</v>
      </c>
      <c r="B67" s="9" t="s">
        <v>98</v>
      </c>
      <c r="C67" s="9"/>
      <c r="D67" s="9" t="s">
        <v>99</v>
      </c>
      <c r="E67" s="9">
        <v>25.75</v>
      </c>
      <c r="F67" s="9"/>
      <c r="G67" s="9"/>
      <c r="H67" s="26"/>
      <c r="I67">
        <v>25.75</v>
      </c>
    </row>
    <row r="68" spans="1:9" x14ac:dyDescent="0.3">
      <c r="A68" s="1">
        <v>344</v>
      </c>
      <c r="B68" t="s">
        <v>101</v>
      </c>
      <c r="D68" t="s">
        <v>100</v>
      </c>
      <c r="E68">
        <v>1.1599999999999999</v>
      </c>
      <c r="H68" s="11"/>
      <c r="I68">
        <v>1.1599999999999999</v>
      </c>
    </row>
    <row r="69" spans="1:9" x14ac:dyDescent="0.3">
      <c r="A69" s="4">
        <v>347</v>
      </c>
      <c r="B69" s="11" t="s">
        <v>102</v>
      </c>
      <c r="C69" s="11"/>
      <c r="D69" s="11" t="s">
        <v>103</v>
      </c>
      <c r="E69" s="11">
        <v>3.15</v>
      </c>
      <c r="F69" s="11"/>
      <c r="G69" s="11"/>
      <c r="H69" s="11"/>
      <c r="I69">
        <v>3.15</v>
      </c>
    </row>
    <row r="70" spans="1:9" x14ac:dyDescent="0.3">
      <c r="A70" s="32">
        <v>362</v>
      </c>
      <c r="B70" s="19" t="s">
        <v>104</v>
      </c>
      <c r="C70" s="19"/>
      <c r="D70" s="19" t="s">
        <v>105</v>
      </c>
      <c r="E70" s="19">
        <v>1.84</v>
      </c>
      <c r="F70" s="19"/>
      <c r="G70" s="19"/>
      <c r="H70" s="11"/>
      <c r="I70">
        <v>1.84</v>
      </c>
    </row>
    <row r="71" spans="1:9" x14ac:dyDescent="0.3">
      <c r="A71" s="10">
        <v>368</v>
      </c>
      <c r="B71" s="9" t="s">
        <v>106</v>
      </c>
      <c r="C71" s="9"/>
      <c r="D71" s="9" t="s">
        <v>107</v>
      </c>
      <c r="E71" s="9">
        <v>1.8</v>
      </c>
      <c r="F71" s="11"/>
      <c r="G71" s="11"/>
      <c r="H71" s="11"/>
      <c r="I71">
        <v>1.8</v>
      </c>
    </row>
    <row r="72" spans="1:9" x14ac:dyDescent="0.3">
      <c r="A72" s="10">
        <v>373</v>
      </c>
      <c r="B72" s="9" t="s">
        <v>108</v>
      </c>
      <c r="C72" s="9"/>
      <c r="D72" s="9" t="s">
        <v>109</v>
      </c>
      <c r="E72" s="9">
        <v>3.4</v>
      </c>
      <c r="F72" s="11"/>
      <c r="G72" s="11"/>
      <c r="H72" s="26"/>
      <c r="I72">
        <v>3.45</v>
      </c>
    </row>
    <row r="73" spans="1:9" x14ac:dyDescent="0.3">
      <c r="A73" s="2">
        <v>389</v>
      </c>
      <c r="B73" s="5" t="s">
        <v>110</v>
      </c>
      <c r="C73" s="5"/>
      <c r="D73" s="5" t="s">
        <v>111</v>
      </c>
      <c r="E73" s="5">
        <v>0.88</v>
      </c>
      <c r="F73" s="5" t="s">
        <v>112</v>
      </c>
      <c r="G73" s="5">
        <v>1.21</v>
      </c>
      <c r="H73" s="5">
        <f>_xlfn.VAR.S(E73:E74)</f>
        <v>0.21124999999999972</v>
      </c>
      <c r="I73">
        <v>1.21</v>
      </c>
    </row>
    <row r="74" spans="1:9" x14ac:dyDescent="0.3">
      <c r="A74" s="3"/>
      <c r="B74" s="6"/>
      <c r="C74" s="6"/>
      <c r="D74" s="6"/>
      <c r="E74" s="6">
        <v>1.53</v>
      </c>
      <c r="F74" s="6" t="s">
        <v>113</v>
      </c>
      <c r="G74" s="6"/>
      <c r="H74" s="6"/>
    </row>
    <row r="75" spans="1:9" x14ac:dyDescent="0.3">
      <c r="A75" s="2">
        <v>390</v>
      </c>
      <c r="B75" s="5" t="s">
        <v>114</v>
      </c>
      <c r="C75" s="5"/>
      <c r="D75" s="5" t="s">
        <v>115</v>
      </c>
      <c r="E75" s="5">
        <v>0.86</v>
      </c>
      <c r="F75" s="5"/>
      <c r="G75" s="5">
        <v>0.88</v>
      </c>
      <c r="H75" s="5">
        <f>_xlfn.VAR.S(E75:E76)</f>
        <v>4.500000000000008E-4</v>
      </c>
      <c r="I75">
        <v>0.88</v>
      </c>
    </row>
    <row r="76" spans="1:9" x14ac:dyDescent="0.3">
      <c r="A76" s="3"/>
      <c r="B76" s="6"/>
      <c r="C76" s="6"/>
      <c r="D76" s="6"/>
      <c r="E76" s="6">
        <v>0.89</v>
      </c>
      <c r="F76" s="21" t="s">
        <v>175</v>
      </c>
      <c r="G76" s="6"/>
      <c r="H76" s="6"/>
    </row>
    <row r="77" spans="1:9" x14ac:dyDescent="0.3">
      <c r="A77" s="10">
        <v>391</v>
      </c>
      <c r="B77" s="9" t="s">
        <v>116</v>
      </c>
      <c r="C77" s="9"/>
      <c r="D77" s="9" t="s">
        <v>117</v>
      </c>
      <c r="E77" s="9">
        <v>1.6</v>
      </c>
      <c r="F77" s="9"/>
      <c r="G77" s="9"/>
      <c r="H77" s="11"/>
      <c r="I77">
        <v>1.6</v>
      </c>
    </row>
    <row r="78" spans="1:9" x14ac:dyDescent="0.3">
      <c r="A78" s="10">
        <v>395</v>
      </c>
      <c r="B78" s="9" t="s">
        <v>118</v>
      </c>
      <c r="C78" s="9"/>
      <c r="D78" s="9" t="s">
        <v>119</v>
      </c>
      <c r="E78" s="9">
        <v>2.2999999999999998</v>
      </c>
      <c r="F78" s="9"/>
      <c r="G78" s="9"/>
      <c r="H78" s="11"/>
      <c r="I78">
        <v>2.2999999999999998</v>
      </c>
    </row>
    <row r="79" spans="1:9" x14ac:dyDescent="0.3">
      <c r="A79" s="10">
        <v>398</v>
      </c>
      <c r="B79" s="9" t="s">
        <v>120</v>
      </c>
      <c r="C79" s="9"/>
      <c r="D79" s="9" t="s">
        <v>121</v>
      </c>
      <c r="E79" s="9">
        <v>1.6</v>
      </c>
      <c r="F79" s="9"/>
      <c r="G79" s="9"/>
      <c r="H79" s="26"/>
      <c r="I79">
        <v>1.6</v>
      </c>
    </row>
    <row r="80" spans="1:9" x14ac:dyDescent="0.3">
      <c r="A80" s="10">
        <v>399</v>
      </c>
      <c r="B80" s="9" t="s">
        <v>122</v>
      </c>
      <c r="C80" s="9"/>
      <c r="D80" s="9" t="s">
        <v>123</v>
      </c>
      <c r="E80" s="9">
        <v>1.6</v>
      </c>
      <c r="F80" s="9"/>
      <c r="G80" s="9"/>
      <c r="H80" s="11"/>
      <c r="I80">
        <v>1.6</v>
      </c>
    </row>
    <row r="81" spans="1:9" x14ac:dyDescent="0.3">
      <c r="A81" s="10">
        <v>406</v>
      </c>
      <c r="B81" s="9" t="s">
        <v>124</v>
      </c>
      <c r="C81" s="9"/>
      <c r="D81" s="9" t="s">
        <v>125</v>
      </c>
      <c r="E81" s="9">
        <v>13</v>
      </c>
      <c r="F81" s="9"/>
      <c r="G81" s="9"/>
      <c r="H81" s="9"/>
      <c r="I81">
        <v>13</v>
      </c>
    </row>
    <row r="82" spans="1:9" x14ac:dyDescent="0.3">
      <c r="A82" s="18">
        <v>415</v>
      </c>
      <c r="B82" s="17" t="s">
        <v>126</v>
      </c>
      <c r="C82" s="17"/>
      <c r="D82" s="17" t="s">
        <v>127</v>
      </c>
      <c r="E82" s="17" t="s">
        <v>176</v>
      </c>
      <c r="F82" s="17"/>
      <c r="G82" s="17"/>
      <c r="H82" s="11"/>
      <c r="I82" t="s">
        <v>176</v>
      </c>
    </row>
    <row r="83" spans="1:9" x14ac:dyDescent="0.3">
      <c r="A83" s="10">
        <v>417</v>
      </c>
      <c r="B83" s="9" t="s">
        <v>128</v>
      </c>
      <c r="C83" s="9"/>
      <c r="D83" s="9" t="s">
        <v>129</v>
      </c>
      <c r="E83" s="9">
        <v>18.399999999999999</v>
      </c>
      <c r="F83" s="11"/>
      <c r="G83" s="11"/>
      <c r="H83" s="11"/>
      <c r="I83">
        <v>18.399999999999999</v>
      </c>
    </row>
    <row r="84" spans="1:9" x14ac:dyDescent="0.3">
      <c r="A84" s="18">
        <v>462</v>
      </c>
      <c r="B84" s="17" t="s">
        <v>130</v>
      </c>
      <c r="C84" s="17"/>
      <c r="D84" s="17" t="s">
        <v>131</v>
      </c>
      <c r="E84" s="17" t="s">
        <v>176</v>
      </c>
      <c r="F84" s="17"/>
      <c r="G84" s="17"/>
      <c r="H84" s="26"/>
      <c r="I84" t="s">
        <v>176</v>
      </c>
    </row>
    <row r="85" spans="1:9" x14ac:dyDescent="0.3">
      <c r="A85" s="12">
        <v>466</v>
      </c>
      <c r="B85" s="14" t="s">
        <v>132</v>
      </c>
      <c r="C85" s="14" t="s">
        <v>297</v>
      </c>
      <c r="D85" s="14" t="s">
        <v>133</v>
      </c>
      <c r="E85" s="14">
        <v>2.99</v>
      </c>
      <c r="F85" s="14" t="s">
        <v>7</v>
      </c>
      <c r="G85" s="14"/>
      <c r="H85" s="14"/>
      <c r="I85">
        <v>2.99</v>
      </c>
    </row>
    <row r="86" spans="1:9" x14ac:dyDescent="0.3">
      <c r="A86" s="13"/>
      <c r="B86" s="15"/>
      <c r="C86" s="15" t="s">
        <v>296</v>
      </c>
      <c r="D86" s="15"/>
      <c r="E86" s="15">
        <v>4.55</v>
      </c>
      <c r="F86" s="15" t="s">
        <v>134</v>
      </c>
      <c r="G86" s="15"/>
      <c r="H86" s="15"/>
      <c r="I86">
        <v>4.55</v>
      </c>
    </row>
    <row r="87" spans="1:9" x14ac:dyDescent="0.3">
      <c r="A87" s="2">
        <v>473</v>
      </c>
      <c r="B87" s="5" t="s">
        <v>135</v>
      </c>
      <c r="C87" s="5"/>
      <c r="D87" s="5" t="s">
        <v>73</v>
      </c>
      <c r="E87" s="5">
        <v>1.42</v>
      </c>
      <c r="F87" s="5"/>
      <c r="G87" s="5">
        <f>(E87+E88)/2</f>
        <v>1.51</v>
      </c>
      <c r="H87" s="5">
        <f>_xlfn.VAR.S(E87:E88)</f>
        <v>1.620000000000003E-2</v>
      </c>
      <c r="I87">
        <v>1.51</v>
      </c>
    </row>
    <row r="88" spans="1:9" x14ac:dyDescent="0.3">
      <c r="A88" s="3"/>
      <c r="B88" s="6"/>
      <c r="C88" s="6"/>
      <c r="D88" s="6"/>
      <c r="E88" s="6">
        <v>1.6</v>
      </c>
      <c r="F88" s="6" t="s">
        <v>30</v>
      </c>
      <c r="G88" s="6"/>
      <c r="H88" s="6"/>
    </row>
    <row r="89" spans="1:9" x14ac:dyDescent="0.3">
      <c r="A89" s="12">
        <v>482</v>
      </c>
      <c r="B89" s="14" t="s">
        <v>136</v>
      </c>
      <c r="C89" s="14" t="s">
        <v>297</v>
      </c>
      <c r="D89" s="14" t="s">
        <v>137</v>
      </c>
      <c r="E89" s="14">
        <v>2.19</v>
      </c>
      <c r="F89" s="14" t="s">
        <v>138</v>
      </c>
      <c r="G89" s="14">
        <v>3.43</v>
      </c>
      <c r="H89" s="14">
        <f>_xlfn.VAR.S(E89:E90)</f>
        <v>3.050450000000005</v>
      </c>
      <c r="I89">
        <v>3.43</v>
      </c>
    </row>
    <row r="90" spans="1:9" x14ac:dyDescent="0.3">
      <c r="A90" s="13"/>
      <c r="B90" s="15"/>
      <c r="C90" s="15" t="s">
        <v>299</v>
      </c>
      <c r="D90" s="15"/>
      <c r="E90" s="15">
        <v>4.66</v>
      </c>
      <c r="F90" s="15" t="s">
        <v>8</v>
      </c>
      <c r="G90" s="15"/>
      <c r="H90" s="15"/>
    </row>
    <row r="91" spans="1:9" x14ac:dyDescent="0.3">
      <c r="A91" s="10">
        <v>497</v>
      </c>
      <c r="B91" s="9" t="s">
        <v>139</v>
      </c>
      <c r="C91" s="9"/>
      <c r="D91" s="9" t="s">
        <v>140</v>
      </c>
      <c r="E91" s="9">
        <v>0.8</v>
      </c>
      <c r="F91" s="9"/>
      <c r="G91" s="9"/>
      <c r="H91" s="26"/>
      <c r="I91">
        <v>0.8</v>
      </c>
    </row>
    <row r="92" spans="1:9" x14ac:dyDescent="0.3">
      <c r="A92" s="4">
        <v>501</v>
      </c>
      <c r="B92" s="11" t="s">
        <v>141</v>
      </c>
      <c r="C92" s="11"/>
      <c r="D92" s="11" t="s">
        <v>142</v>
      </c>
      <c r="E92" s="11">
        <v>0.49</v>
      </c>
      <c r="F92" s="11"/>
      <c r="G92" s="11"/>
      <c r="H92" s="11"/>
      <c r="I92">
        <v>0.49</v>
      </c>
    </row>
    <row r="93" spans="1:9" x14ac:dyDescent="0.3">
      <c r="A93" s="4">
        <v>504</v>
      </c>
      <c r="B93" s="11" t="s">
        <v>150</v>
      </c>
      <c r="C93" s="11"/>
      <c r="D93" s="11" t="s">
        <v>151</v>
      </c>
      <c r="E93" s="11">
        <v>3.3</v>
      </c>
      <c r="F93" s="11"/>
      <c r="G93" s="11"/>
      <c r="H93" s="11"/>
      <c r="I93">
        <v>2.2000000000000002</v>
      </c>
    </row>
    <row r="94" spans="1:9" x14ac:dyDescent="0.3">
      <c r="A94" s="10">
        <v>505</v>
      </c>
      <c r="B94" s="9" t="s">
        <v>152</v>
      </c>
      <c r="C94" s="9"/>
      <c r="D94" s="9" t="s">
        <v>153</v>
      </c>
      <c r="E94" s="9">
        <v>1.8</v>
      </c>
      <c r="F94" s="11"/>
      <c r="G94" s="11"/>
      <c r="H94" s="11"/>
      <c r="I94">
        <v>1.8</v>
      </c>
    </row>
    <row r="95" spans="1:9" x14ac:dyDescent="0.3">
      <c r="A95" s="32">
        <v>529</v>
      </c>
      <c r="B95" s="19" t="s">
        <v>159</v>
      </c>
      <c r="C95" s="19"/>
      <c r="D95" s="19" t="s">
        <v>160</v>
      </c>
      <c r="E95" s="19">
        <v>1.2</v>
      </c>
      <c r="F95" s="19"/>
      <c r="G95" s="19"/>
      <c r="H95" s="19"/>
      <c r="I95">
        <v>1.2</v>
      </c>
    </row>
    <row r="96" spans="1:9" x14ac:dyDescent="0.3">
      <c r="A96" s="82">
        <v>603</v>
      </c>
      <c r="B96" s="33" t="s">
        <v>161</v>
      </c>
      <c r="C96" s="22"/>
      <c r="D96" s="22" t="s">
        <v>162</v>
      </c>
      <c r="E96" s="22" t="s">
        <v>176</v>
      </c>
      <c r="F96" s="22"/>
      <c r="G96" s="22"/>
      <c r="H96" s="22"/>
      <c r="I96" t="s">
        <v>176</v>
      </c>
    </row>
    <row r="97" spans="1:9" x14ac:dyDescent="0.3">
      <c r="A97" s="2">
        <v>607</v>
      </c>
      <c r="B97" s="5" t="s">
        <v>164</v>
      </c>
      <c r="C97" s="5"/>
      <c r="D97" s="5" t="s">
        <v>163</v>
      </c>
      <c r="E97" s="5">
        <v>32</v>
      </c>
      <c r="F97" s="5"/>
      <c r="G97" s="5">
        <f>(E97+E98)/2</f>
        <v>32.25</v>
      </c>
      <c r="H97" s="5">
        <f>_xlfn.VAR.S(E97:E98)</f>
        <v>0.125</v>
      </c>
      <c r="I97">
        <v>32.25</v>
      </c>
    </row>
    <row r="98" spans="1:9" x14ac:dyDescent="0.3">
      <c r="A98" s="3"/>
      <c r="B98" s="6"/>
      <c r="C98" s="6"/>
      <c r="D98" s="6"/>
      <c r="E98" s="6">
        <v>32.5</v>
      </c>
      <c r="F98" s="6"/>
      <c r="G98" s="6"/>
      <c r="H98" s="6"/>
    </row>
    <row r="99" spans="1:9" x14ac:dyDescent="0.3">
      <c r="A99" s="32">
        <v>613</v>
      </c>
      <c r="B99" s="19" t="s">
        <v>166</v>
      </c>
      <c r="C99" s="19"/>
      <c r="D99" s="19" t="s">
        <v>167</v>
      </c>
      <c r="E99" s="19">
        <v>2.2400000000000002</v>
      </c>
      <c r="F99" s="19"/>
      <c r="G99" s="19"/>
      <c r="H99" s="19"/>
      <c r="I99">
        <v>2.2400000000000002</v>
      </c>
    </row>
    <row r="100" spans="1:9" x14ac:dyDescent="0.3">
      <c r="A100" s="12">
        <v>618</v>
      </c>
      <c r="B100" s="14" t="s">
        <v>168</v>
      </c>
      <c r="C100" s="14" t="s">
        <v>297</v>
      </c>
      <c r="D100" s="14" t="s">
        <v>169</v>
      </c>
      <c r="E100" s="14">
        <v>3.36</v>
      </c>
      <c r="F100" s="14" t="s">
        <v>170</v>
      </c>
      <c r="G100" s="14"/>
      <c r="H100" s="14"/>
      <c r="I100">
        <v>3.36</v>
      </c>
    </row>
    <row r="101" spans="1:9" x14ac:dyDescent="0.3">
      <c r="A101" s="13"/>
      <c r="B101" s="15"/>
      <c r="C101" s="15" t="s">
        <v>299</v>
      </c>
      <c r="D101" s="15"/>
      <c r="E101" s="15">
        <v>4.59</v>
      </c>
      <c r="F101" s="15"/>
      <c r="G101" s="15"/>
      <c r="H101" s="15"/>
      <c r="I101">
        <v>4.59</v>
      </c>
    </row>
    <row r="102" spans="1:9" x14ac:dyDescent="0.3">
      <c r="A102" s="2">
        <v>621</v>
      </c>
      <c r="B102" s="5" t="s">
        <v>171</v>
      </c>
      <c r="C102" s="5"/>
      <c r="D102" s="5" t="s">
        <v>133</v>
      </c>
      <c r="E102" s="5">
        <v>2.12</v>
      </c>
      <c r="F102" s="5"/>
      <c r="G102" s="5">
        <f>(E102+E103)/2</f>
        <v>2.31</v>
      </c>
      <c r="H102" s="5">
        <f>_xlfn.VAR.S(E102:E103)</f>
        <v>7.2199999999999959E-2</v>
      </c>
      <c r="I102">
        <v>2.31</v>
      </c>
    </row>
    <row r="103" spans="1:9" x14ac:dyDescent="0.3">
      <c r="A103" s="3"/>
      <c r="B103" s="6"/>
      <c r="C103" s="6"/>
      <c r="D103" s="6"/>
      <c r="E103" s="6">
        <v>2.5</v>
      </c>
      <c r="F103" s="6"/>
      <c r="G103" s="6"/>
      <c r="H103" s="6"/>
    </row>
    <row r="104" spans="1:9" x14ac:dyDescent="0.3">
      <c r="A104" s="2">
        <v>635</v>
      </c>
      <c r="B104" s="5" t="s">
        <v>172</v>
      </c>
      <c r="C104" s="5"/>
      <c r="D104" s="5" t="s">
        <v>133</v>
      </c>
      <c r="E104" s="5">
        <v>1.36</v>
      </c>
      <c r="F104" s="5" t="s">
        <v>173</v>
      </c>
      <c r="G104" s="5">
        <f>(E104+E105)/2</f>
        <v>1.98</v>
      </c>
      <c r="H104" s="5">
        <f>_xlfn.VAR.S(E104:E105)</f>
        <v>0.76880000000000059</v>
      </c>
      <c r="I104">
        <v>1.98</v>
      </c>
    </row>
    <row r="105" spans="1:9" x14ac:dyDescent="0.3">
      <c r="A105" s="3"/>
      <c r="B105" s="6"/>
      <c r="C105" s="6"/>
      <c r="D105" s="6"/>
      <c r="E105" s="6">
        <v>2.6</v>
      </c>
      <c r="F105" s="6" t="s">
        <v>174</v>
      </c>
      <c r="G105" s="6"/>
      <c r="H105" s="6"/>
    </row>
    <row r="106" spans="1:9" x14ac:dyDescent="0.3">
      <c r="A106" s="10">
        <v>653</v>
      </c>
      <c r="B106" s="9" t="s">
        <v>177</v>
      </c>
      <c r="C106" s="9"/>
      <c r="D106" s="9" t="s">
        <v>178</v>
      </c>
      <c r="E106" s="9" t="s">
        <v>176</v>
      </c>
      <c r="F106" s="9"/>
      <c r="G106" s="9"/>
      <c r="H106" s="9"/>
      <c r="I106">
        <v>1.2</v>
      </c>
    </row>
    <row r="107" spans="1:9" x14ac:dyDescent="0.3">
      <c r="A107" s="18">
        <v>662</v>
      </c>
      <c r="B107" s="17" t="s">
        <v>179</v>
      </c>
      <c r="C107" s="17"/>
      <c r="D107" s="17" t="s">
        <v>180</v>
      </c>
      <c r="E107" s="17" t="s">
        <v>176</v>
      </c>
      <c r="F107" s="17"/>
      <c r="G107" s="17"/>
      <c r="H107" s="17"/>
      <c r="I107" t="s">
        <v>176</v>
      </c>
    </row>
    <row r="108" spans="1:9" x14ac:dyDescent="0.3">
      <c r="A108" s="10">
        <v>665</v>
      </c>
      <c r="B108" s="9" t="s">
        <v>181</v>
      </c>
      <c r="C108" s="9"/>
      <c r="D108" s="9" t="s">
        <v>182</v>
      </c>
      <c r="E108" s="9">
        <v>4.9000000000000004</v>
      </c>
      <c r="F108" s="9"/>
      <c r="G108" s="9"/>
      <c r="H108" s="9"/>
      <c r="I108">
        <v>4.9000000000000004</v>
      </c>
    </row>
    <row r="109" spans="1:9" x14ac:dyDescent="0.3">
      <c r="A109" s="79">
        <v>669</v>
      </c>
      <c r="B109" s="71" t="s">
        <v>183</v>
      </c>
      <c r="C109" s="71" t="s">
        <v>297</v>
      </c>
      <c r="D109" s="71" t="s">
        <v>184</v>
      </c>
      <c r="E109" s="71">
        <v>1.53</v>
      </c>
      <c r="F109" s="71" t="s">
        <v>30</v>
      </c>
      <c r="G109" s="71"/>
      <c r="H109" s="71"/>
      <c r="I109">
        <v>1.53</v>
      </c>
    </row>
    <row r="110" spans="1:9" x14ac:dyDescent="0.3">
      <c r="A110" s="80"/>
      <c r="B110" s="72"/>
      <c r="C110" s="72" t="s">
        <v>299</v>
      </c>
      <c r="D110" s="72"/>
      <c r="E110" s="72">
        <v>3.26</v>
      </c>
      <c r="F110" s="72" t="s">
        <v>30</v>
      </c>
      <c r="G110" s="72"/>
      <c r="H110" s="72"/>
      <c r="I110">
        <v>3.26</v>
      </c>
    </row>
    <row r="111" spans="1:9" x14ac:dyDescent="0.3">
      <c r="A111" s="81"/>
      <c r="B111" s="73"/>
      <c r="C111" s="73" t="s">
        <v>298</v>
      </c>
      <c r="D111" s="73"/>
      <c r="E111" s="73">
        <v>4.7</v>
      </c>
      <c r="F111" s="73"/>
      <c r="G111" s="73"/>
      <c r="H111" s="73"/>
      <c r="I111">
        <v>4.7</v>
      </c>
    </row>
    <row r="112" spans="1:9" x14ac:dyDescent="0.3">
      <c r="A112" s="79">
        <v>705</v>
      </c>
      <c r="B112" s="71" t="s">
        <v>186</v>
      </c>
      <c r="C112" s="71" t="s">
        <v>297</v>
      </c>
      <c r="D112" s="71" t="s">
        <v>185</v>
      </c>
      <c r="E112" s="71">
        <v>10.54</v>
      </c>
      <c r="F112" s="71"/>
      <c r="G112" s="71"/>
      <c r="H112" s="71"/>
      <c r="I112">
        <v>10.54</v>
      </c>
    </row>
    <row r="113" spans="1:9" x14ac:dyDescent="0.3">
      <c r="A113" s="80"/>
      <c r="B113" s="72"/>
      <c r="C113" s="72" t="s">
        <v>299</v>
      </c>
      <c r="D113" s="72"/>
      <c r="E113" s="72">
        <v>20.2</v>
      </c>
      <c r="F113" s="72"/>
      <c r="G113" s="72"/>
      <c r="H113" s="72"/>
      <c r="I113">
        <v>20.2</v>
      </c>
    </row>
    <row r="114" spans="1:9" x14ac:dyDescent="0.3">
      <c r="A114" s="81"/>
      <c r="B114" s="73"/>
      <c r="C114" s="73" t="s">
        <v>301</v>
      </c>
      <c r="D114" s="73"/>
      <c r="E114" s="73">
        <v>32.69</v>
      </c>
      <c r="F114" s="73"/>
      <c r="G114" s="73"/>
      <c r="H114" s="73"/>
      <c r="I114">
        <v>32.69</v>
      </c>
    </row>
    <row r="115" spans="1:9" x14ac:dyDescent="0.3">
      <c r="A115" s="10">
        <v>729</v>
      </c>
      <c r="B115" s="9" t="s">
        <v>187</v>
      </c>
      <c r="C115" s="9"/>
      <c r="D115" s="9" t="s">
        <v>188</v>
      </c>
      <c r="E115" s="9">
        <v>2.84</v>
      </c>
      <c r="F115" s="9"/>
      <c r="G115" s="9"/>
      <c r="H115" s="9"/>
      <c r="I115">
        <v>2.84</v>
      </c>
    </row>
    <row r="116" spans="1:9" x14ac:dyDescent="0.3">
      <c r="A116" s="10">
        <v>735</v>
      </c>
      <c r="B116" s="11" t="s">
        <v>189</v>
      </c>
      <c r="C116" s="11"/>
      <c r="D116" s="11" t="s">
        <v>190</v>
      </c>
      <c r="E116" s="9">
        <v>2.58</v>
      </c>
      <c r="F116" s="11"/>
      <c r="G116" s="11"/>
      <c r="H116" s="11"/>
      <c r="I116">
        <v>2.58</v>
      </c>
    </row>
    <row r="117" spans="1:9" x14ac:dyDescent="0.3">
      <c r="A117" s="10">
        <v>737</v>
      </c>
      <c r="B117" s="9" t="s">
        <v>191</v>
      </c>
      <c r="C117" s="9"/>
      <c r="D117" s="9" t="s">
        <v>192</v>
      </c>
      <c r="E117" s="9">
        <v>5.54</v>
      </c>
      <c r="F117" s="9"/>
      <c r="G117" s="9"/>
      <c r="H117" s="9"/>
      <c r="I117">
        <v>5.54</v>
      </c>
    </row>
    <row r="118" spans="1:9" x14ac:dyDescent="0.3">
      <c r="A118" s="10">
        <v>768</v>
      </c>
      <c r="B118" s="9" t="s">
        <v>193</v>
      </c>
      <c r="C118" s="11"/>
      <c r="D118" s="9" t="s">
        <v>194</v>
      </c>
      <c r="E118" s="9">
        <v>35.33</v>
      </c>
      <c r="F118" s="11"/>
      <c r="G118" s="11"/>
      <c r="H118" s="11"/>
      <c r="I118">
        <v>35.33</v>
      </c>
    </row>
    <row r="119" spans="1:9" x14ac:dyDescent="0.3">
      <c r="A119" s="10">
        <v>791</v>
      </c>
      <c r="B119" s="9" t="s">
        <v>195</v>
      </c>
      <c r="C119" s="11"/>
      <c r="D119" s="9" t="s">
        <v>196</v>
      </c>
      <c r="E119" s="9">
        <v>7.85</v>
      </c>
      <c r="F119" s="11"/>
      <c r="G119" s="11"/>
      <c r="H119" s="11"/>
      <c r="I119">
        <v>7.85</v>
      </c>
    </row>
    <row r="120" spans="1:9" x14ac:dyDescent="0.3">
      <c r="A120" s="40">
        <v>882</v>
      </c>
      <c r="B120" s="34" t="s">
        <v>197</v>
      </c>
      <c r="C120" s="26"/>
      <c r="D120" s="34" t="s">
        <v>198</v>
      </c>
      <c r="E120" s="34">
        <v>1.47</v>
      </c>
      <c r="F120" s="26" t="s">
        <v>155</v>
      </c>
      <c r="G120" s="26"/>
      <c r="H120" s="26"/>
      <c r="I120">
        <v>1.47</v>
      </c>
    </row>
    <row r="121" spans="1:9" x14ac:dyDescent="0.3">
      <c r="A121" s="42"/>
      <c r="B121" s="35"/>
      <c r="C121" s="27"/>
      <c r="D121" s="27"/>
      <c r="E121" s="38">
        <v>3.12</v>
      </c>
      <c r="F121" s="39" t="s">
        <v>199</v>
      </c>
      <c r="G121" s="27"/>
      <c r="H121" s="27"/>
    </row>
    <row r="122" spans="1:9" x14ac:dyDescent="0.3">
      <c r="A122" s="10">
        <v>883</v>
      </c>
      <c r="B122" s="9" t="s">
        <v>200</v>
      </c>
      <c r="C122" s="11"/>
      <c r="D122" s="9" t="s">
        <v>201</v>
      </c>
      <c r="E122" s="9">
        <v>1.52</v>
      </c>
      <c r="F122" s="11"/>
      <c r="G122" s="11"/>
      <c r="H122" s="11"/>
      <c r="I122">
        <v>1.52</v>
      </c>
    </row>
    <row r="123" spans="1:9" x14ac:dyDescent="0.3">
      <c r="A123" s="10">
        <v>895</v>
      </c>
      <c r="B123" s="9" t="s">
        <v>202</v>
      </c>
      <c r="C123" s="11"/>
      <c r="D123" s="9" t="s">
        <v>203</v>
      </c>
      <c r="E123" s="9">
        <v>4.5999999999999996</v>
      </c>
      <c r="F123" s="11"/>
      <c r="G123" s="11"/>
      <c r="H123" s="11"/>
      <c r="I123">
        <v>4.5999999999999996</v>
      </c>
    </row>
    <row r="124" spans="1:9" x14ac:dyDescent="0.3">
      <c r="A124" s="40">
        <v>942</v>
      </c>
      <c r="B124" s="34" t="s">
        <v>204</v>
      </c>
      <c r="C124" s="26"/>
      <c r="D124" s="26" t="s">
        <v>205</v>
      </c>
      <c r="E124" s="34">
        <v>1.6</v>
      </c>
      <c r="F124" s="26"/>
      <c r="G124" s="26"/>
      <c r="H124" s="26"/>
      <c r="I124">
        <v>1.6</v>
      </c>
    </row>
    <row r="125" spans="1:9" x14ac:dyDescent="0.3">
      <c r="A125" s="42"/>
      <c r="B125" s="27"/>
      <c r="C125" s="27"/>
      <c r="D125" s="27"/>
      <c r="E125" s="38">
        <v>2.93</v>
      </c>
      <c r="F125" s="39" t="s">
        <v>206</v>
      </c>
      <c r="G125" s="27"/>
      <c r="H125" s="27"/>
    </row>
    <row r="126" spans="1:9" x14ac:dyDescent="0.3">
      <c r="A126" s="10">
        <v>947</v>
      </c>
      <c r="B126" s="9" t="s">
        <v>207</v>
      </c>
      <c r="C126" s="11"/>
      <c r="D126" s="9" t="s">
        <v>208</v>
      </c>
      <c r="E126" s="9">
        <v>6.1</v>
      </c>
      <c r="F126" s="11"/>
      <c r="G126" s="11"/>
      <c r="H126" s="11"/>
      <c r="I126">
        <v>6.1</v>
      </c>
    </row>
    <row r="127" spans="1:9" x14ac:dyDescent="0.3">
      <c r="A127" s="47">
        <v>962</v>
      </c>
      <c r="B127" s="34" t="s">
        <v>209</v>
      </c>
      <c r="C127" s="26"/>
      <c r="D127" s="34" t="s">
        <v>210</v>
      </c>
      <c r="E127" s="41">
        <v>6.6</v>
      </c>
      <c r="F127" s="26" t="s">
        <v>199</v>
      </c>
      <c r="G127" s="26"/>
      <c r="H127" s="26"/>
      <c r="I127">
        <v>8.8000000000000007</v>
      </c>
    </row>
    <row r="128" spans="1:9" x14ac:dyDescent="0.3">
      <c r="A128" s="47"/>
      <c r="B128" s="28"/>
      <c r="C128" s="28"/>
      <c r="D128" s="28"/>
      <c r="E128" s="37">
        <v>8.8000000000000007</v>
      </c>
      <c r="F128" s="28" t="s">
        <v>199</v>
      </c>
      <c r="G128" s="28"/>
      <c r="H128" s="28"/>
    </row>
    <row r="129" spans="1:9" x14ac:dyDescent="0.3">
      <c r="A129" s="42"/>
      <c r="B129" s="27"/>
      <c r="C129" s="27" t="s">
        <v>298</v>
      </c>
      <c r="D129" s="27"/>
      <c r="E129" s="42">
        <v>8.8000000000000007</v>
      </c>
      <c r="F129" s="27"/>
      <c r="G129" s="27"/>
      <c r="H129" s="27"/>
    </row>
    <row r="130" spans="1:9" x14ac:dyDescent="0.3">
      <c r="A130" s="32">
        <v>981</v>
      </c>
      <c r="B130" s="19" t="s">
        <v>211</v>
      </c>
      <c r="C130" s="19"/>
      <c r="D130" s="19" t="s">
        <v>212</v>
      </c>
      <c r="E130" s="32">
        <v>0.94</v>
      </c>
      <c r="F130" s="19"/>
      <c r="G130" s="19"/>
      <c r="H130" s="19"/>
      <c r="I130">
        <v>0.94</v>
      </c>
    </row>
    <row r="131" spans="1:9" x14ac:dyDescent="0.3">
      <c r="A131" s="18">
        <v>985</v>
      </c>
      <c r="B131" s="17" t="s">
        <v>213</v>
      </c>
      <c r="C131" s="17"/>
      <c r="D131" s="17" t="s">
        <v>214</v>
      </c>
      <c r="E131" s="17" t="s">
        <v>176</v>
      </c>
      <c r="F131" s="17"/>
      <c r="G131" s="17"/>
      <c r="H131" s="17"/>
      <c r="I131" t="s">
        <v>176</v>
      </c>
    </row>
    <row r="132" spans="1:9" x14ac:dyDescent="0.3">
      <c r="A132" s="10">
        <v>986</v>
      </c>
      <c r="B132" s="9" t="s">
        <v>215</v>
      </c>
      <c r="C132" s="11"/>
      <c r="D132" s="9" t="s">
        <v>216</v>
      </c>
      <c r="E132" s="11">
        <v>11</v>
      </c>
      <c r="F132" s="11"/>
      <c r="G132" s="11"/>
      <c r="H132" s="11"/>
      <c r="I132">
        <v>11</v>
      </c>
    </row>
    <row r="133" spans="1:9" x14ac:dyDescent="0.3">
      <c r="A133" s="10">
        <v>1003</v>
      </c>
      <c r="B133" s="10" t="s">
        <v>217</v>
      </c>
      <c r="C133" s="4"/>
      <c r="D133" s="4" t="s">
        <v>218</v>
      </c>
      <c r="E133" s="4">
        <v>22.98</v>
      </c>
      <c r="F133" s="4"/>
      <c r="G133" s="4"/>
      <c r="H133" s="4"/>
      <c r="I133">
        <v>22.98</v>
      </c>
    </row>
    <row r="134" spans="1:9" x14ac:dyDescent="0.3">
      <c r="A134" s="32">
        <v>1005</v>
      </c>
      <c r="B134" s="32" t="s">
        <v>219</v>
      </c>
      <c r="C134" s="19"/>
      <c r="D134" s="32" t="s">
        <v>220</v>
      </c>
      <c r="E134" s="32">
        <v>1.87</v>
      </c>
      <c r="F134" s="19"/>
      <c r="G134" s="19"/>
      <c r="H134" s="19"/>
      <c r="I134">
        <v>1.87</v>
      </c>
    </row>
    <row r="135" spans="1:9" x14ac:dyDescent="0.3">
      <c r="A135" s="10">
        <v>1006</v>
      </c>
      <c r="B135" s="10" t="s">
        <v>221</v>
      </c>
      <c r="C135" s="4"/>
      <c r="D135" s="10" t="s">
        <v>222</v>
      </c>
      <c r="E135" s="10">
        <v>2.58</v>
      </c>
      <c r="F135" s="4"/>
      <c r="G135" s="4"/>
      <c r="H135" s="4"/>
      <c r="I135">
        <v>2.58</v>
      </c>
    </row>
    <row r="136" spans="1:9" x14ac:dyDescent="0.3">
      <c r="A136" s="10">
        <v>1037</v>
      </c>
      <c r="B136" s="10" t="s">
        <v>223</v>
      </c>
      <c r="C136" s="11"/>
      <c r="D136" s="10" t="s">
        <v>224</v>
      </c>
      <c r="E136" s="10">
        <v>2</v>
      </c>
      <c r="F136" s="11"/>
      <c r="G136" s="11"/>
      <c r="H136" s="11"/>
      <c r="I136">
        <v>2</v>
      </c>
    </row>
    <row r="137" spans="1:9" x14ac:dyDescent="0.3">
      <c r="A137" s="10">
        <v>1038</v>
      </c>
      <c r="B137" s="10" t="s">
        <v>226</v>
      </c>
      <c r="C137" s="9"/>
      <c r="D137" s="10" t="s">
        <v>225</v>
      </c>
      <c r="E137" s="9">
        <v>1.8</v>
      </c>
      <c r="F137" s="9"/>
      <c r="G137" s="9"/>
      <c r="H137" s="9"/>
      <c r="I137">
        <v>1.8</v>
      </c>
    </row>
    <row r="138" spans="1:9" x14ac:dyDescent="0.3">
      <c r="A138" s="10">
        <v>1050</v>
      </c>
      <c r="B138" s="10" t="s">
        <v>227</v>
      </c>
      <c r="C138" s="11"/>
      <c r="D138" s="10" t="s">
        <v>228</v>
      </c>
      <c r="E138" s="9">
        <v>3</v>
      </c>
      <c r="F138" s="11"/>
      <c r="G138" s="11"/>
      <c r="H138" s="11"/>
      <c r="I138">
        <v>3</v>
      </c>
    </row>
    <row r="139" spans="1:9" x14ac:dyDescent="0.3">
      <c r="A139" s="10">
        <v>1071</v>
      </c>
      <c r="B139" s="10" t="s">
        <v>229</v>
      </c>
      <c r="C139" s="11"/>
      <c r="D139" s="10" t="s">
        <v>230</v>
      </c>
      <c r="E139" s="43">
        <v>4.5999999999999996</v>
      </c>
      <c r="F139" s="11" t="s">
        <v>231</v>
      </c>
      <c r="G139" s="11"/>
      <c r="H139" s="11"/>
      <c r="I139" t="s">
        <v>176</v>
      </c>
    </row>
    <row r="140" spans="1:9" x14ac:dyDescent="0.3">
      <c r="A140" s="10">
        <v>1073</v>
      </c>
      <c r="B140" s="10" t="s">
        <v>232</v>
      </c>
      <c r="C140" s="11"/>
      <c r="D140" s="10" t="s">
        <v>233</v>
      </c>
      <c r="E140" s="9">
        <v>4.2</v>
      </c>
      <c r="F140" s="11"/>
      <c r="G140" s="11"/>
      <c r="H140" s="11"/>
      <c r="I140">
        <v>4.2</v>
      </c>
    </row>
    <row r="141" spans="1:9" x14ac:dyDescent="0.3">
      <c r="A141" s="10">
        <v>1084</v>
      </c>
      <c r="B141" s="10" t="s">
        <v>234</v>
      </c>
      <c r="C141" s="11"/>
      <c r="D141" s="10" t="s">
        <v>235</v>
      </c>
      <c r="E141" s="9">
        <v>8.3000000000000007</v>
      </c>
      <c r="F141" s="11"/>
      <c r="G141" s="11"/>
      <c r="H141" s="11"/>
      <c r="I141">
        <v>8.3000000000000007</v>
      </c>
    </row>
    <row r="142" spans="1:9" x14ac:dyDescent="0.3">
      <c r="A142" s="10">
        <v>1088</v>
      </c>
      <c r="B142" s="10" t="s">
        <v>236</v>
      </c>
      <c r="C142" s="11"/>
      <c r="D142" s="10" t="s">
        <v>237</v>
      </c>
      <c r="E142" s="9">
        <v>1.29</v>
      </c>
      <c r="F142" s="11"/>
      <c r="G142" s="11"/>
      <c r="H142" s="11"/>
      <c r="I142">
        <v>1.29</v>
      </c>
    </row>
    <row r="143" spans="1:9" x14ac:dyDescent="0.3">
      <c r="A143" s="10">
        <v>1100</v>
      </c>
      <c r="B143" s="10" t="s">
        <v>238</v>
      </c>
      <c r="C143" s="11"/>
      <c r="D143" s="10" t="s">
        <v>239</v>
      </c>
      <c r="E143" s="9">
        <v>0.5</v>
      </c>
      <c r="F143" s="11"/>
      <c r="G143" s="11"/>
      <c r="H143" s="11"/>
      <c r="I143">
        <v>0.5</v>
      </c>
    </row>
    <row r="144" spans="1:9" x14ac:dyDescent="0.3">
      <c r="A144" s="32">
        <v>1101</v>
      </c>
      <c r="B144" s="32" t="s">
        <v>240</v>
      </c>
      <c r="C144" s="19"/>
      <c r="D144" s="32" t="s">
        <v>241</v>
      </c>
      <c r="E144" s="19">
        <v>0.3</v>
      </c>
      <c r="F144" s="19"/>
      <c r="G144" s="19"/>
      <c r="H144" s="19"/>
      <c r="I144">
        <v>0.3</v>
      </c>
    </row>
    <row r="145" spans="1:9" x14ac:dyDescent="0.3">
      <c r="A145" s="10">
        <v>1139</v>
      </c>
      <c r="B145" s="10" t="s">
        <v>242</v>
      </c>
      <c r="C145" s="11"/>
      <c r="D145" s="10" t="s">
        <v>243</v>
      </c>
      <c r="E145" s="9">
        <v>18.600000000000001</v>
      </c>
      <c r="F145" s="11"/>
      <c r="G145" s="11"/>
      <c r="H145" s="11"/>
      <c r="I145">
        <v>18.600000000000001</v>
      </c>
    </row>
    <row r="146" spans="1:9" x14ac:dyDescent="0.3">
      <c r="A146" s="10">
        <v>1160</v>
      </c>
      <c r="B146" s="10" t="s">
        <v>244</v>
      </c>
      <c r="C146" s="11"/>
      <c r="D146" s="10" t="s">
        <v>245</v>
      </c>
      <c r="E146" s="9">
        <v>1.3</v>
      </c>
      <c r="F146" s="11"/>
      <c r="G146" s="11"/>
      <c r="H146" s="11"/>
      <c r="I146">
        <v>1.3</v>
      </c>
    </row>
    <row r="147" spans="1:9" x14ac:dyDescent="0.3">
      <c r="A147" s="10">
        <v>1163</v>
      </c>
      <c r="B147" s="10" t="s">
        <v>246</v>
      </c>
      <c r="C147" s="11"/>
      <c r="D147" s="10" t="s">
        <v>247</v>
      </c>
      <c r="E147" s="9">
        <v>0.8</v>
      </c>
      <c r="F147" s="11"/>
      <c r="G147" s="11"/>
      <c r="H147" s="11"/>
      <c r="I147">
        <v>0.8</v>
      </c>
    </row>
    <row r="148" spans="1:9" x14ac:dyDescent="0.3">
      <c r="A148" s="10">
        <v>1242</v>
      </c>
      <c r="B148" s="10" t="s">
        <v>248</v>
      </c>
      <c r="C148" s="11"/>
      <c r="D148" s="10" t="s">
        <v>249</v>
      </c>
      <c r="E148" s="9">
        <v>1.08</v>
      </c>
      <c r="F148" s="11"/>
      <c r="G148" s="11"/>
      <c r="H148" s="11"/>
      <c r="I148">
        <v>1.08</v>
      </c>
    </row>
    <row r="149" spans="1:9" x14ac:dyDescent="0.3">
      <c r="A149" s="12">
        <v>1246</v>
      </c>
      <c r="B149" s="12" t="s">
        <v>250</v>
      </c>
      <c r="C149" s="14" t="s">
        <v>297</v>
      </c>
      <c r="D149" s="12" t="s">
        <v>251</v>
      </c>
      <c r="E149" s="14">
        <v>0.7</v>
      </c>
      <c r="F149" s="14"/>
      <c r="G149" s="14"/>
      <c r="H149" s="14"/>
      <c r="I149">
        <v>0.7</v>
      </c>
    </row>
    <row r="150" spans="1:9" x14ac:dyDescent="0.3">
      <c r="A150" s="13"/>
      <c r="B150" s="13"/>
      <c r="C150" s="15" t="s">
        <v>299</v>
      </c>
      <c r="D150" s="15"/>
      <c r="E150" s="15">
        <v>1.53</v>
      </c>
      <c r="F150" s="15"/>
      <c r="G150" s="15"/>
      <c r="H150" s="15"/>
      <c r="I150">
        <v>1.53</v>
      </c>
    </row>
    <row r="151" spans="1:9" x14ac:dyDescent="0.3">
      <c r="A151" s="12">
        <v>1247</v>
      </c>
      <c r="B151" s="12" t="s">
        <v>252</v>
      </c>
      <c r="C151" s="14" t="s">
        <v>299</v>
      </c>
      <c r="D151" s="12" t="s">
        <v>253</v>
      </c>
      <c r="E151" s="14">
        <v>4.8499999999999996</v>
      </c>
      <c r="F151" s="14"/>
      <c r="G151" s="14"/>
      <c r="H151" s="14"/>
      <c r="I151">
        <v>4.8499999999999996</v>
      </c>
    </row>
    <row r="152" spans="1:9" x14ac:dyDescent="0.3">
      <c r="A152" s="13"/>
      <c r="B152" s="15"/>
      <c r="C152" s="15" t="s">
        <v>301</v>
      </c>
      <c r="D152" s="15"/>
      <c r="E152" s="15">
        <v>9.64</v>
      </c>
      <c r="F152" s="15"/>
      <c r="G152" s="15"/>
      <c r="H152" s="15"/>
      <c r="I152">
        <v>9.64</v>
      </c>
    </row>
    <row r="153" spans="1:9" x14ac:dyDescent="0.3">
      <c r="A153" s="79">
        <v>1248</v>
      </c>
      <c r="B153" s="71" t="s">
        <v>255</v>
      </c>
      <c r="C153" s="71" t="s">
        <v>299</v>
      </c>
      <c r="D153" s="71" t="s">
        <v>254</v>
      </c>
      <c r="E153" s="71">
        <v>4.32</v>
      </c>
      <c r="F153" s="71"/>
      <c r="G153" s="71"/>
      <c r="H153" s="71"/>
      <c r="I153">
        <v>4.32</v>
      </c>
    </row>
    <row r="154" spans="1:9" x14ac:dyDescent="0.3">
      <c r="A154" s="80"/>
      <c r="B154" s="72"/>
      <c r="C154" s="72" t="s">
        <v>298</v>
      </c>
      <c r="D154" s="72"/>
      <c r="E154" s="72">
        <v>6.42</v>
      </c>
      <c r="F154" s="72"/>
      <c r="G154" s="72"/>
      <c r="H154" s="72"/>
      <c r="I154">
        <v>6.42</v>
      </c>
    </row>
    <row r="155" spans="1:9" x14ac:dyDescent="0.3">
      <c r="A155" s="81"/>
      <c r="B155" s="73"/>
      <c r="C155" s="73" t="s">
        <v>301</v>
      </c>
      <c r="D155" s="73"/>
      <c r="E155" s="73">
        <v>8.8800000000000008</v>
      </c>
      <c r="F155" s="73"/>
      <c r="G155" s="73"/>
      <c r="H155" s="73"/>
      <c r="I155">
        <v>8.8800000000000008</v>
      </c>
    </row>
    <row r="156" spans="1:9" x14ac:dyDescent="0.3">
      <c r="A156" s="10">
        <v>1255</v>
      </c>
      <c r="B156" s="11" t="s">
        <v>256</v>
      </c>
      <c r="C156" s="11"/>
      <c r="D156" s="11" t="s">
        <v>257</v>
      </c>
      <c r="E156" s="9">
        <v>8.94</v>
      </c>
      <c r="F156" s="11"/>
      <c r="G156" s="11"/>
      <c r="H156" s="11"/>
      <c r="I156">
        <v>8.94</v>
      </c>
    </row>
    <row r="157" spans="1:9" x14ac:dyDescent="0.3">
      <c r="A157" s="2">
        <v>1257</v>
      </c>
      <c r="B157" s="5" t="s">
        <v>258</v>
      </c>
      <c r="C157" s="5"/>
      <c r="D157" s="5" t="s">
        <v>259</v>
      </c>
      <c r="E157" s="5">
        <v>8.6</v>
      </c>
      <c r="F157" s="5" t="s">
        <v>260</v>
      </c>
      <c r="G157" s="5">
        <f>(E157+E158+E159+E160)/4</f>
        <v>13.022500000000001</v>
      </c>
      <c r="H157" s="48">
        <f>_xlfn.VAR.S(E157:E160)</f>
        <v>10.332024999999968</v>
      </c>
      <c r="I157" s="53">
        <v>13.022</v>
      </c>
    </row>
    <row r="158" spans="1:9" x14ac:dyDescent="0.3">
      <c r="A158" s="8"/>
      <c r="B158" s="7"/>
      <c r="C158" s="7"/>
      <c r="D158" s="7"/>
      <c r="E158" s="7">
        <v>12.7</v>
      </c>
      <c r="F158" s="7" t="s">
        <v>261</v>
      </c>
      <c r="G158" s="7"/>
      <c r="H158" s="7"/>
    </row>
    <row r="159" spans="1:9" x14ac:dyDescent="0.3">
      <c r="A159" s="8"/>
      <c r="B159" s="7"/>
      <c r="C159" s="7"/>
      <c r="D159" s="7"/>
      <c r="E159" s="7">
        <v>15.2</v>
      </c>
      <c r="F159" s="7" t="s">
        <v>262</v>
      </c>
      <c r="G159" s="7"/>
      <c r="H159" s="7"/>
    </row>
    <row r="160" spans="1:9" x14ac:dyDescent="0.3">
      <c r="A160" s="3"/>
      <c r="B160" s="6"/>
      <c r="C160" s="6"/>
      <c r="D160" s="6"/>
      <c r="E160" s="6">
        <v>15.59</v>
      </c>
      <c r="F160" s="6"/>
      <c r="G160" s="6"/>
      <c r="H160" s="6"/>
    </row>
    <row r="161" spans="1:9" x14ac:dyDescent="0.3">
      <c r="A161" s="12">
        <v>1262</v>
      </c>
      <c r="B161" s="14" t="s">
        <v>263</v>
      </c>
      <c r="C161" s="14" t="s">
        <v>298</v>
      </c>
      <c r="D161" s="14" t="s">
        <v>264</v>
      </c>
      <c r="E161" s="14">
        <v>13.68</v>
      </c>
      <c r="F161" s="14"/>
      <c r="G161" s="14"/>
      <c r="H161" s="14"/>
      <c r="I161">
        <v>13.68</v>
      </c>
    </row>
    <row r="162" spans="1:9" x14ac:dyDescent="0.3">
      <c r="A162" s="13"/>
      <c r="B162" s="15"/>
      <c r="C162" s="15" t="s">
        <v>301</v>
      </c>
      <c r="D162" s="15"/>
      <c r="E162" s="15">
        <v>17.66</v>
      </c>
      <c r="F162" s="15" t="s">
        <v>265</v>
      </c>
      <c r="G162" s="15"/>
      <c r="H162" s="15"/>
      <c r="I162">
        <v>17.66</v>
      </c>
    </row>
    <row r="163" spans="1:9" x14ac:dyDescent="0.3">
      <c r="A163" s="12">
        <v>1265</v>
      </c>
      <c r="B163" s="14" t="s">
        <v>266</v>
      </c>
      <c r="C163" s="14" t="s">
        <v>330</v>
      </c>
      <c r="D163" s="14" t="s">
        <v>267</v>
      </c>
      <c r="E163" s="14">
        <v>14.5</v>
      </c>
      <c r="F163" s="14" t="s">
        <v>30</v>
      </c>
      <c r="G163" s="14"/>
      <c r="H163" s="14"/>
      <c r="I163">
        <v>14.5</v>
      </c>
    </row>
    <row r="164" spans="1:9" x14ac:dyDescent="0.3">
      <c r="A164" s="13"/>
      <c r="B164" s="15"/>
      <c r="C164" s="15" t="s">
        <v>298</v>
      </c>
      <c r="D164" s="15"/>
      <c r="E164" s="15">
        <v>20.75</v>
      </c>
      <c r="F164" s="15"/>
      <c r="G164" s="15"/>
      <c r="H164" s="15"/>
      <c r="I164">
        <v>20.75</v>
      </c>
    </row>
    <row r="165" spans="1:9" x14ac:dyDescent="0.3">
      <c r="A165" s="12">
        <v>1266</v>
      </c>
      <c r="B165" s="14" t="s">
        <v>268</v>
      </c>
      <c r="C165" s="14" t="s">
        <v>297</v>
      </c>
      <c r="D165" s="14" t="s">
        <v>269</v>
      </c>
      <c r="E165" s="14">
        <v>4.83</v>
      </c>
      <c r="F165" s="14"/>
      <c r="G165" s="14"/>
      <c r="H165" s="14"/>
      <c r="I165">
        <v>4.83</v>
      </c>
    </row>
    <row r="166" spans="1:9" x14ac:dyDescent="0.3">
      <c r="A166" s="13"/>
      <c r="B166" s="15"/>
      <c r="C166" s="15" t="s">
        <v>330</v>
      </c>
      <c r="D166" s="15"/>
      <c r="E166" s="15">
        <v>9.5</v>
      </c>
      <c r="F166" s="15"/>
      <c r="G166" s="15"/>
      <c r="H166" s="15"/>
      <c r="I166">
        <v>9.5</v>
      </c>
    </row>
    <row r="167" spans="1:9" x14ac:dyDescent="0.3">
      <c r="A167" s="12">
        <v>1268</v>
      </c>
      <c r="B167" s="14" t="s">
        <v>270</v>
      </c>
      <c r="C167" s="14" t="s">
        <v>297</v>
      </c>
      <c r="D167" s="14" t="s">
        <v>271</v>
      </c>
      <c r="E167" s="14">
        <v>6.49</v>
      </c>
      <c r="F167" s="14"/>
      <c r="G167" s="14"/>
      <c r="H167" s="14"/>
      <c r="I167">
        <v>6.49</v>
      </c>
    </row>
    <row r="168" spans="1:9" x14ac:dyDescent="0.3">
      <c r="A168" s="13"/>
      <c r="B168" s="15"/>
      <c r="C168" s="15" t="s">
        <v>299</v>
      </c>
      <c r="D168" s="15"/>
      <c r="E168" s="15">
        <v>13.01</v>
      </c>
      <c r="F168" s="15"/>
      <c r="G168" s="15"/>
      <c r="H168" s="15"/>
      <c r="I168">
        <v>13.01</v>
      </c>
    </row>
    <row r="169" spans="1:9" x14ac:dyDescent="0.3">
      <c r="A169" s="10">
        <v>1272</v>
      </c>
      <c r="B169" s="9" t="s">
        <v>272</v>
      </c>
      <c r="C169" s="9"/>
      <c r="D169" s="9" t="s">
        <v>273</v>
      </c>
      <c r="E169" s="9">
        <v>29.01</v>
      </c>
      <c r="F169" s="9"/>
      <c r="G169" s="9"/>
      <c r="H169" s="9"/>
      <c r="I169">
        <v>29.01</v>
      </c>
    </row>
    <row r="170" spans="1:9" x14ac:dyDescent="0.3">
      <c r="A170" s="10">
        <v>1292</v>
      </c>
      <c r="B170" s="11" t="s">
        <v>274</v>
      </c>
      <c r="C170" s="11"/>
      <c r="D170" s="11" t="s">
        <v>275</v>
      </c>
      <c r="E170" s="11">
        <v>94.6</v>
      </c>
      <c r="F170" s="11"/>
      <c r="G170" s="11"/>
      <c r="H170" s="11"/>
      <c r="I170">
        <v>94.6</v>
      </c>
    </row>
    <row r="171" spans="1:9" x14ac:dyDescent="0.3">
      <c r="A171" s="79">
        <v>1314</v>
      </c>
      <c r="B171" s="71" t="s">
        <v>276</v>
      </c>
      <c r="C171" s="71" t="s">
        <v>297</v>
      </c>
      <c r="D171" s="71" t="s">
        <v>277</v>
      </c>
      <c r="E171" s="71">
        <v>55.3</v>
      </c>
      <c r="F171" s="71"/>
      <c r="G171" s="71"/>
      <c r="H171" s="71"/>
      <c r="I171">
        <v>55.3</v>
      </c>
    </row>
    <row r="172" spans="1:9" x14ac:dyDescent="0.3">
      <c r="A172" s="80"/>
      <c r="B172" s="72"/>
      <c r="C172" s="72" t="s">
        <v>299</v>
      </c>
      <c r="D172" s="72"/>
      <c r="E172" s="72">
        <v>106.6</v>
      </c>
      <c r="F172" s="72"/>
      <c r="G172" s="72"/>
      <c r="H172" s="72"/>
      <c r="I172">
        <v>106.6</v>
      </c>
    </row>
    <row r="173" spans="1:9" x14ac:dyDescent="0.3">
      <c r="A173" s="81"/>
      <c r="B173" s="73"/>
      <c r="C173" s="73" t="s">
        <v>298</v>
      </c>
      <c r="D173" s="73"/>
      <c r="E173" s="73">
        <v>157.4</v>
      </c>
      <c r="F173" s="73"/>
      <c r="G173" s="73"/>
      <c r="H173" s="73"/>
      <c r="I173">
        <v>157.4</v>
      </c>
    </row>
    <row r="174" spans="1:9" x14ac:dyDescent="0.3">
      <c r="A174" s="10">
        <v>1316</v>
      </c>
      <c r="B174" s="9" t="s">
        <v>278</v>
      </c>
      <c r="C174" s="9"/>
      <c r="D174" s="9" t="s">
        <v>279</v>
      </c>
      <c r="E174" s="9">
        <v>56.3</v>
      </c>
      <c r="F174" s="9"/>
      <c r="G174" s="9"/>
      <c r="H174" s="9"/>
      <c r="I174">
        <v>56.3</v>
      </c>
    </row>
    <row r="175" spans="1:9" x14ac:dyDescent="0.3">
      <c r="A175" s="12">
        <v>1317</v>
      </c>
      <c r="B175" s="14" t="s">
        <v>280</v>
      </c>
      <c r="C175" s="14" t="s">
        <v>297</v>
      </c>
      <c r="D175" s="14" t="s">
        <v>281</v>
      </c>
      <c r="E175" s="14">
        <v>72.2</v>
      </c>
      <c r="F175" s="14"/>
      <c r="G175" s="14"/>
      <c r="H175" s="14"/>
      <c r="I175">
        <v>72.2</v>
      </c>
    </row>
    <row r="176" spans="1:9" x14ac:dyDescent="0.3">
      <c r="A176" s="13"/>
      <c r="B176" s="15"/>
      <c r="C176" s="15" t="s">
        <v>296</v>
      </c>
      <c r="D176" s="15"/>
      <c r="E176" s="15">
        <v>105.3</v>
      </c>
      <c r="F176" s="15"/>
      <c r="G176" s="15"/>
      <c r="H176" s="15"/>
      <c r="I176">
        <v>105.3</v>
      </c>
    </row>
    <row r="177" spans="1:9" x14ac:dyDescent="0.3">
      <c r="A177" s="32">
        <v>1332</v>
      </c>
      <c r="B177" s="19" t="s">
        <v>282</v>
      </c>
      <c r="C177" s="19"/>
      <c r="D177" s="19" t="s">
        <v>283</v>
      </c>
      <c r="E177" s="19">
        <v>2.9</v>
      </c>
      <c r="F177" s="19"/>
      <c r="G177" s="19"/>
      <c r="H177" s="19"/>
      <c r="I177">
        <v>2.9</v>
      </c>
    </row>
    <row r="178" spans="1:9" x14ac:dyDescent="0.3">
      <c r="A178" s="10">
        <v>1341</v>
      </c>
      <c r="B178" s="9" t="s">
        <v>284</v>
      </c>
      <c r="C178" s="9"/>
      <c r="D178" s="9" t="s">
        <v>285</v>
      </c>
      <c r="E178" s="9">
        <v>2</v>
      </c>
      <c r="F178" s="9"/>
      <c r="G178" s="9"/>
      <c r="H178" s="9"/>
      <c r="I178">
        <v>2</v>
      </c>
    </row>
    <row r="179" spans="1:9" x14ac:dyDescent="0.3">
      <c r="A179" s="10">
        <v>1344</v>
      </c>
      <c r="B179" s="11" t="s">
        <v>286</v>
      </c>
      <c r="C179" s="11"/>
      <c r="D179" s="11" t="s">
        <v>287</v>
      </c>
      <c r="E179" s="11">
        <v>3.77</v>
      </c>
      <c r="F179" s="11"/>
      <c r="G179" s="11"/>
      <c r="H179" s="11"/>
      <c r="I179">
        <v>3.77</v>
      </c>
    </row>
    <row r="180" spans="1:9" x14ac:dyDescent="0.3">
      <c r="A180" s="10">
        <v>1406</v>
      </c>
      <c r="B180" s="11" t="s">
        <v>288</v>
      </c>
      <c r="C180" s="11"/>
      <c r="D180" s="11" t="s">
        <v>289</v>
      </c>
      <c r="E180" s="11">
        <v>3.4</v>
      </c>
      <c r="F180" s="11" t="s">
        <v>30</v>
      </c>
      <c r="G180" s="11"/>
      <c r="H180" s="11"/>
      <c r="I180">
        <v>3.4</v>
      </c>
    </row>
    <row r="181" spans="1:9" x14ac:dyDescent="0.3">
      <c r="A181" s="10">
        <v>1407</v>
      </c>
      <c r="B181" s="9" t="s">
        <v>290</v>
      </c>
      <c r="C181" s="11"/>
      <c r="D181" s="9" t="s">
        <v>291</v>
      </c>
      <c r="E181" s="9">
        <v>12.3</v>
      </c>
      <c r="F181" s="11" t="s">
        <v>30</v>
      </c>
      <c r="G181" s="11"/>
      <c r="H181" s="11"/>
      <c r="I181">
        <v>12.3</v>
      </c>
    </row>
    <row r="182" spans="1:9" x14ac:dyDescent="0.3">
      <c r="A182" s="18">
        <v>1428</v>
      </c>
      <c r="B182" s="17" t="s">
        <v>294</v>
      </c>
      <c r="C182" s="17"/>
      <c r="D182" s="17" t="s">
        <v>293</v>
      </c>
      <c r="E182" s="17" t="s">
        <v>176</v>
      </c>
      <c r="F182" s="17"/>
      <c r="G182" s="17"/>
      <c r="H182" s="17"/>
      <c r="I182" t="s">
        <v>176</v>
      </c>
    </row>
    <row r="183" spans="1:9" x14ac:dyDescent="0.3">
      <c r="A183" s="32">
        <v>1443</v>
      </c>
      <c r="B183" s="19" t="s">
        <v>292</v>
      </c>
      <c r="C183" s="19"/>
      <c r="D183" s="19" t="s">
        <v>295</v>
      </c>
      <c r="E183" s="19">
        <v>7.34</v>
      </c>
      <c r="F183" s="19"/>
      <c r="G183" s="19"/>
      <c r="H183" s="19"/>
      <c r="I183">
        <v>7.34</v>
      </c>
    </row>
    <row r="184" spans="1:9" x14ac:dyDescent="0.3">
      <c r="A184" s="18">
        <v>1452</v>
      </c>
      <c r="B184" s="17" t="s">
        <v>305</v>
      </c>
      <c r="C184" s="17"/>
      <c r="D184" s="17" t="s">
        <v>304</v>
      </c>
      <c r="E184" s="17" t="s">
        <v>176</v>
      </c>
      <c r="F184" s="17"/>
      <c r="G184" s="17"/>
      <c r="H184" s="17"/>
      <c r="I184" t="s">
        <v>176</v>
      </c>
    </row>
    <row r="185" spans="1:9" x14ac:dyDescent="0.3">
      <c r="A185" s="12">
        <v>1456</v>
      </c>
      <c r="B185" s="14" t="s">
        <v>306</v>
      </c>
      <c r="C185" s="14" t="s">
        <v>297</v>
      </c>
      <c r="D185" s="14" t="s">
        <v>307</v>
      </c>
      <c r="E185" s="14">
        <v>38.299999999999997</v>
      </c>
      <c r="F185" s="14" t="s">
        <v>308</v>
      </c>
      <c r="G185" s="14"/>
      <c r="H185" s="14"/>
      <c r="I185">
        <v>38.299999999999997</v>
      </c>
    </row>
    <row r="186" spans="1:9" x14ac:dyDescent="0.3">
      <c r="A186" s="13"/>
      <c r="B186" s="15"/>
      <c r="C186" s="15" t="s">
        <v>299</v>
      </c>
      <c r="D186" s="15"/>
      <c r="E186" s="15">
        <v>89.2</v>
      </c>
      <c r="F186" s="15" t="s">
        <v>309</v>
      </c>
      <c r="G186" s="15"/>
      <c r="H186" s="15"/>
      <c r="I186">
        <v>82.9</v>
      </c>
    </row>
    <row r="187" spans="1:9" x14ac:dyDescent="0.3">
      <c r="A187" s="10">
        <v>1458</v>
      </c>
      <c r="B187" s="11" t="s">
        <v>310</v>
      </c>
      <c r="C187" s="11"/>
      <c r="D187" s="11" t="s">
        <v>311</v>
      </c>
      <c r="E187" s="11">
        <v>4.37</v>
      </c>
      <c r="F187" s="11"/>
      <c r="G187" s="11"/>
      <c r="H187" s="11"/>
      <c r="I187">
        <v>4.37</v>
      </c>
    </row>
    <row r="188" spans="1:9" x14ac:dyDescent="0.3">
      <c r="A188" s="12">
        <v>1469</v>
      </c>
      <c r="B188" s="14" t="s">
        <v>313</v>
      </c>
      <c r="C188" s="14" t="s">
        <v>296</v>
      </c>
      <c r="D188" s="14" t="s">
        <v>312</v>
      </c>
      <c r="E188" s="14">
        <v>10.8</v>
      </c>
      <c r="F188" s="14" t="s">
        <v>315</v>
      </c>
      <c r="G188" s="14"/>
      <c r="H188" s="14"/>
      <c r="I188">
        <v>10.8</v>
      </c>
    </row>
    <row r="189" spans="1:9" x14ac:dyDescent="0.3">
      <c r="A189" s="13"/>
      <c r="B189" s="15"/>
      <c r="C189" s="15" t="s">
        <v>299</v>
      </c>
      <c r="D189" s="15"/>
      <c r="E189" s="15">
        <v>14.66</v>
      </c>
      <c r="F189" s="15" t="s">
        <v>314</v>
      </c>
      <c r="G189" s="15"/>
      <c r="H189" s="15"/>
      <c r="I189">
        <v>14.66</v>
      </c>
    </row>
    <row r="190" spans="1:9" x14ac:dyDescent="0.3">
      <c r="A190" s="18">
        <v>1472</v>
      </c>
      <c r="B190" s="17" t="s">
        <v>316</v>
      </c>
      <c r="C190" s="17"/>
      <c r="D190" s="17" t="s">
        <v>317</v>
      </c>
      <c r="E190" s="17"/>
      <c r="F190" s="17"/>
      <c r="G190" s="17"/>
      <c r="H190" s="17"/>
      <c r="I190" t="s">
        <v>176</v>
      </c>
    </row>
    <row r="191" spans="1:9" x14ac:dyDescent="0.3">
      <c r="A191" s="18">
        <v>1497</v>
      </c>
      <c r="B191" s="17" t="s">
        <v>318</v>
      </c>
      <c r="C191" s="17"/>
      <c r="D191" s="17" t="s">
        <v>319</v>
      </c>
      <c r="E191" s="17"/>
      <c r="F191" s="17"/>
      <c r="G191" s="17"/>
      <c r="H191" s="17"/>
      <c r="I191" t="s">
        <v>176</v>
      </c>
    </row>
    <row r="192" spans="1:9" x14ac:dyDescent="0.3">
      <c r="A192" s="12">
        <v>1498</v>
      </c>
      <c r="B192" s="14" t="s">
        <v>321</v>
      </c>
      <c r="C192" s="14" t="s">
        <v>297</v>
      </c>
      <c r="D192" s="14" t="s">
        <v>320</v>
      </c>
      <c r="E192" s="14">
        <v>7.29</v>
      </c>
      <c r="F192" s="14"/>
      <c r="G192" s="14"/>
      <c r="H192" s="14"/>
      <c r="I192">
        <v>7.29</v>
      </c>
    </row>
    <row r="193" spans="1:9" x14ac:dyDescent="0.3">
      <c r="A193" s="13"/>
      <c r="B193" s="15"/>
      <c r="C193" s="15" t="s">
        <v>296</v>
      </c>
      <c r="D193" s="15"/>
      <c r="E193" s="15">
        <v>11.41</v>
      </c>
      <c r="F193" s="15"/>
      <c r="G193" s="15"/>
      <c r="H193" s="15"/>
      <c r="I193">
        <v>11.41</v>
      </c>
    </row>
    <row r="194" spans="1:9" x14ac:dyDescent="0.3">
      <c r="A194" s="12">
        <v>1520</v>
      </c>
      <c r="B194" s="14" t="s">
        <v>322</v>
      </c>
      <c r="C194" s="14" t="s">
        <v>299</v>
      </c>
      <c r="D194" s="14" t="s">
        <v>323</v>
      </c>
      <c r="E194" s="14">
        <v>5.55</v>
      </c>
      <c r="F194" s="14"/>
      <c r="G194" s="14"/>
      <c r="H194" s="14"/>
      <c r="I194">
        <v>5.55</v>
      </c>
    </row>
    <row r="195" spans="1:9" x14ac:dyDescent="0.3">
      <c r="A195" s="13"/>
      <c r="B195" s="15"/>
      <c r="C195" s="15" t="s">
        <v>324</v>
      </c>
      <c r="D195" s="15"/>
      <c r="E195" s="15">
        <v>8.18</v>
      </c>
      <c r="F195" s="15" t="s">
        <v>33</v>
      </c>
      <c r="G195" s="15"/>
      <c r="H195" s="15"/>
      <c r="I195">
        <v>8.18</v>
      </c>
    </row>
    <row r="196" spans="1:9" x14ac:dyDescent="0.3">
      <c r="A196" s="2">
        <v>1530</v>
      </c>
      <c r="B196" s="5" t="s">
        <v>326</v>
      </c>
      <c r="C196" s="5"/>
      <c r="D196" s="5" t="s">
        <v>325</v>
      </c>
      <c r="E196" s="5">
        <v>10.8</v>
      </c>
      <c r="F196" s="5" t="s">
        <v>331</v>
      </c>
      <c r="G196" s="5">
        <f>(E196+E197)/2</f>
        <v>16.149999999999999</v>
      </c>
      <c r="H196" s="48">
        <f>_xlfn.VAR.S(E196:E197)</f>
        <v>57.245000000000118</v>
      </c>
    </row>
    <row r="197" spans="1:9" x14ac:dyDescent="0.3">
      <c r="A197" s="3"/>
      <c r="B197" s="6"/>
      <c r="C197" s="6"/>
      <c r="D197" s="6"/>
      <c r="E197" s="6">
        <v>21.5</v>
      </c>
      <c r="F197" s="6" t="s">
        <v>331</v>
      </c>
      <c r="G197" s="6"/>
      <c r="H197" s="6"/>
    </row>
    <row r="198" spans="1:9" x14ac:dyDescent="0.3">
      <c r="A198" s="80">
        <v>1531</v>
      </c>
      <c r="B198" s="72" t="s">
        <v>328</v>
      </c>
      <c r="C198" s="72" t="s">
        <v>329</v>
      </c>
      <c r="D198" s="72" t="s">
        <v>327</v>
      </c>
      <c r="E198" s="72">
        <v>11.1</v>
      </c>
      <c r="F198" s="72" t="s">
        <v>331</v>
      </c>
      <c r="G198" s="72"/>
      <c r="H198" s="72"/>
      <c r="I198">
        <v>11.1</v>
      </c>
    </row>
    <row r="199" spans="1:9" x14ac:dyDescent="0.3">
      <c r="A199" s="80"/>
      <c r="B199" s="72"/>
      <c r="C199" s="72" t="s">
        <v>330</v>
      </c>
      <c r="D199" s="72"/>
      <c r="E199" s="72">
        <v>22.2</v>
      </c>
      <c r="F199" s="72" t="s">
        <v>331</v>
      </c>
      <c r="G199" s="72"/>
      <c r="H199" s="72"/>
      <c r="I199">
        <v>22.2</v>
      </c>
    </row>
    <row r="200" spans="1:9" x14ac:dyDescent="0.3">
      <c r="A200" s="81"/>
      <c r="B200" s="73"/>
      <c r="C200" s="73" t="s">
        <v>298</v>
      </c>
      <c r="D200" s="73"/>
      <c r="E200" s="73">
        <v>29.85</v>
      </c>
      <c r="F200" s="73"/>
      <c r="G200" s="73"/>
      <c r="H200" s="73"/>
      <c r="I200">
        <v>29.85</v>
      </c>
    </row>
    <row r="201" spans="1:9" x14ac:dyDescent="0.3">
      <c r="A201" s="10">
        <v>1532</v>
      </c>
      <c r="B201" s="9" t="s">
        <v>332</v>
      </c>
      <c r="C201" s="9"/>
      <c r="D201" s="9" t="s">
        <v>333</v>
      </c>
      <c r="E201" s="9">
        <v>21.7</v>
      </c>
      <c r="F201" s="9"/>
      <c r="G201" s="9"/>
      <c r="H201" s="9"/>
      <c r="I201">
        <v>21.7</v>
      </c>
    </row>
    <row r="202" spans="1:9" x14ac:dyDescent="0.3">
      <c r="A202" s="10">
        <v>1539</v>
      </c>
      <c r="B202" s="9" t="s">
        <v>335</v>
      </c>
      <c r="C202" s="9"/>
      <c r="D202" s="9" t="s">
        <v>334</v>
      </c>
      <c r="E202" s="9">
        <v>22.4</v>
      </c>
      <c r="F202" s="9"/>
      <c r="G202" s="9"/>
      <c r="H202" s="9"/>
      <c r="I202">
        <v>22.4</v>
      </c>
    </row>
    <row r="203" spans="1:9" x14ac:dyDescent="0.3">
      <c r="A203" s="79"/>
      <c r="B203" s="71" t="s">
        <v>337</v>
      </c>
      <c r="C203" s="71" t="s">
        <v>297</v>
      </c>
      <c r="D203" s="71" t="s">
        <v>336</v>
      </c>
      <c r="E203" s="71">
        <v>42.7</v>
      </c>
      <c r="F203" s="71" t="s">
        <v>338</v>
      </c>
      <c r="G203" s="71"/>
      <c r="H203" s="71"/>
      <c r="I203">
        <v>42.7</v>
      </c>
    </row>
    <row r="204" spans="1:9" x14ac:dyDescent="0.3">
      <c r="A204" s="80"/>
      <c r="B204" s="72"/>
      <c r="C204" s="72" t="s">
        <v>296</v>
      </c>
      <c r="D204" s="72"/>
      <c r="E204" s="72">
        <v>64.7</v>
      </c>
      <c r="F204" s="72" t="s">
        <v>339</v>
      </c>
      <c r="G204" s="72"/>
      <c r="H204" s="72"/>
      <c r="I204">
        <v>64.7</v>
      </c>
    </row>
    <row r="205" spans="1:9" x14ac:dyDescent="0.3">
      <c r="A205" s="81"/>
      <c r="B205" s="73"/>
      <c r="C205" s="73" t="s">
        <v>299</v>
      </c>
      <c r="D205" s="73"/>
      <c r="E205" s="73">
        <v>93.2</v>
      </c>
      <c r="F205" s="73" t="s">
        <v>340</v>
      </c>
      <c r="G205" s="73"/>
      <c r="H205" s="73"/>
      <c r="I205">
        <v>93.2</v>
      </c>
    </row>
    <row r="206" spans="1:9" x14ac:dyDescent="0.3">
      <c r="A206" s="63">
        <v>1549</v>
      </c>
      <c r="B206" s="62" t="s">
        <v>341</v>
      </c>
      <c r="C206" s="62" t="s">
        <v>297</v>
      </c>
      <c r="D206" s="62" t="s">
        <v>342</v>
      </c>
      <c r="E206" s="62">
        <v>3.85</v>
      </c>
      <c r="F206" s="62"/>
      <c r="G206" s="62">
        <f>(E206+E207)/2</f>
        <v>4.2050000000000001</v>
      </c>
      <c r="H206" s="62">
        <f>_xlfn.VAR.S(E206:E207)</f>
        <v>0.25204999999999966</v>
      </c>
      <c r="I206">
        <v>4.2050000000000001</v>
      </c>
    </row>
    <row r="207" spans="1:9" x14ac:dyDescent="0.3">
      <c r="A207" s="65"/>
      <c r="B207" s="64"/>
      <c r="C207" s="64" t="s">
        <v>297</v>
      </c>
      <c r="D207" s="64"/>
      <c r="E207" s="64">
        <v>4.5599999999999996</v>
      </c>
      <c r="F207" s="64"/>
      <c r="G207" s="64"/>
      <c r="H207" s="64"/>
    </row>
    <row r="208" spans="1:9" x14ac:dyDescent="0.3">
      <c r="A208" s="67"/>
      <c r="B208" s="66"/>
      <c r="C208" s="66" t="s">
        <v>296</v>
      </c>
      <c r="D208" s="66"/>
      <c r="E208" s="66">
        <v>6.66</v>
      </c>
      <c r="F208" s="66" t="s">
        <v>33</v>
      </c>
      <c r="G208" s="66"/>
      <c r="H208" s="66"/>
      <c r="I208">
        <v>6.66</v>
      </c>
    </row>
    <row r="209" spans="1:9" x14ac:dyDescent="0.3">
      <c r="A209" s="10">
        <v>1554</v>
      </c>
      <c r="B209" s="9" t="s">
        <v>343</v>
      </c>
      <c r="C209" s="9"/>
      <c r="D209" s="9" t="s">
        <v>344</v>
      </c>
      <c r="E209" s="9">
        <v>1.9</v>
      </c>
      <c r="F209" s="9"/>
      <c r="G209" s="9"/>
      <c r="H209" s="9"/>
      <c r="I209">
        <v>1.9</v>
      </c>
    </row>
    <row r="210" spans="1:9" x14ac:dyDescent="0.3">
      <c r="A210" s="83">
        <v>1571</v>
      </c>
      <c r="B210" s="16" t="s">
        <v>347</v>
      </c>
      <c r="C210" s="16" t="s">
        <v>297</v>
      </c>
      <c r="D210" s="16" t="s">
        <v>348</v>
      </c>
      <c r="E210" s="16">
        <f>0.78</f>
        <v>0.78</v>
      </c>
      <c r="F210" s="16"/>
      <c r="G210" s="16"/>
      <c r="H210" s="16"/>
      <c r="I210">
        <v>0.78</v>
      </c>
    </row>
    <row r="211" spans="1:9" x14ac:dyDescent="0.3">
      <c r="A211" s="83"/>
      <c r="B211" s="16"/>
      <c r="C211" s="16" t="s">
        <v>299</v>
      </c>
      <c r="D211" s="16"/>
      <c r="E211" s="44">
        <f>0.81*2</f>
        <v>1.62</v>
      </c>
      <c r="F211" s="16" t="s">
        <v>349</v>
      </c>
      <c r="G211" s="16"/>
      <c r="H211" s="16"/>
      <c r="I211">
        <v>1.62</v>
      </c>
    </row>
    <row r="212" spans="1:9" x14ac:dyDescent="0.3">
      <c r="A212" s="18">
        <v>1577</v>
      </c>
      <c r="B212" s="17" t="s">
        <v>345</v>
      </c>
      <c r="C212" s="17"/>
      <c r="D212" s="17" t="s">
        <v>346</v>
      </c>
      <c r="E212" s="17"/>
      <c r="F212" s="17"/>
      <c r="G212" s="17"/>
      <c r="H212" s="17"/>
      <c r="I212" t="s">
        <v>176</v>
      </c>
    </row>
    <row r="213" spans="1:9" x14ac:dyDescent="0.3">
      <c r="A213" s="10">
        <v>1584</v>
      </c>
      <c r="B213" s="9" t="s">
        <v>351</v>
      </c>
      <c r="C213" s="9"/>
      <c r="D213" s="9" t="s">
        <v>350</v>
      </c>
      <c r="E213" s="9">
        <v>2.2999999999999998</v>
      </c>
      <c r="F213" s="9"/>
      <c r="G213" s="9"/>
      <c r="H213" s="9"/>
      <c r="I213">
        <v>2.2999999999999998</v>
      </c>
    </row>
    <row r="214" spans="1:9" x14ac:dyDescent="0.3">
      <c r="A214" s="10">
        <v>1588</v>
      </c>
      <c r="B214" s="11" t="s">
        <v>352</v>
      </c>
      <c r="C214" s="11"/>
      <c r="D214" s="11" t="s">
        <v>350</v>
      </c>
      <c r="E214" s="11">
        <v>2.2999999999999998</v>
      </c>
      <c r="F214" s="11"/>
      <c r="G214" s="11"/>
      <c r="H214" s="11"/>
      <c r="I214">
        <v>2.2999999999999998</v>
      </c>
    </row>
    <row r="215" spans="1:9" x14ac:dyDescent="0.3">
      <c r="A215" s="18">
        <v>1592</v>
      </c>
      <c r="B215" s="17" t="s">
        <v>353</v>
      </c>
      <c r="C215" s="17"/>
      <c r="D215" s="17" t="s">
        <v>354</v>
      </c>
      <c r="E215" s="17"/>
      <c r="F215" s="17"/>
      <c r="G215" s="17"/>
      <c r="H215" s="17"/>
      <c r="I215" t="s">
        <v>176</v>
      </c>
    </row>
    <row r="216" spans="1:9" x14ac:dyDescent="0.3">
      <c r="A216" s="10">
        <v>1626</v>
      </c>
      <c r="B216" s="11" t="s">
        <v>355</v>
      </c>
      <c r="C216" s="11"/>
      <c r="D216" s="11" t="s">
        <v>356</v>
      </c>
      <c r="E216" s="11">
        <v>1.28</v>
      </c>
      <c r="F216" s="11"/>
      <c r="G216" s="11"/>
      <c r="H216" s="11"/>
      <c r="I216">
        <v>1.24</v>
      </c>
    </row>
    <row r="217" spans="1:9" x14ac:dyDescent="0.3">
      <c r="A217" s="10">
        <v>1631</v>
      </c>
      <c r="B217" s="9" t="s">
        <v>357</v>
      </c>
      <c r="C217" s="11"/>
      <c r="D217" s="9" t="s">
        <v>358</v>
      </c>
      <c r="E217" s="9">
        <v>3.7</v>
      </c>
      <c r="F217" s="11"/>
      <c r="G217" s="11"/>
      <c r="H217" s="11"/>
      <c r="I217">
        <v>3.7</v>
      </c>
    </row>
    <row r="218" spans="1:9" x14ac:dyDescent="0.3">
      <c r="A218" s="2">
        <v>1633</v>
      </c>
      <c r="B218" s="5" t="s">
        <v>359</v>
      </c>
      <c r="C218" s="5"/>
      <c r="D218" s="5" t="s">
        <v>360</v>
      </c>
      <c r="E218" s="5">
        <v>1.1299999999999999</v>
      </c>
      <c r="F218" s="5"/>
      <c r="G218" s="5">
        <f>(E218+E219)/2</f>
        <v>1.1749999999999998</v>
      </c>
      <c r="H218" s="5">
        <f>_xlfn.VAR.S(E218:E219)</f>
        <v>4.0500000000000076E-3</v>
      </c>
      <c r="I218">
        <v>1.175</v>
      </c>
    </row>
    <row r="219" spans="1:9" x14ac:dyDescent="0.3">
      <c r="A219" s="3"/>
      <c r="B219" s="6"/>
      <c r="C219" s="6"/>
      <c r="D219" s="6"/>
      <c r="E219" s="6">
        <v>1.22</v>
      </c>
      <c r="F219" s="6"/>
      <c r="G219" s="6"/>
      <c r="H219" s="6"/>
    </row>
    <row r="220" spans="1:9" x14ac:dyDescent="0.3">
      <c r="A220" s="10">
        <v>1641</v>
      </c>
      <c r="B220" s="11" t="s">
        <v>361</v>
      </c>
      <c r="C220" s="11"/>
      <c r="D220" s="11" t="s">
        <v>362</v>
      </c>
      <c r="E220" s="11">
        <v>0.6</v>
      </c>
      <c r="F220" s="11"/>
      <c r="G220" s="11"/>
      <c r="H220" s="11"/>
      <c r="I220">
        <v>0.6</v>
      </c>
    </row>
    <row r="221" spans="1:9" x14ac:dyDescent="0.3">
      <c r="A221" s="32">
        <v>1651</v>
      </c>
      <c r="B221" s="19" t="s">
        <v>363</v>
      </c>
      <c r="C221" s="19"/>
      <c r="D221" s="19" t="s">
        <v>364</v>
      </c>
      <c r="E221" s="19">
        <v>0.61</v>
      </c>
      <c r="F221" s="19"/>
      <c r="G221" s="19"/>
      <c r="H221" s="19"/>
      <c r="I221">
        <v>0.61</v>
      </c>
    </row>
    <row r="222" spans="1:9" x14ac:dyDescent="0.3">
      <c r="A222" s="12">
        <v>1664</v>
      </c>
      <c r="B222" s="14" t="s">
        <v>365</v>
      </c>
      <c r="C222" s="14" t="s">
        <v>297</v>
      </c>
      <c r="D222" s="14" t="s">
        <v>366</v>
      </c>
      <c r="E222" s="14">
        <v>7.38</v>
      </c>
      <c r="F222" s="14"/>
      <c r="G222" s="14"/>
      <c r="H222" s="14"/>
      <c r="I222">
        <v>7.38</v>
      </c>
    </row>
    <row r="223" spans="1:9" x14ac:dyDescent="0.3">
      <c r="A223" s="13"/>
      <c r="B223" s="15"/>
      <c r="C223" s="15" t="s">
        <v>299</v>
      </c>
      <c r="D223" s="15"/>
      <c r="E223" s="15">
        <v>14.02</v>
      </c>
      <c r="F223" s="15"/>
      <c r="G223" s="15"/>
      <c r="H223" s="15"/>
      <c r="I223">
        <v>14.02</v>
      </c>
    </row>
    <row r="224" spans="1:9" x14ac:dyDescent="0.3">
      <c r="A224" s="12">
        <v>1667</v>
      </c>
      <c r="B224" s="14" t="s">
        <v>367</v>
      </c>
      <c r="C224" s="14" t="s">
        <v>297</v>
      </c>
      <c r="D224" s="14" t="s">
        <v>368</v>
      </c>
      <c r="E224" s="14">
        <v>4.8499999999999996</v>
      </c>
      <c r="F224" s="14"/>
      <c r="G224" s="14"/>
      <c r="H224" s="14"/>
      <c r="I224">
        <v>4.8499999999999996</v>
      </c>
    </row>
    <row r="225" spans="1:9" x14ac:dyDescent="0.3">
      <c r="A225" s="13"/>
      <c r="B225" s="15"/>
      <c r="C225" s="15" t="s">
        <v>299</v>
      </c>
      <c r="D225" s="15"/>
      <c r="E225" s="15">
        <v>9.31</v>
      </c>
      <c r="F225" s="15"/>
      <c r="G225" s="15"/>
      <c r="H225" s="15"/>
      <c r="I225">
        <v>9.31</v>
      </c>
    </row>
    <row r="226" spans="1:9" x14ac:dyDescent="0.3">
      <c r="A226" s="10">
        <v>1697</v>
      </c>
      <c r="B226" s="9" t="s">
        <v>370</v>
      </c>
      <c r="C226" s="9"/>
      <c r="D226" s="9" t="s">
        <v>369</v>
      </c>
      <c r="E226" s="9">
        <v>26.4</v>
      </c>
      <c r="F226" s="9"/>
      <c r="G226" s="9"/>
      <c r="H226" s="9"/>
      <c r="I226">
        <v>26.4</v>
      </c>
    </row>
    <row r="227" spans="1:9" x14ac:dyDescent="0.3">
      <c r="A227" s="10">
        <v>1701</v>
      </c>
      <c r="B227" s="9" t="s">
        <v>371</v>
      </c>
      <c r="C227" s="9"/>
      <c r="D227" s="9" t="s">
        <v>372</v>
      </c>
      <c r="E227" s="9">
        <v>13.8</v>
      </c>
      <c r="F227" s="9"/>
      <c r="G227" s="9"/>
      <c r="H227" s="9"/>
      <c r="I227">
        <v>13.8</v>
      </c>
    </row>
    <row r="228" spans="1:9" x14ac:dyDescent="0.3">
      <c r="A228" s="10">
        <v>1704</v>
      </c>
      <c r="B228" s="9" t="s">
        <v>373</v>
      </c>
      <c r="C228" s="9"/>
      <c r="D228" s="9" t="s">
        <v>374</v>
      </c>
      <c r="E228" s="9">
        <v>19.899999999999999</v>
      </c>
      <c r="F228" s="9"/>
      <c r="G228" s="9"/>
      <c r="H228" s="9"/>
      <c r="I228">
        <v>19.95</v>
      </c>
    </row>
    <row r="229" spans="1:9" x14ac:dyDescent="0.3">
      <c r="A229" s="32">
        <v>1706</v>
      </c>
      <c r="B229" s="19" t="s">
        <v>375</v>
      </c>
      <c r="C229" s="19"/>
      <c r="D229" s="19" t="s">
        <v>376</v>
      </c>
      <c r="E229" s="19">
        <v>17.12</v>
      </c>
      <c r="F229" s="19"/>
      <c r="G229" s="19"/>
      <c r="H229" s="19"/>
      <c r="I229">
        <v>17.12</v>
      </c>
    </row>
    <row r="230" spans="1:9" x14ac:dyDescent="0.3">
      <c r="A230" s="10">
        <v>1710</v>
      </c>
      <c r="B230" s="9" t="s">
        <v>377</v>
      </c>
      <c r="C230" s="11"/>
      <c r="D230" s="9" t="s">
        <v>378</v>
      </c>
      <c r="E230" s="9">
        <v>15.5</v>
      </c>
      <c r="F230" s="11"/>
      <c r="G230" s="11"/>
      <c r="H230" s="11"/>
      <c r="I230">
        <v>15.5</v>
      </c>
    </row>
    <row r="231" spans="1:9" x14ac:dyDescent="0.3">
      <c r="A231" s="40">
        <v>1712</v>
      </c>
      <c r="B231" s="34" t="s">
        <v>379</v>
      </c>
      <c r="C231" s="26"/>
      <c r="D231" s="34" t="s">
        <v>380</v>
      </c>
      <c r="E231" s="41">
        <v>9.07</v>
      </c>
      <c r="F231" s="45" t="s">
        <v>381</v>
      </c>
      <c r="G231" s="26"/>
      <c r="H231" s="26"/>
      <c r="I231">
        <v>11.9</v>
      </c>
    </row>
    <row r="232" spans="1:9" x14ac:dyDescent="0.3">
      <c r="A232" s="42"/>
      <c r="B232" s="35"/>
      <c r="C232" s="27"/>
      <c r="D232" s="27"/>
      <c r="E232" s="35">
        <v>11.9</v>
      </c>
      <c r="F232" s="27"/>
      <c r="G232" s="27"/>
      <c r="H232" s="27"/>
    </row>
    <row r="233" spans="1:9" x14ac:dyDescent="0.3">
      <c r="A233" s="10">
        <v>1714</v>
      </c>
      <c r="B233" s="9" t="s">
        <v>382</v>
      </c>
      <c r="C233" s="11"/>
      <c r="D233" s="9" t="s">
        <v>383</v>
      </c>
      <c r="E233" s="9">
        <v>23</v>
      </c>
      <c r="F233" s="11"/>
      <c r="G233" s="11"/>
      <c r="H233" s="11"/>
      <c r="I233">
        <v>23</v>
      </c>
    </row>
    <row r="234" spans="1:9" x14ac:dyDescent="0.3">
      <c r="A234" s="10">
        <v>1715</v>
      </c>
      <c r="B234" s="9" t="s">
        <v>384</v>
      </c>
      <c r="C234" s="11"/>
      <c r="D234" s="9" t="s">
        <v>385</v>
      </c>
      <c r="E234" s="9">
        <v>18.600000000000001</v>
      </c>
      <c r="F234" s="11"/>
      <c r="G234" s="11"/>
      <c r="H234" s="11"/>
      <c r="I234">
        <v>18.600000000000001</v>
      </c>
    </row>
    <row r="235" spans="1:9" x14ac:dyDescent="0.3">
      <c r="A235" s="10">
        <v>1716</v>
      </c>
      <c r="B235" s="9" t="s">
        <v>387</v>
      </c>
      <c r="C235" s="11"/>
      <c r="D235" s="9" t="s">
        <v>386</v>
      </c>
      <c r="E235" s="11"/>
      <c r="F235" s="11"/>
      <c r="G235" s="11"/>
      <c r="H235" s="11"/>
      <c r="I235">
        <v>6.1</v>
      </c>
    </row>
    <row r="236" spans="1:9" x14ac:dyDescent="0.3">
      <c r="A236" s="10">
        <v>1733</v>
      </c>
      <c r="B236" s="9" t="s">
        <v>388</v>
      </c>
      <c r="C236" s="11"/>
      <c r="D236" s="9" t="s">
        <v>389</v>
      </c>
      <c r="E236" s="11">
        <v>2.2999999999999998</v>
      </c>
      <c r="F236" s="11"/>
      <c r="G236" s="11"/>
      <c r="H236" s="11"/>
      <c r="I236">
        <v>2.2999999999999998</v>
      </c>
    </row>
    <row r="237" spans="1:9" x14ac:dyDescent="0.3">
      <c r="A237" s="10">
        <v>1734</v>
      </c>
      <c r="B237" s="9" t="s">
        <v>390</v>
      </c>
      <c r="C237" s="11"/>
      <c r="D237" s="9" t="s">
        <v>391</v>
      </c>
      <c r="E237" s="9">
        <v>5</v>
      </c>
      <c r="F237" s="11"/>
      <c r="G237" s="11"/>
      <c r="H237" s="11"/>
      <c r="I237">
        <v>5</v>
      </c>
    </row>
    <row r="238" spans="1:9" x14ac:dyDescent="0.3">
      <c r="A238" s="32">
        <v>1768</v>
      </c>
      <c r="B238" s="19" t="s">
        <v>393</v>
      </c>
      <c r="C238" s="19"/>
      <c r="D238" s="19" t="s">
        <v>392</v>
      </c>
      <c r="E238" s="19">
        <v>77.66</v>
      </c>
      <c r="F238" s="19"/>
      <c r="G238" s="19"/>
      <c r="H238" s="19"/>
      <c r="I238">
        <v>77.66</v>
      </c>
    </row>
    <row r="239" spans="1:9" x14ac:dyDescent="0.3">
      <c r="A239" s="10">
        <v>1793</v>
      </c>
      <c r="B239" s="9" t="s">
        <v>394</v>
      </c>
      <c r="C239" s="11"/>
      <c r="D239" s="9" t="s">
        <v>395</v>
      </c>
      <c r="E239" s="9">
        <v>1.4</v>
      </c>
      <c r="F239" s="11"/>
      <c r="G239" s="11"/>
      <c r="H239" s="11"/>
      <c r="I239">
        <v>1.4</v>
      </c>
    </row>
    <row r="240" spans="1:9" x14ac:dyDescent="0.3">
      <c r="A240" s="12">
        <v>1805</v>
      </c>
      <c r="B240" s="14" t="s">
        <v>396</v>
      </c>
      <c r="C240" s="14" t="s">
        <v>297</v>
      </c>
      <c r="D240" s="14" t="s">
        <v>397</v>
      </c>
      <c r="E240" s="14">
        <v>5.36</v>
      </c>
      <c r="F240" s="14"/>
      <c r="G240" s="14"/>
      <c r="H240" s="14"/>
      <c r="I240">
        <v>5.36</v>
      </c>
    </row>
    <row r="241" spans="1:9" x14ac:dyDescent="0.3">
      <c r="A241" s="13"/>
      <c r="B241" s="15"/>
      <c r="C241" s="15" t="s">
        <v>299</v>
      </c>
      <c r="D241" s="15"/>
      <c r="E241" s="15">
        <v>11.19</v>
      </c>
      <c r="F241" s="15"/>
      <c r="G241" s="15"/>
      <c r="H241" s="15"/>
      <c r="I241">
        <v>11.19</v>
      </c>
    </row>
    <row r="242" spans="1:9" x14ac:dyDescent="0.3">
      <c r="A242" s="79">
        <v>1821</v>
      </c>
      <c r="B242" s="71" t="s">
        <v>398</v>
      </c>
      <c r="C242" s="71" t="s">
        <v>297</v>
      </c>
      <c r="D242" s="71" t="s">
        <v>399</v>
      </c>
      <c r="E242" s="71">
        <v>1.17</v>
      </c>
      <c r="F242" s="71"/>
      <c r="G242" s="71"/>
      <c r="H242" s="71"/>
      <c r="I242">
        <v>1.17</v>
      </c>
    </row>
    <row r="243" spans="1:9" x14ac:dyDescent="0.3">
      <c r="A243" s="80"/>
      <c r="B243" s="72"/>
      <c r="C243" s="72" t="s">
        <v>296</v>
      </c>
      <c r="D243" s="72"/>
      <c r="E243" s="72">
        <v>1.64</v>
      </c>
      <c r="F243" s="72" t="s">
        <v>33</v>
      </c>
      <c r="G243" s="72"/>
      <c r="H243" s="72"/>
      <c r="I243">
        <v>1.64</v>
      </c>
    </row>
    <row r="244" spans="1:9" x14ac:dyDescent="0.3">
      <c r="A244" s="81"/>
      <c r="B244" s="73"/>
      <c r="C244" s="73" t="s">
        <v>299</v>
      </c>
      <c r="D244" s="73"/>
      <c r="E244" s="73">
        <v>2.37</v>
      </c>
      <c r="F244" s="73"/>
      <c r="G244" s="73"/>
      <c r="H244" s="73"/>
      <c r="I244">
        <v>2.37</v>
      </c>
    </row>
    <row r="245" spans="1:9" x14ac:dyDescent="0.3">
      <c r="A245" s="10">
        <v>1822</v>
      </c>
      <c r="B245" s="11" t="s">
        <v>400</v>
      </c>
      <c r="C245" s="11"/>
      <c r="D245" s="11" t="s">
        <v>399</v>
      </c>
      <c r="E245" s="9">
        <v>0.9</v>
      </c>
      <c r="F245" s="11"/>
      <c r="G245" s="11"/>
      <c r="H245" s="11"/>
      <c r="I245">
        <v>0.9</v>
      </c>
    </row>
    <row r="246" spans="1:9" x14ac:dyDescent="0.3">
      <c r="A246" s="10">
        <v>1830</v>
      </c>
      <c r="B246" s="9" t="s">
        <v>401</v>
      </c>
      <c r="C246" s="9"/>
      <c r="D246" s="9" t="s">
        <v>402</v>
      </c>
      <c r="E246" s="9">
        <v>1.8</v>
      </c>
      <c r="F246" s="9"/>
      <c r="G246" s="9"/>
      <c r="H246" s="9"/>
      <c r="I246">
        <v>1.8</v>
      </c>
    </row>
    <row r="247" spans="1:9" x14ac:dyDescent="0.3">
      <c r="A247" s="10">
        <v>1838</v>
      </c>
      <c r="B247" s="9" t="s">
        <v>403</v>
      </c>
      <c r="C247" s="9"/>
      <c r="D247" s="9" t="s">
        <v>404</v>
      </c>
      <c r="E247" s="9">
        <v>0.97</v>
      </c>
      <c r="F247" s="9"/>
      <c r="G247" s="9"/>
      <c r="H247" s="9"/>
      <c r="I247">
        <v>0.97</v>
      </c>
    </row>
    <row r="248" spans="1:9" x14ac:dyDescent="0.3">
      <c r="A248" s="12">
        <v>1841</v>
      </c>
      <c r="B248" s="14" t="s">
        <v>405</v>
      </c>
      <c r="C248" s="14" t="s">
        <v>299</v>
      </c>
      <c r="D248" s="14" t="s">
        <v>406</v>
      </c>
      <c r="E248" s="14">
        <v>1.88</v>
      </c>
      <c r="F248" s="14"/>
      <c r="G248" s="14"/>
      <c r="H248" s="14"/>
      <c r="I248">
        <v>1.88</v>
      </c>
    </row>
    <row r="249" spans="1:9" x14ac:dyDescent="0.3">
      <c r="A249" s="13"/>
      <c r="B249" s="15"/>
      <c r="C249" s="15" t="s">
        <v>298</v>
      </c>
      <c r="D249" s="15"/>
      <c r="E249" s="15">
        <v>2.73</v>
      </c>
      <c r="F249" s="15"/>
      <c r="G249" s="15"/>
      <c r="H249" s="15"/>
      <c r="I249">
        <v>2.73</v>
      </c>
    </row>
    <row r="250" spans="1:9" x14ac:dyDescent="0.3">
      <c r="A250" s="32">
        <v>1845</v>
      </c>
      <c r="B250" s="19" t="s">
        <v>407</v>
      </c>
      <c r="C250" s="19"/>
      <c r="D250" s="19" t="s">
        <v>121</v>
      </c>
      <c r="E250" s="19">
        <v>1.1399999999999999</v>
      </c>
      <c r="F250" s="19"/>
      <c r="G250" s="19"/>
      <c r="H250" s="19"/>
      <c r="I250">
        <v>1.1399999999999999</v>
      </c>
    </row>
    <row r="251" spans="1:9" x14ac:dyDescent="0.3">
      <c r="A251" s="10">
        <v>1857</v>
      </c>
      <c r="B251" s="9" t="s">
        <v>408</v>
      </c>
      <c r="C251" s="11"/>
      <c r="D251" s="9" t="s">
        <v>409</v>
      </c>
      <c r="E251" s="9">
        <v>1.4</v>
      </c>
      <c r="F251" s="11"/>
      <c r="G251" s="11"/>
      <c r="H251" s="11"/>
      <c r="I251">
        <v>1.45</v>
      </c>
    </row>
    <row r="252" spans="1:9" x14ac:dyDescent="0.3">
      <c r="A252" s="10">
        <v>1863</v>
      </c>
      <c r="B252" s="9" t="s">
        <v>410</v>
      </c>
      <c r="C252" s="11"/>
      <c r="D252" s="9" t="s">
        <v>645</v>
      </c>
      <c r="E252" s="9">
        <v>4.42</v>
      </c>
      <c r="F252" s="11"/>
      <c r="G252" s="11"/>
      <c r="H252" s="11"/>
      <c r="I252">
        <v>4.42</v>
      </c>
    </row>
    <row r="253" spans="1:9" x14ac:dyDescent="0.3">
      <c r="A253" s="10">
        <v>1898</v>
      </c>
      <c r="B253" s="9" t="s">
        <v>411</v>
      </c>
      <c r="C253" s="11"/>
      <c r="D253" s="9" t="s">
        <v>153</v>
      </c>
      <c r="E253" s="9">
        <v>1.8</v>
      </c>
      <c r="F253" s="11"/>
      <c r="G253" s="11"/>
      <c r="H253" s="11"/>
      <c r="I253">
        <v>1.8</v>
      </c>
    </row>
    <row r="254" spans="1:9" x14ac:dyDescent="0.3">
      <c r="A254" s="12">
        <v>1901</v>
      </c>
      <c r="B254" s="14" t="s">
        <v>412</v>
      </c>
      <c r="C254" s="14" t="s">
        <v>297</v>
      </c>
      <c r="D254" s="14" t="s">
        <v>413</v>
      </c>
      <c r="E254" s="14">
        <v>1.72</v>
      </c>
      <c r="F254" s="14"/>
      <c r="G254" s="14"/>
      <c r="H254" s="14"/>
      <c r="I254">
        <v>1.72</v>
      </c>
    </row>
    <row r="255" spans="1:9" x14ac:dyDescent="0.3">
      <c r="A255" s="13"/>
      <c r="B255" s="15"/>
      <c r="C255" s="15" t="s">
        <v>299</v>
      </c>
      <c r="D255" s="15"/>
      <c r="E255" s="15">
        <v>3.44</v>
      </c>
      <c r="F255" s="15"/>
      <c r="G255" s="15"/>
      <c r="H255" s="15"/>
      <c r="I255">
        <v>3.44</v>
      </c>
    </row>
    <row r="256" spans="1:9" x14ac:dyDescent="0.3">
      <c r="A256" s="10">
        <v>1904</v>
      </c>
      <c r="B256" s="9" t="s">
        <v>414</v>
      </c>
      <c r="C256" s="11"/>
      <c r="D256" s="9" t="s">
        <v>415</v>
      </c>
      <c r="E256" s="9">
        <v>0.94</v>
      </c>
      <c r="F256" s="11"/>
      <c r="G256" s="11"/>
      <c r="H256" s="11"/>
      <c r="I256">
        <v>0.95</v>
      </c>
    </row>
    <row r="257" spans="1:9" x14ac:dyDescent="0.3">
      <c r="A257" s="46">
        <v>1912</v>
      </c>
      <c r="B257" s="46" t="s">
        <v>416</v>
      </c>
      <c r="C257" s="46"/>
      <c r="D257" s="46" t="s">
        <v>133</v>
      </c>
      <c r="E257" s="46"/>
      <c r="F257" s="46"/>
      <c r="G257" s="46"/>
      <c r="H257" s="46"/>
      <c r="I257" t="s">
        <v>176</v>
      </c>
    </row>
    <row r="258" spans="1:9" x14ac:dyDescent="0.3">
      <c r="A258" s="79">
        <v>1933</v>
      </c>
      <c r="B258" s="71" t="s">
        <v>417</v>
      </c>
      <c r="C258" s="71" t="s">
        <v>297</v>
      </c>
      <c r="D258" s="71" t="s">
        <v>418</v>
      </c>
      <c r="E258" s="71">
        <v>1.33</v>
      </c>
      <c r="F258" s="71"/>
      <c r="G258" s="71"/>
      <c r="H258" s="71"/>
      <c r="I258">
        <v>1.33</v>
      </c>
    </row>
    <row r="259" spans="1:9" x14ac:dyDescent="0.3">
      <c r="A259" s="80"/>
      <c r="B259" s="72"/>
      <c r="C259" s="72" t="s">
        <v>299</v>
      </c>
      <c r="D259" s="72"/>
      <c r="E259" s="72">
        <v>2.6</v>
      </c>
      <c r="F259" s="72"/>
      <c r="G259" s="72"/>
      <c r="H259" s="72"/>
      <c r="I259">
        <v>2.6</v>
      </c>
    </row>
    <row r="260" spans="1:9" x14ac:dyDescent="0.3">
      <c r="A260" s="81"/>
      <c r="B260" s="73"/>
      <c r="C260" s="73" t="s">
        <v>298</v>
      </c>
      <c r="D260" s="73"/>
      <c r="E260" s="73">
        <v>3.9</v>
      </c>
      <c r="F260" s="73"/>
      <c r="G260" s="73"/>
      <c r="H260" s="73"/>
      <c r="I260">
        <v>3.9</v>
      </c>
    </row>
    <row r="261" spans="1:9" x14ac:dyDescent="0.3">
      <c r="A261" s="10">
        <v>1940</v>
      </c>
      <c r="B261" s="9" t="s">
        <v>420</v>
      </c>
      <c r="C261" s="9"/>
      <c r="D261" s="9" t="s">
        <v>419</v>
      </c>
      <c r="E261" s="9">
        <v>7.9</v>
      </c>
      <c r="F261" s="9"/>
      <c r="G261" s="9"/>
      <c r="H261" s="9"/>
      <c r="I261">
        <v>7.9</v>
      </c>
    </row>
    <row r="262" spans="1:9" x14ac:dyDescent="0.3">
      <c r="A262" s="10">
        <v>1952</v>
      </c>
      <c r="B262" s="9" t="s">
        <v>421</v>
      </c>
      <c r="C262" s="9"/>
      <c r="D262" s="9" t="s">
        <v>422</v>
      </c>
      <c r="E262" s="9">
        <v>1.1599999999999999</v>
      </c>
      <c r="F262" s="9"/>
      <c r="G262" s="9"/>
      <c r="H262" s="9"/>
      <c r="I262">
        <v>1.1599999999999999</v>
      </c>
    </row>
    <row r="263" spans="1:9" x14ac:dyDescent="0.3">
      <c r="A263" s="10">
        <v>1956</v>
      </c>
      <c r="B263" s="9" t="s">
        <v>423</v>
      </c>
      <c r="C263" s="9"/>
      <c r="D263" s="9" t="s">
        <v>182</v>
      </c>
      <c r="E263" s="9">
        <v>4.9000000000000004</v>
      </c>
      <c r="F263" s="9"/>
      <c r="G263" s="9"/>
      <c r="H263" s="9"/>
      <c r="I263">
        <v>4.9000000000000004</v>
      </c>
    </row>
    <row r="264" spans="1:9" x14ac:dyDescent="0.3">
      <c r="A264" s="10">
        <v>1974</v>
      </c>
      <c r="B264" s="9" t="s">
        <v>424</v>
      </c>
      <c r="C264" s="11"/>
      <c r="D264" s="9" t="s">
        <v>425</v>
      </c>
      <c r="E264" s="9">
        <v>2.8</v>
      </c>
      <c r="F264" s="11"/>
      <c r="G264" s="11"/>
      <c r="H264" s="11"/>
      <c r="I264">
        <v>2.8</v>
      </c>
    </row>
    <row r="265" spans="1:9" x14ac:dyDescent="0.3">
      <c r="A265" s="10">
        <v>1988</v>
      </c>
      <c r="B265" s="9" t="s">
        <v>428</v>
      </c>
      <c r="C265" s="11"/>
      <c r="D265" s="9" t="s">
        <v>426</v>
      </c>
      <c r="E265" s="9">
        <v>14.2</v>
      </c>
      <c r="F265" s="11"/>
      <c r="G265" s="11"/>
      <c r="H265" s="11"/>
      <c r="I265">
        <v>14.2</v>
      </c>
    </row>
    <row r="266" spans="1:9" x14ac:dyDescent="0.3">
      <c r="A266" s="10">
        <v>1989</v>
      </c>
      <c r="B266" s="9" t="s">
        <v>427</v>
      </c>
      <c r="C266" s="11"/>
      <c r="D266" s="9" t="s">
        <v>429</v>
      </c>
      <c r="E266" s="9">
        <v>26</v>
      </c>
      <c r="F266" s="11"/>
      <c r="G266" s="11"/>
      <c r="H266" s="11"/>
      <c r="I266">
        <v>26</v>
      </c>
    </row>
    <row r="267" spans="1:9" x14ac:dyDescent="0.3">
      <c r="A267" s="10">
        <v>1991</v>
      </c>
      <c r="B267" s="9" t="s">
        <v>430</v>
      </c>
      <c r="C267" s="11"/>
      <c r="D267" s="9" t="s">
        <v>431</v>
      </c>
      <c r="E267" s="9">
        <v>33.700000000000003</v>
      </c>
      <c r="F267" s="11"/>
      <c r="G267" s="11"/>
      <c r="H267" s="11"/>
      <c r="I267">
        <v>33.700000000000003</v>
      </c>
    </row>
    <row r="268" spans="1:9" x14ac:dyDescent="0.3">
      <c r="A268" s="12">
        <v>1992</v>
      </c>
      <c r="B268" s="14" t="s">
        <v>436</v>
      </c>
      <c r="C268" s="14" t="s">
        <v>297</v>
      </c>
      <c r="D268" s="14" t="s">
        <v>432</v>
      </c>
      <c r="E268" s="14">
        <v>24.33</v>
      </c>
      <c r="F268" s="14"/>
      <c r="G268" s="14"/>
      <c r="H268" s="14"/>
      <c r="I268">
        <v>24.33</v>
      </c>
    </row>
    <row r="269" spans="1:9" x14ac:dyDescent="0.3">
      <c r="A269" s="13"/>
      <c r="B269" s="15"/>
      <c r="C269" s="15" t="s">
        <v>296</v>
      </c>
      <c r="D269" s="15"/>
      <c r="E269" s="15">
        <v>34.549999999999997</v>
      </c>
      <c r="F269" s="15" t="s">
        <v>33</v>
      </c>
      <c r="G269" s="15"/>
      <c r="H269" s="15"/>
      <c r="I269">
        <v>34.549999999999997</v>
      </c>
    </row>
    <row r="270" spans="1:9" x14ac:dyDescent="0.3">
      <c r="A270" s="12">
        <v>1993</v>
      </c>
      <c r="B270" s="14" t="s">
        <v>437</v>
      </c>
      <c r="C270" s="14" t="s">
        <v>297</v>
      </c>
      <c r="D270" s="14" t="s">
        <v>433</v>
      </c>
      <c r="E270" s="14">
        <v>23.5</v>
      </c>
      <c r="F270" s="14"/>
      <c r="G270" s="14"/>
      <c r="H270" s="14"/>
      <c r="I270">
        <v>23.5</v>
      </c>
    </row>
    <row r="271" spans="1:9" x14ac:dyDescent="0.3">
      <c r="A271" s="13"/>
      <c r="B271" s="15"/>
      <c r="C271" s="15" t="s">
        <v>298</v>
      </c>
      <c r="D271" s="15"/>
      <c r="E271" s="15">
        <v>67.7</v>
      </c>
      <c r="F271" s="15"/>
      <c r="G271" s="15"/>
      <c r="H271" s="15"/>
      <c r="I271">
        <v>67.7</v>
      </c>
    </row>
    <row r="272" spans="1:9" x14ac:dyDescent="0.3">
      <c r="A272" s="10">
        <v>1994</v>
      </c>
      <c r="B272" s="9" t="s">
        <v>438</v>
      </c>
      <c r="C272" s="11"/>
      <c r="D272" s="9" t="s">
        <v>434</v>
      </c>
      <c r="E272" s="9">
        <v>30.3</v>
      </c>
      <c r="F272" s="11"/>
      <c r="G272" s="11"/>
      <c r="H272" s="11"/>
      <c r="I272">
        <v>30.3</v>
      </c>
    </row>
    <row r="273" spans="1:9" x14ac:dyDescent="0.3">
      <c r="A273" s="10">
        <v>1995</v>
      </c>
      <c r="B273" s="9" t="s">
        <v>439</v>
      </c>
      <c r="C273" s="9"/>
      <c r="D273" s="9" t="s">
        <v>435</v>
      </c>
      <c r="E273" s="9">
        <v>19</v>
      </c>
      <c r="F273" s="9"/>
      <c r="G273" s="9"/>
      <c r="H273" s="9"/>
      <c r="I273">
        <v>19</v>
      </c>
    </row>
    <row r="274" spans="1:9" x14ac:dyDescent="0.3">
      <c r="A274" s="10">
        <v>2003</v>
      </c>
      <c r="B274" s="9" t="s">
        <v>440</v>
      </c>
      <c r="C274" s="9"/>
      <c r="D274" s="9" t="s">
        <v>441</v>
      </c>
      <c r="E274" s="9">
        <v>1.43</v>
      </c>
      <c r="F274" s="9"/>
      <c r="G274" s="9"/>
      <c r="H274" s="9"/>
      <c r="I274">
        <v>1.43</v>
      </c>
    </row>
    <row r="275" spans="1:9" x14ac:dyDescent="0.3">
      <c r="A275" s="10">
        <v>2004</v>
      </c>
      <c r="B275" s="9" t="s">
        <v>443</v>
      </c>
      <c r="C275" s="9"/>
      <c r="D275" s="9" t="s">
        <v>442</v>
      </c>
      <c r="E275" s="9">
        <v>0.76</v>
      </c>
      <c r="F275" s="9"/>
      <c r="G275" s="9"/>
      <c r="H275" s="9"/>
      <c r="I275">
        <v>0.76</v>
      </c>
    </row>
    <row r="276" spans="1:9" x14ac:dyDescent="0.3">
      <c r="A276" s="18">
        <v>2020</v>
      </c>
      <c r="B276" s="17" t="s">
        <v>444</v>
      </c>
      <c r="C276" s="17"/>
      <c r="D276" s="17" t="s">
        <v>445</v>
      </c>
      <c r="E276" s="17"/>
      <c r="F276" s="17"/>
      <c r="G276" s="17"/>
      <c r="H276" s="17"/>
      <c r="I276" t="s">
        <v>176</v>
      </c>
    </row>
    <row r="277" spans="1:9" x14ac:dyDescent="0.3">
      <c r="A277" s="10">
        <v>2027</v>
      </c>
      <c r="B277" s="9" t="s">
        <v>446</v>
      </c>
      <c r="C277" s="11"/>
      <c r="D277" s="9" t="s">
        <v>447</v>
      </c>
      <c r="E277" s="9">
        <v>5.26</v>
      </c>
      <c r="F277" s="11"/>
      <c r="G277" s="11"/>
      <c r="H277" s="11"/>
      <c r="I277">
        <v>5.26</v>
      </c>
    </row>
    <row r="278" spans="1:9" x14ac:dyDescent="0.3">
      <c r="A278" s="10">
        <v>2033</v>
      </c>
      <c r="B278" s="9" t="s">
        <v>448</v>
      </c>
      <c r="C278" s="11"/>
      <c r="D278" s="9" t="s">
        <v>449</v>
      </c>
      <c r="E278" s="9">
        <v>1.3</v>
      </c>
      <c r="F278" s="11"/>
      <c r="G278" s="11"/>
      <c r="H278" s="11"/>
      <c r="I278">
        <v>1.3</v>
      </c>
    </row>
    <row r="279" spans="1:9" x14ac:dyDescent="0.3">
      <c r="A279" s="10">
        <v>2034</v>
      </c>
      <c r="B279" s="9" t="s">
        <v>451</v>
      </c>
      <c r="C279" s="11"/>
      <c r="D279" s="9" t="s">
        <v>450</v>
      </c>
      <c r="E279" s="9">
        <v>1.2</v>
      </c>
      <c r="F279" s="11"/>
      <c r="G279" s="11"/>
      <c r="H279" s="11"/>
      <c r="I279">
        <v>1.25</v>
      </c>
    </row>
    <row r="280" spans="1:9" x14ac:dyDescent="0.3">
      <c r="A280" s="32">
        <v>2096</v>
      </c>
      <c r="B280" s="19" t="s">
        <v>452</v>
      </c>
      <c r="C280" s="19"/>
      <c r="D280" s="19" t="s">
        <v>453</v>
      </c>
      <c r="E280" s="19">
        <v>5.31</v>
      </c>
      <c r="F280" s="19"/>
      <c r="G280" s="19"/>
      <c r="H280" s="19"/>
      <c r="I280">
        <v>6.4</v>
      </c>
    </row>
    <row r="281" spans="1:9" x14ac:dyDescent="0.3">
      <c r="A281" s="2">
        <v>2098</v>
      </c>
      <c r="B281" s="5" t="s">
        <v>457</v>
      </c>
      <c r="C281" s="5" t="s">
        <v>298</v>
      </c>
      <c r="D281" s="5" t="s">
        <v>454</v>
      </c>
      <c r="E281" s="5">
        <v>2.2000000000000002</v>
      </c>
      <c r="F281" s="5" t="s">
        <v>459</v>
      </c>
      <c r="G281" s="5">
        <f>(E281+E282)/2</f>
        <v>2.5499999999999998</v>
      </c>
      <c r="H281" s="5">
        <f>_xlfn.VAR.S(E281:E282)</f>
        <v>0.24500000000000099</v>
      </c>
      <c r="I281">
        <v>2.5499999999999998</v>
      </c>
    </row>
    <row r="282" spans="1:9" x14ac:dyDescent="0.3">
      <c r="A282" s="3"/>
      <c r="B282" s="6"/>
      <c r="C282" s="6"/>
      <c r="D282" s="6"/>
      <c r="E282" s="6">
        <v>2.9</v>
      </c>
      <c r="F282" s="6" t="s">
        <v>458</v>
      </c>
      <c r="G282" s="6"/>
      <c r="H282" s="6"/>
    </row>
    <row r="283" spans="1:9" x14ac:dyDescent="0.3">
      <c r="A283" s="10">
        <v>2100</v>
      </c>
      <c r="B283" s="11" t="s">
        <v>460</v>
      </c>
      <c r="C283" s="11"/>
      <c r="D283" s="9" t="s">
        <v>455</v>
      </c>
      <c r="E283" s="11">
        <v>1</v>
      </c>
      <c r="F283" s="11"/>
      <c r="G283" s="11"/>
      <c r="H283" s="11"/>
      <c r="I283">
        <v>1</v>
      </c>
    </row>
    <row r="284" spans="1:9" x14ac:dyDescent="0.3">
      <c r="A284" s="10">
        <v>2101</v>
      </c>
      <c r="B284" s="11" t="s">
        <v>461</v>
      </c>
      <c r="C284" s="11"/>
      <c r="D284" s="9" t="s">
        <v>456</v>
      </c>
      <c r="E284" s="11">
        <v>1.1100000000000001</v>
      </c>
      <c r="F284" s="11"/>
      <c r="G284" s="11"/>
      <c r="H284" s="11"/>
      <c r="I284">
        <v>1.22</v>
      </c>
    </row>
    <row r="285" spans="1:9" x14ac:dyDescent="0.3">
      <c r="A285" s="10">
        <v>2105</v>
      </c>
      <c r="B285" s="11" t="s">
        <v>462</v>
      </c>
      <c r="C285" s="11"/>
      <c r="D285" s="11" t="s">
        <v>468</v>
      </c>
      <c r="E285" s="11">
        <v>0.81</v>
      </c>
      <c r="F285" s="11"/>
      <c r="G285" s="11"/>
      <c r="H285" s="11"/>
      <c r="I285">
        <v>0.81</v>
      </c>
    </row>
    <row r="286" spans="1:9" x14ac:dyDescent="0.3">
      <c r="A286" s="2">
        <v>2106</v>
      </c>
      <c r="B286" s="5" t="s">
        <v>463</v>
      </c>
      <c r="C286" s="5"/>
      <c r="D286" s="5" t="s">
        <v>469</v>
      </c>
      <c r="E286" s="5">
        <v>1.37</v>
      </c>
      <c r="F286" s="5" t="s">
        <v>490</v>
      </c>
      <c r="G286" s="5">
        <f>(E286+E287)/2</f>
        <v>1.5150000000000001</v>
      </c>
      <c r="H286" s="5">
        <f>_xlfn.VAR.S(E286:E287)</f>
        <v>4.2049999999999949E-2</v>
      </c>
      <c r="I286">
        <v>1.5149999999999999</v>
      </c>
    </row>
    <row r="287" spans="1:9" x14ac:dyDescent="0.3">
      <c r="A287" s="3"/>
      <c r="B287" s="6"/>
      <c r="C287" s="6"/>
      <c r="D287" s="6"/>
      <c r="E287" s="6">
        <v>1.66</v>
      </c>
      <c r="F287" s="6" t="s">
        <v>491</v>
      </c>
      <c r="G287" s="6"/>
      <c r="H287" s="6"/>
    </row>
    <row r="288" spans="1:9" x14ac:dyDescent="0.3">
      <c r="A288" s="10">
        <v>2115</v>
      </c>
      <c r="B288" s="11" t="s">
        <v>464</v>
      </c>
      <c r="C288" s="11"/>
      <c r="D288" s="11" t="s">
        <v>470</v>
      </c>
      <c r="E288" s="9">
        <v>9.2200000000000006</v>
      </c>
      <c r="F288" s="11"/>
      <c r="G288" s="11"/>
      <c r="H288" s="11"/>
      <c r="I288">
        <v>9.2200000000000006</v>
      </c>
    </row>
    <row r="289" spans="1:9" x14ac:dyDescent="0.3">
      <c r="A289" s="10">
        <v>2117</v>
      </c>
      <c r="B289" s="11" t="s">
        <v>465</v>
      </c>
      <c r="C289" s="11"/>
      <c r="D289" s="11" t="s">
        <v>109</v>
      </c>
      <c r="E289" s="9">
        <v>3.45</v>
      </c>
      <c r="F289" s="11"/>
      <c r="G289" s="11"/>
      <c r="H289" s="11"/>
      <c r="I289">
        <v>3.45</v>
      </c>
    </row>
    <row r="290" spans="1:9" x14ac:dyDescent="0.3">
      <c r="A290" s="12">
        <v>2118</v>
      </c>
      <c r="B290" s="14" t="s">
        <v>466</v>
      </c>
      <c r="C290" s="14" t="s">
        <v>297</v>
      </c>
      <c r="D290" s="14" t="s">
        <v>471</v>
      </c>
      <c r="E290" s="14">
        <v>35.5</v>
      </c>
      <c r="F290" s="14" t="s">
        <v>30</v>
      </c>
      <c r="G290" s="14"/>
      <c r="H290" s="14"/>
      <c r="I290">
        <v>35.5</v>
      </c>
    </row>
    <row r="291" spans="1:9" x14ac:dyDescent="0.3">
      <c r="A291" s="13"/>
      <c r="B291" s="15"/>
      <c r="C291" s="15" t="s">
        <v>299</v>
      </c>
      <c r="D291" s="15"/>
      <c r="E291" s="15">
        <v>58.5</v>
      </c>
      <c r="F291" s="15"/>
      <c r="G291" s="15"/>
      <c r="H291" s="15"/>
      <c r="I291">
        <v>58.5</v>
      </c>
    </row>
    <row r="292" spans="1:9" x14ac:dyDescent="0.3">
      <c r="A292" s="10">
        <v>2119</v>
      </c>
      <c r="B292" s="11" t="s">
        <v>467</v>
      </c>
      <c r="C292" s="11"/>
      <c r="D292" s="11" t="s">
        <v>472</v>
      </c>
      <c r="E292" s="9">
        <v>53.8</v>
      </c>
      <c r="F292" s="11"/>
      <c r="G292" s="11"/>
      <c r="H292" s="11"/>
      <c r="I292">
        <v>53.8</v>
      </c>
    </row>
    <row r="293" spans="1:9" x14ac:dyDescent="0.3">
      <c r="A293" s="32">
        <v>2120</v>
      </c>
      <c r="B293" s="19" t="s">
        <v>492</v>
      </c>
      <c r="C293" s="19"/>
      <c r="D293" s="19" t="s">
        <v>473</v>
      </c>
      <c r="E293" s="19">
        <v>49.66</v>
      </c>
      <c r="F293" s="19"/>
      <c r="G293" s="19"/>
      <c r="H293" s="19"/>
      <c r="I293">
        <v>60.1</v>
      </c>
    </row>
    <row r="294" spans="1:9" x14ac:dyDescent="0.3">
      <c r="A294" s="10">
        <v>2121</v>
      </c>
      <c r="B294" s="9" t="s">
        <v>493</v>
      </c>
      <c r="C294" s="11"/>
      <c r="D294" s="11" t="s">
        <v>474</v>
      </c>
      <c r="E294" s="11">
        <v>0.9</v>
      </c>
      <c r="F294" s="11"/>
      <c r="G294" s="11"/>
      <c r="H294" s="11"/>
      <c r="I294">
        <v>0.9</v>
      </c>
    </row>
    <row r="295" spans="1:9" x14ac:dyDescent="0.3">
      <c r="A295" s="10">
        <v>2122</v>
      </c>
      <c r="B295" s="9" t="s">
        <v>494</v>
      </c>
      <c r="C295" s="11"/>
      <c r="D295" s="11" t="s">
        <v>475</v>
      </c>
      <c r="E295" s="11">
        <v>3.4</v>
      </c>
      <c r="F295" s="11"/>
      <c r="G295" s="11"/>
      <c r="H295" s="11"/>
      <c r="I295">
        <v>3.35</v>
      </c>
    </row>
    <row r="296" spans="1:9" x14ac:dyDescent="0.3">
      <c r="A296" s="10">
        <v>2123</v>
      </c>
      <c r="B296" s="9" t="s">
        <v>495</v>
      </c>
      <c r="C296" s="11"/>
      <c r="D296" s="11" t="s">
        <v>476</v>
      </c>
      <c r="E296" s="9">
        <v>2.08</v>
      </c>
      <c r="F296" s="11"/>
      <c r="G296" s="11"/>
      <c r="H296" s="11"/>
      <c r="I296">
        <v>2.08</v>
      </c>
    </row>
    <row r="297" spans="1:9" x14ac:dyDescent="0.3">
      <c r="A297" s="10">
        <v>2126</v>
      </c>
      <c r="B297" s="9" t="s">
        <v>496</v>
      </c>
      <c r="C297" s="11"/>
      <c r="D297" s="11" t="s">
        <v>477</v>
      </c>
      <c r="E297" s="9">
        <v>4.7</v>
      </c>
      <c r="F297" s="11"/>
      <c r="G297" s="11"/>
      <c r="H297" s="11"/>
      <c r="I297">
        <v>4.7</v>
      </c>
    </row>
    <row r="298" spans="1:9" x14ac:dyDescent="0.3">
      <c r="A298" s="32">
        <v>2127</v>
      </c>
      <c r="B298" s="19" t="s">
        <v>497</v>
      </c>
      <c r="C298" s="19"/>
      <c r="D298" s="19" t="s">
        <v>478</v>
      </c>
      <c r="E298" s="19">
        <v>4.8099999999999996</v>
      </c>
      <c r="F298" s="19"/>
      <c r="G298" s="19"/>
      <c r="H298" s="19"/>
      <c r="I298">
        <v>4.8099999999999996</v>
      </c>
    </row>
    <row r="299" spans="1:9" x14ac:dyDescent="0.3">
      <c r="A299" s="2">
        <v>2128</v>
      </c>
      <c r="B299" s="5" t="s">
        <v>498</v>
      </c>
      <c r="C299" s="5"/>
      <c r="D299" s="5" t="s">
        <v>479</v>
      </c>
      <c r="E299" s="5">
        <v>7.4</v>
      </c>
      <c r="F299" s="5" t="s">
        <v>501</v>
      </c>
      <c r="G299" s="5">
        <f>(E299+E300)/2</f>
        <v>8.1999999999999993</v>
      </c>
      <c r="H299" s="48">
        <f>_xlfn.VAR.S(E299:E300)</f>
        <v>1.2799999999999994</v>
      </c>
      <c r="I299" s="53">
        <v>8.1999999999999993</v>
      </c>
    </row>
    <row r="300" spans="1:9" x14ac:dyDescent="0.3">
      <c r="A300" s="3"/>
      <c r="B300" s="6"/>
      <c r="C300" s="6" t="s">
        <v>299</v>
      </c>
      <c r="D300" s="6"/>
      <c r="E300" s="6">
        <v>9</v>
      </c>
      <c r="F300" s="6"/>
      <c r="G300" s="6"/>
      <c r="H300" s="6"/>
    </row>
    <row r="301" spans="1:9" x14ac:dyDescent="0.3">
      <c r="A301" s="10">
        <v>2131</v>
      </c>
      <c r="B301" s="9" t="s">
        <v>499</v>
      </c>
      <c r="C301" s="11"/>
      <c r="D301" s="11" t="s">
        <v>480</v>
      </c>
      <c r="E301" s="11">
        <v>4.9000000000000004</v>
      </c>
      <c r="F301" s="11"/>
      <c r="G301" s="11"/>
      <c r="H301" s="11"/>
      <c r="I301">
        <v>4.9000000000000004</v>
      </c>
    </row>
    <row r="302" spans="1:9" x14ac:dyDescent="0.3">
      <c r="A302" s="10">
        <v>2133</v>
      </c>
      <c r="B302" s="9" t="s">
        <v>500</v>
      </c>
      <c r="C302" s="11"/>
      <c r="D302" s="11" t="s">
        <v>481</v>
      </c>
      <c r="E302" s="11">
        <v>7.6</v>
      </c>
      <c r="F302" s="11"/>
      <c r="G302" s="11"/>
      <c r="H302" s="11"/>
      <c r="I302">
        <v>7.6</v>
      </c>
    </row>
    <row r="303" spans="1:9" x14ac:dyDescent="0.3">
      <c r="A303" s="10">
        <v>2136</v>
      </c>
      <c r="B303" s="11" t="s">
        <v>502</v>
      </c>
      <c r="C303" s="11"/>
      <c r="D303" s="11" t="s">
        <v>482</v>
      </c>
      <c r="E303" s="11">
        <v>18.100000000000001</v>
      </c>
      <c r="F303" s="11"/>
      <c r="G303" s="11"/>
      <c r="H303" s="11"/>
      <c r="I303">
        <v>18.149999999999999</v>
      </c>
    </row>
    <row r="304" spans="1:9" x14ac:dyDescent="0.3">
      <c r="A304" s="10">
        <v>2140</v>
      </c>
      <c r="B304" s="9" t="s">
        <v>503</v>
      </c>
      <c r="C304" s="11"/>
      <c r="D304" s="11" t="s">
        <v>483</v>
      </c>
      <c r="E304" s="9">
        <v>1.1299999999999999</v>
      </c>
      <c r="F304" s="11"/>
      <c r="G304" s="11"/>
      <c r="H304" s="11"/>
      <c r="I304">
        <v>1.1299999999999999</v>
      </c>
    </row>
    <row r="305" spans="1:9" x14ac:dyDescent="0.3">
      <c r="A305" s="32">
        <v>2141</v>
      </c>
      <c r="B305" s="19" t="s">
        <v>504</v>
      </c>
      <c r="C305" s="19"/>
      <c r="D305" s="19" t="s">
        <v>484</v>
      </c>
      <c r="E305" s="19">
        <v>101.04</v>
      </c>
      <c r="F305" s="19"/>
      <c r="G305" s="19"/>
      <c r="H305" s="19"/>
      <c r="I305">
        <v>120.2</v>
      </c>
    </row>
    <row r="306" spans="1:9" x14ac:dyDescent="0.3">
      <c r="A306" s="10">
        <v>2142</v>
      </c>
      <c r="B306" s="9" t="s">
        <v>516</v>
      </c>
      <c r="C306" s="11"/>
      <c r="D306" s="11" t="s">
        <v>485</v>
      </c>
      <c r="E306" s="9">
        <v>2.35</v>
      </c>
      <c r="F306" s="11"/>
      <c r="G306" s="11"/>
      <c r="H306" s="11"/>
      <c r="I306">
        <v>2.35</v>
      </c>
    </row>
    <row r="307" spans="1:9" x14ac:dyDescent="0.3">
      <c r="A307" s="18">
        <v>2144</v>
      </c>
      <c r="B307" s="17" t="s">
        <v>505</v>
      </c>
      <c r="C307" s="17"/>
      <c r="D307" s="17" t="s">
        <v>486</v>
      </c>
      <c r="E307" s="17"/>
      <c r="F307" s="17"/>
      <c r="G307" s="17"/>
      <c r="H307" s="17"/>
      <c r="I307">
        <v>6.36</v>
      </c>
    </row>
    <row r="308" spans="1:9" x14ac:dyDescent="0.3">
      <c r="A308" s="10">
        <v>2145</v>
      </c>
      <c r="B308" s="9" t="s">
        <v>506</v>
      </c>
      <c r="C308" s="11"/>
      <c r="D308" s="11" t="s">
        <v>487</v>
      </c>
      <c r="E308" s="9">
        <v>1.1000000000000001</v>
      </c>
      <c r="F308" s="11"/>
      <c r="G308" s="11"/>
      <c r="H308" s="11"/>
      <c r="I308">
        <v>1.05</v>
      </c>
    </row>
    <row r="309" spans="1:9" x14ac:dyDescent="0.3">
      <c r="A309" s="10">
        <v>2147</v>
      </c>
      <c r="B309" s="9" t="s">
        <v>507</v>
      </c>
      <c r="C309" s="11"/>
      <c r="D309" s="11" t="s">
        <v>109</v>
      </c>
      <c r="E309" s="9">
        <v>3.5</v>
      </c>
      <c r="F309" s="11"/>
      <c r="G309" s="11"/>
      <c r="H309" s="11"/>
      <c r="I309">
        <v>3.45</v>
      </c>
    </row>
    <row r="310" spans="1:9" x14ac:dyDescent="0.3">
      <c r="A310" s="18">
        <v>2157</v>
      </c>
      <c r="B310" s="17" t="s">
        <v>508</v>
      </c>
      <c r="C310" s="17"/>
      <c r="D310" s="17" t="s">
        <v>488</v>
      </c>
      <c r="E310" s="17"/>
      <c r="F310" s="17"/>
      <c r="G310" s="17"/>
      <c r="H310" s="17"/>
      <c r="I310">
        <v>1.4</v>
      </c>
    </row>
    <row r="311" spans="1:9" x14ac:dyDescent="0.3">
      <c r="A311" s="32">
        <v>2159</v>
      </c>
      <c r="B311" s="19" t="s">
        <v>509</v>
      </c>
      <c r="C311" s="19"/>
      <c r="D311" s="19" t="s">
        <v>489</v>
      </c>
      <c r="E311" s="19">
        <v>3.9</v>
      </c>
      <c r="F311" s="19"/>
      <c r="G311" s="19"/>
      <c r="H311" s="19"/>
      <c r="I311">
        <v>3.9</v>
      </c>
    </row>
    <row r="312" spans="1:9" x14ac:dyDescent="0.3">
      <c r="A312" s="10">
        <v>2170</v>
      </c>
      <c r="B312" s="9" t="s">
        <v>510</v>
      </c>
      <c r="C312" s="11"/>
      <c r="D312" s="11" t="s">
        <v>225</v>
      </c>
      <c r="E312" s="11">
        <v>1.8</v>
      </c>
      <c r="F312" s="11"/>
      <c r="G312" s="11"/>
      <c r="H312" s="11"/>
      <c r="I312">
        <v>1.8</v>
      </c>
    </row>
    <row r="313" spans="1:9" x14ac:dyDescent="0.3">
      <c r="A313" s="12">
        <v>2172</v>
      </c>
      <c r="B313" s="14" t="s">
        <v>511</v>
      </c>
      <c r="C313" s="14" t="s">
        <v>297</v>
      </c>
      <c r="D313" s="14" t="s">
        <v>517</v>
      </c>
      <c r="E313" s="14">
        <v>1.3</v>
      </c>
      <c r="F313" s="14"/>
      <c r="G313" s="14"/>
      <c r="H313" s="14"/>
      <c r="I313">
        <v>1.3</v>
      </c>
    </row>
    <row r="314" spans="1:9" x14ac:dyDescent="0.3">
      <c r="A314" s="13"/>
      <c r="B314" s="15"/>
      <c r="C314" s="15" t="s">
        <v>299</v>
      </c>
      <c r="D314" s="15"/>
      <c r="E314" s="15">
        <v>2.2400000000000002</v>
      </c>
      <c r="F314" s="15"/>
      <c r="G314" s="15"/>
      <c r="H314" s="15"/>
      <c r="I314">
        <v>2.2400000000000002</v>
      </c>
    </row>
    <row r="315" spans="1:9" x14ac:dyDescent="0.3">
      <c r="A315" s="12">
        <v>2180</v>
      </c>
      <c r="B315" s="14" t="s">
        <v>512</v>
      </c>
      <c r="C315" s="14" t="s">
        <v>299</v>
      </c>
      <c r="D315" s="14" t="s">
        <v>518</v>
      </c>
      <c r="E315" s="14">
        <v>8.1999999999999993</v>
      </c>
      <c r="F315" s="14"/>
      <c r="G315" s="14"/>
      <c r="H315" s="14"/>
      <c r="I315">
        <v>8.1999999999999993</v>
      </c>
    </row>
    <row r="316" spans="1:9" x14ac:dyDescent="0.3">
      <c r="A316" s="13"/>
      <c r="B316" s="15"/>
      <c r="C316" s="15" t="s">
        <v>298</v>
      </c>
      <c r="D316" s="15"/>
      <c r="E316" s="15">
        <v>11.7</v>
      </c>
      <c r="F316" s="15"/>
      <c r="G316" s="15"/>
      <c r="H316" s="15"/>
      <c r="I316">
        <v>11.7</v>
      </c>
    </row>
    <row r="317" spans="1:9" x14ac:dyDescent="0.3">
      <c r="A317" s="10">
        <v>2185</v>
      </c>
      <c r="B317" s="9" t="s">
        <v>513</v>
      </c>
      <c r="C317" s="9"/>
      <c r="D317" s="9" t="s">
        <v>519</v>
      </c>
      <c r="E317" s="9">
        <v>1.3</v>
      </c>
      <c r="F317" s="9"/>
      <c r="G317" s="9"/>
      <c r="H317" s="9"/>
      <c r="I317">
        <v>1.35</v>
      </c>
    </row>
    <row r="318" spans="1:9" x14ac:dyDescent="0.3">
      <c r="A318" s="10">
        <v>2186</v>
      </c>
      <c r="B318" s="9" t="s">
        <v>514</v>
      </c>
      <c r="C318" s="9"/>
      <c r="D318" s="9" t="s">
        <v>178</v>
      </c>
      <c r="E318" s="9">
        <v>1.2</v>
      </c>
      <c r="F318" s="9"/>
      <c r="G318" s="9"/>
      <c r="H318" s="9"/>
      <c r="I318">
        <v>1.2</v>
      </c>
    </row>
    <row r="319" spans="1:9" x14ac:dyDescent="0.3">
      <c r="A319" s="10">
        <v>2190</v>
      </c>
      <c r="B319" s="9" t="s">
        <v>515</v>
      </c>
      <c r="C319" s="9"/>
      <c r="D319" s="9" t="s">
        <v>520</v>
      </c>
      <c r="E319" s="9">
        <v>6.5</v>
      </c>
      <c r="F319" s="9"/>
      <c r="G319" s="9"/>
      <c r="H319" s="9"/>
      <c r="I319">
        <v>6.5</v>
      </c>
    </row>
    <row r="320" spans="1:9" x14ac:dyDescent="0.3">
      <c r="A320" s="10">
        <v>2192</v>
      </c>
      <c r="B320" s="9" t="s">
        <v>521</v>
      </c>
      <c r="C320" s="11"/>
      <c r="D320" s="9" t="s">
        <v>646</v>
      </c>
      <c r="E320" s="9">
        <v>3.4</v>
      </c>
      <c r="F320" s="11"/>
      <c r="G320" s="11"/>
      <c r="H320" s="11"/>
      <c r="I320">
        <v>3.4</v>
      </c>
    </row>
    <row r="321" spans="1:9" x14ac:dyDescent="0.3">
      <c r="A321" s="10">
        <v>2194</v>
      </c>
      <c r="B321" s="9" t="s">
        <v>522</v>
      </c>
      <c r="C321" s="11"/>
      <c r="D321" s="9" t="s">
        <v>647</v>
      </c>
      <c r="E321" s="11"/>
      <c r="F321" s="11"/>
      <c r="G321" s="11"/>
      <c r="H321" s="11"/>
      <c r="I321">
        <v>8.3000000000000007</v>
      </c>
    </row>
    <row r="322" spans="1:9" x14ac:dyDescent="0.3">
      <c r="A322" s="10">
        <v>2199</v>
      </c>
      <c r="B322" s="9" t="s">
        <v>523</v>
      </c>
      <c r="C322" s="11"/>
      <c r="D322" s="9" t="s">
        <v>648</v>
      </c>
      <c r="E322" s="11"/>
      <c r="F322" s="11"/>
      <c r="G322" s="11"/>
      <c r="H322" s="11"/>
      <c r="I322">
        <v>1.51</v>
      </c>
    </row>
    <row r="323" spans="1:9" x14ac:dyDescent="0.3">
      <c r="A323" s="84">
        <v>2201</v>
      </c>
      <c r="B323" s="49" t="s">
        <v>524</v>
      </c>
      <c r="C323" s="49"/>
      <c r="D323" s="49" t="s">
        <v>649</v>
      </c>
      <c r="E323" s="49"/>
      <c r="F323" s="50">
        <v>4</v>
      </c>
      <c r="G323" s="50" t="s">
        <v>767</v>
      </c>
      <c r="H323" s="49"/>
      <c r="I323" t="s">
        <v>176</v>
      </c>
    </row>
    <row r="324" spans="1:9" x14ac:dyDescent="0.3">
      <c r="A324" s="85"/>
      <c r="B324" s="51"/>
      <c r="C324" s="51"/>
      <c r="D324" s="51"/>
      <c r="E324" s="51"/>
      <c r="F324" s="52">
        <v>8.02</v>
      </c>
      <c r="G324" s="52" t="s">
        <v>766</v>
      </c>
      <c r="H324" s="51"/>
    </row>
    <row r="325" spans="1:9" x14ac:dyDescent="0.3">
      <c r="A325" s="10">
        <v>2208</v>
      </c>
      <c r="B325" s="9" t="s">
        <v>525</v>
      </c>
      <c r="C325" s="11"/>
      <c r="D325" s="9" t="s">
        <v>650</v>
      </c>
      <c r="E325" s="11"/>
      <c r="F325" s="11"/>
      <c r="G325" s="11"/>
      <c r="H325" s="11"/>
      <c r="I325">
        <v>0.4</v>
      </c>
    </row>
    <row r="326" spans="1:9" x14ac:dyDescent="0.3">
      <c r="A326" s="10">
        <v>2217</v>
      </c>
      <c r="B326" s="9" t="s">
        <v>526</v>
      </c>
      <c r="C326" s="11"/>
      <c r="D326" s="9" t="s">
        <v>651</v>
      </c>
      <c r="E326" s="11">
        <v>33.799999999999997</v>
      </c>
      <c r="F326" s="11"/>
      <c r="G326" s="11"/>
      <c r="H326" s="11"/>
      <c r="I326">
        <v>33.799999999999997</v>
      </c>
    </row>
    <row r="327" spans="1:9" x14ac:dyDescent="0.3">
      <c r="A327" s="12">
        <v>2219</v>
      </c>
      <c r="B327" s="14" t="s">
        <v>768</v>
      </c>
      <c r="C327" s="14" t="s">
        <v>297</v>
      </c>
      <c r="D327" s="14" t="s">
        <v>652</v>
      </c>
      <c r="E327" s="14">
        <v>2.2599999999999998</v>
      </c>
      <c r="F327" s="14"/>
      <c r="G327" s="14"/>
      <c r="H327" s="14"/>
      <c r="I327">
        <v>2.2599999999999998</v>
      </c>
    </row>
    <row r="328" spans="1:9" x14ac:dyDescent="0.3">
      <c r="A328" s="13"/>
      <c r="B328" s="15"/>
      <c r="C328" s="15" t="s">
        <v>296</v>
      </c>
      <c r="D328" s="15"/>
      <c r="E328" s="15">
        <v>4.72</v>
      </c>
      <c r="F328" s="15" t="s">
        <v>33</v>
      </c>
      <c r="G328" s="15"/>
      <c r="H328" s="15"/>
      <c r="I328">
        <v>4.72</v>
      </c>
    </row>
    <row r="329" spans="1:9" x14ac:dyDescent="0.3">
      <c r="A329" s="10">
        <v>2230</v>
      </c>
      <c r="B329" s="10" t="s">
        <v>527</v>
      </c>
      <c r="C329" s="4"/>
      <c r="D329" s="10" t="s">
        <v>653</v>
      </c>
      <c r="E329" s="4"/>
      <c r="F329" s="4"/>
      <c r="G329" s="4"/>
      <c r="H329" s="4"/>
      <c r="I329">
        <v>6.45</v>
      </c>
    </row>
    <row r="330" spans="1:9" x14ac:dyDescent="0.3">
      <c r="A330" s="2">
        <v>2231</v>
      </c>
      <c r="B330" s="5" t="s">
        <v>528</v>
      </c>
      <c r="C330" s="5" t="s">
        <v>297</v>
      </c>
      <c r="D330" s="5" t="s">
        <v>654</v>
      </c>
      <c r="E330" s="2">
        <v>7.65</v>
      </c>
      <c r="F330" s="5"/>
      <c r="G330" s="5">
        <f>(E330+E331)/2</f>
        <v>8.9750000000000014</v>
      </c>
      <c r="H330" s="48">
        <f>_xlfn.VAR.S(E330:E331)</f>
        <v>3.5112499999999613</v>
      </c>
      <c r="I330" s="53">
        <v>8.9749999999999996</v>
      </c>
    </row>
    <row r="331" spans="1:9" x14ac:dyDescent="0.3">
      <c r="A331" s="3"/>
      <c r="B331" s="6"/>
      <c r="C331" s="6"/>
      <c r="D331" s="6"/>
      <c r="E331" s="3">
        <v>10.3</v>
      </c>
      <c r="F331" s="6" t="s">
        <v>769</v>
      </c>
      <c r="G331" s="6"/>
      <c r="H331" s="6"/>
    </row>
    <row r="332" spans="1:9" x14ac:dyDescent="0.3">
      <c r="A332" s="55">
        <v>2235</v>
      </c>
      <c r="B332" s="55" t="s">
        <v>529</v>
      </c>
      <c r="C332" s="55"/>
      <c r="D332" s="55" t="s">
        <v>655</v>
      </c>
      <c r="E332" s="55">
        <v>38.9</v>
      </c>
      <c r="F332" s="55"/>
      <c r="G332" s="55">
        <f>(E332+E333+E334)/3</f>
        <v>43.453333333333326</v>
      </c>
      <c r="H332" s="48">
        <f>_xlfn.VAR.S(E332:E334)</f>
        <v>17.890533333333334</v>
      </c>
      <c r="I332" s="54">
        <v>43.453000000000003</v>
      </c>
    </row>
    <row r="333" spans="1:9" x14ac:dyDescent="0.3">
      <c r="A333" s="56"/>
      <c r="B333" s="56"/>
      <c r="C333" s="56"/>
      <c r="D333" s="56"/>
      <c r="E333" s="56">
        <v>44.2</v>
      </c>
      <c r="F333" s="57"/>
      <c r="G333" s="56"/>
      <c r="H333" s="56"/>
    </row>
    <row r="334" spans="1:9" x14ac:dyDescent="0.3">
      <c r="A334" s="58"/>
      <c r="B334" s="58"/>
      <c r="C334" s="58"/>
      <c r="D334" s="58"/>
      <c r="E334" s="58">
        <v>47.26</v>
      </c>
      <c r="F334" s="59"/>
      <c r="G334" s="58"/>
      <c r="H334" s="58"/>
    </row>
    <row r="335" spans="1:9" x14ac:dyDescent="0.3">
      <c r="A335" s="10">
        <v>2236</v>
      </c>
      <c r="B335" s="9" t="s">
        <v>530</v>
      </c>
      <c r="C335" s="11"/>
      <c r="D335" s="9" t="s">
        <v>656</v>
      </c>
      <c r="E335" s="11"/>
      <c r="F335" s="11"/>
      <c r="G335" s="11"/>
      <c r="H335" s="11"/>
      <c r="I335">
        <v>40.299999999999997</v>
      </c>
    </row>
    <row r="336" spans="1:9" x14ac:dyDescent="0.3">
      <c r="A336" s="2">
        <v>2237</v>
      </c>
      <c r="B336" s="5" t="s">
        <v>531</v>
      </c>
      <c r="C336" s="5"/>
      <c r="D336" s="5" t="s">
        <v>657</v>
      </c>
      <c r="E336" s="5">
        <v>44.5</v>
      </c>
      <c r="F336" s="5"/>
      <c r="G336" s="5">
        <f>(E336+E337)/2</f>
        <v>45.870000000000005</v>
      </c>
      <c r="H336" s="48">
        <f>_xlfn.VAR.S(E336:E337)</f>
        <v>3.7538000000000054</v>
      </c>
      <c r="I336" s="53">
        <v>45.87</v>
      </c>
    </row>
    <row r="337" spans="1:9" x14ac:dyDescent="0.3">
      <c r="A337" s="3"/>
      <c r="B337" s="6"/>
      <c r="C337" s="6"/>
      <c r="D337" s="6"/>
      <c r="E337" s="6">
        <v>47.24</v>
      </c>
      <c r="F337" s="6"/>
      <c r="G337" s="6"/>
      <c r="H337" s="6"/>
    </row>
    <row r="338" spans="1:9" x14ac:dyDescent="0.3">
      <c r="A338" s="10">
        <v>2240</v>
      </c>
      <c r="B338" s="9" t="s">
        <v>532</v>
      </c>
      <c r="C338" s="11"/>
      <c r="D338" s="9" t="s">
        <v>658</v>
      </c>
      <c r="E338" s="11"/>
      <c r="F338" s="11"/>
      <c r="G338" s="11"/>
      <c r="H338" s="11"/>
      <c r="I338">
        <v>54.94</v>
      </c>
    </row>
    <row r="339" spans="1:9" x14ac:dyDescent="0.3">
      <c r="A339" s="10">
        <v>2242</v>
      </c>
      <c r="B339" s="9" t="s">
        <v>533</v>
      </c>
      <c r="C339" s="11"/>
      <c r="D339" s="9" t="s">
        <v>659</v>
      </c>
      <c r="E339" s="11"/>
      <c r="F339" s="11"/>
      <c r="G339" s="11"/>
      <c r="H339" s="11"/>
      <c r="I339">
        <v>48.4</v>
      </c>
    </row>
    <row r="340" spans="1:9" x14ac:dyDescent="0.3">
      <c r="A340" s="10">
        <v>2244</v>
      </c>
      <c r="B340" s="10" t="s">
        <v>534</v>
      </c>
      <c r="C340" s="4"/>
      <c r="D340" s="10" t="s">
        <v>660</v>
      </c>
      <c r="E340" s="4"/>
      <c r="F340" s="4"/>
      <c r="G340" s="4"/>
      <c r="H340" s="4"/>
      <c r="I340">
        <v>51.3</v>
      </c>
    </row>
    <row r="341" spans="1:9" x14ac:dyDescent="0.3">
      <c r="A341" s="10">
        <v>2245</v>
      </c>
      <c r="B341" s="9" t="s">
        <v>535</v>
      </c>
      <c r="C341" s="11"/>
      <c r="D341" s="9" t="s">
        <v>661</v>
      </c>
      <c r="E341" s="11"/>
      <c r="F341" s="11"/>
      <c r="G341" s="11"/>
      <c r="H341" s="11"/>
      <c r="I341">
        <v>45.96</v>
      </c>
    </row>
    <row r="342" spans="1:9" x14ac:dyDescent="0.3">
      <c r="A342" s="10">
        <v>2249</v>
      </c>
      <c r="B342" s="9" t="s">
        <v>536</v>
      </c>
      <c r="C342" s="11"/>
      <c r="D342" s="9" t="s">
        <v>662</v>
      </c>
      <c r="E342" s="11"/>
      <c r="F342" s="11"/>
      <c r="G342" s="11"/>
      <c r="H342" s="11"/>
      <c r="I342">
        <v>0.93</v>
      </c>
    </row>
    <row r="343" spans="1:9" x14ac:dyDescent="0.3">
      <c r="A343" s="10">
        <v>2251</v>
      </c>
      <c r="B343" s="9" t="s">
        <v>537</v>
      </c>
      <c r="C343" s="11"/>
      <c r="D343" s="9" t="s">
        <v>663</v>
      </c>
      <c r="E343" s="11"/>
      <c r="F343" s="11"/>
      <c r="G343" s="11"/>
      <c r="H343" s="11"/>
      <c r="I343">
        <v>2.31</v>
      </c>
    </row>
    <row r="344" spans="1:9" x14ac:dyDescent="0.3">
      <c r="A344" s="10">
        <v>2252</v>
      </c>
      <c r="B344" s="9" t="s">
        <v>538</v>
      </c>
      <c r="C344" s="11"/>
      <c r="D344" s="9" t="s">
        <v>664</v>
      </c>
      <c r="E344" s="11"/>
      <c r="F344" s="11"/>
      <c r="G344" s="11"/>
      <c r="H344" s="11"/>
      <c r="I344">
        <v>2.2799999999999998</v>
      </c>
    </row>
    <row r="345" spans="1:9" x14ac:dyDescent="0.3">
      <c r="A345" s="10">
        <v>2253</v>
      </c>
      <c r="B345" s="9" t="s">
        <v>539</v>
      </c>
      <c r="C345" s="11"/>
      <c r="D345" s="9" t="s">
        <v>665</v>
      </c>
      <c r="E345" s="11"/>
      <c r="F345" s="11"/>
      <c r="G345" s="11"/>
      <c r="H345" s="11"/>
      <c r="I345">
        <v>1.73</v>
      </c>
    </row>
    <row r="346" spans="1:9" x14ac:dyDescent="0.3">
      <c r="A346" s="10">
        <v>2255</v>
      </c>
      <c r="B346" s="9" t="s">
        <v>540</v>
      </c>
      <c r="C346" s="11"/>
      <c r="D346" s="9" t="s">
        <v>666</v>
      </c>
      <c r="E346" s="11">
        <v>1.42</v>
      </c>
      <c r="F346" s="11"/>
      <c r="G346" s="11"/>
      <c r="H346" s="11"/>
      <c r="I346">
        <v>1.42</v>
      </c>
    </row>
    <row r="347" spans="1:9" x14ac:dyDescent="0.3">
      <c r="A347" s="10">
        <v>2257</v>
      </c>
      <c r="B347" s="9" t="s">
        <v>541</v>
      </c>
      <c r="C347" s="11"/>
      <c r="D347" s="9" t="s">
        <v>667</v>
      </c>
      <c r="E347" s="11"/>
      <c r="F347" s="11"/>
      <c r="G347" s="11"/>
      <c r="H347" s="11"/>
      <c r="I347">
        <v>5.56</v>
      </c>
    </row>
    <row r="348" spans="1:9" x14ac:dyDescent="0.3">
      <c r="A348" s="10">
        <v>2258</v>
      </c>
      <c r="B348" s="9" t="s">
        <v>542</v>
      </c>
      <c r="C348" s="11"/>
      <c r="D348" s="9" t="s">
        <v>668</v>
      </c>
      <c r="E348" s="11"/>
      <c r="F348" s="11"/>
      <c r="G348" s="11"/>
      <c r="H348" s="11"/>
      <c r="I348">
        <v>13.74</v>
      </c>
    </row>
    <row r="349" spans="1:9" x14ac:dyDescent="0.3">
      <c r="A349" s="10">
        <v>2259</v>
      </c>
      <c r="B349" s="9" t="s">
        <v>543</v>
      </c>
      <c r="C349" s="11"/>
      <c r="D349" s="9" t="s">
        <v>669</v>
      </c>
      <c r="E349" s="11"/>
      <c r="F349" s="11"/>
      <c r="G349" s="11"/>
      <c r="H349" s="11"/>
      <c r="I349">
        <v>22.12</v>
      </c>
    </row>
    <row r="350" spans="1:9" x14ac:dyDescent="0.3">
      <c r="A350" s="10">
        <v>2266</v>
      </c>
      <c r="B350" s="9" t="s">
        <v>544</v>
      </c>
      <c r="C350" s="11"/>
      <c r="D350" s="9" t="s">
        <v>670</v>
      </c>
      <c r="E350" s="11">
        <v>5.7</v>
      </c>
      <c r="F350" s="11"/>
      <c r="G350" s="11"/>
      <c r="H350" s="11"/>
      <c r="I350">
        <v>5.7</v>
      </c>
    </row>
    <row r="351" spans="1:9" x14ac:dyDescent="0.3">
      <c r="A351" s="10">
        <v>2273</v>
      </c>
      <c r="B351" s="9" t="s">
        <v>545</v>
      </c>
      <c r="C351" s="11"/>
      <c r="D351" s="9" t="s">
        <v>671</v>
      </c>
      <c r="E351" s="11">
        <v>2.4</v>
      </c>
      <c r="F351" s="11"/>
      <c r="G351" s="11"/>
      <c r="H351" s="11"/>
      <c r="I351">
        <v>2.4</v>
      </c>
    </row>
    <row r="352" spans="1:9" x14ac:dyDescent="0.3">
      <c r="A352" s="2">
        <v>2276</v>
      </c>
      <c r="B352" s="5" t="s">
        <v>546</v>
      </c>
      <c r="C352" s="5"/>
      <c r="D352" s="5" t="s">
        <v>672</v>
      </c>
      <c r="E352" s="5">
        <v>8.84</v>
      </c>
      <c r="F352" s="5"/>
      <c r="G352" s="5">
        <f>(E352+E353)/2</f>
        <v>9.82</v>
      </c>
      <c r="H352" s="48">
        <f>_xlfn.VAR.S(E352:E353)</f>
        <v>1.9208000000000016</v>
      </c>
      <c r="I352">
        <v>9.82</v>
      </c>
    </row>
    <row r="353" spans="1:9" x14ac:dyDescent="0.3">
      <c r="A353" s="3"/>
      <c r="B353" s="6"/>
      <c r="C353" s="6"/>
      <c r="D353" s="6"/>
      <c r="E353" s="6">
        <v>10.8</v>
      </c>
      <c r="F353" s="6"/>
      <c r="G353" s="6"/>
      <c r="H353" s="6"/>
    </row>
    <row r="354" spans="1:9" x14ac:dyDescent="0.3">
      <c r="A354" s="10">
        <v>2277</v>
      </c>
      <c r="B354" s="9" t="s">
        <v>547</v>
      </c>
      <c r="C354" s="11"/>
      <c r="D354" s="9" t="s">
        <v>673</v>
      </c>
      <c r="E354" s="9">
        <v>5.6</v>
      </c>
      <c r="F354" s="11"/>
      <c r="G354" s="11"/>
      <c r="H354" s="11"/>
      <c r="I354">
        <v>5.6</v>
      </c>
    </row>
    <row r="355" spans="1:9" x14ac:dyDescent="0.3">
      <c r="A355" s="10">
        <v>2281</v>
      </c>
      <c r="B355" s="9" t="s">
        <v>548</v>
      </c>
      <c r="C355" s="11"/>
      <c r="D355" s="9" t="s">
        <v>674</v>
      </c>
      <c r="E355" s="11"/>
      <c r="F355" s="11"/>
      <c r="G355" s="11"/>
      <c r="H355" s="11"/>
      <c r="I355">
        <v>0.84</v>
      </c>
    </row>
    <row r="356" spans="1:9" x14ac:dyDescent="0.3">
      <c r="A356" s="10">
        <v>2282</v>
      </c>
      <c r="B356" s="9" t="s">
        <v>549</v>
      </c>
      <c r="C356" s="11"/>
      <c r="D356" s="9" t="s">
        <v>675</v>
      </c>
      <c r="E356" s="9">
        <v>0.86</v>
      </c>
      <c r="F356" s="11"/>
      <c r="G356" s="11"/>
      <c r="H356" s="11"/>
      <c r="I356">
        <v>0.86</v>
      </c>
    </row>
    <row r="357" spans="1:9" x14ac:dyDescent="0.3">
      <c r="A357" s="10">
        <v>2284</v>
      </c>
      <c r="B357" s="9" t="s">
        <v>550</v>
      </c>
      <c r="C357" s="11"/>
      <c r="D357" s="9" t="s">
        <v>676</v>
      </c>
      <c r="E357" s="11"/>
      <c r="F357" s="11"/>
      <c r="G357" s="11"/>
      <c r="H357" s="11"/>
      <c r="I357">
        <v>0.89</v>
      </c>
    </row>
    <row r="358" spans="1:9" x14ac:dyDescent="0.3">
      <c r="A358" s="10">
        <v>2285</v>
      </c>
      <c r="B358" s="9" t="s">
        <v>551</v>
      </c>
      <c r="C358" s="11"/>
      <c r="D358" s="9" t="s">
        <v>677</v>
      </c>
      <c r="E358" s="11"/>
      <c r="F358" s="11"/>
      <c r="G358" s="11"/>
      <c r="H358" s="11"/>
      <c r="I358">
        <v>30.7</v>
      </c>
    </row>
    <row r="359" spans="1:9" x14ac:dyDescent="0.3">
      <c r="A359" s="10">
        <v>2286</v>
      </c>
      <c r="B359" s="9" t="s">
        <v>552</v>
      </c>
      <c r="C359" s="11"/>
      <c r="D359" s="9" t="s">
        <v>678</v>
      </c>
      <c r="E359" s="11"/>
      <c r="F359" s="11"/>
      <c r="G359" s="11"/>
      <c r="H359" s="11"/>
      <c r="I359">
        <v>19.66</v>
      </c>
    </row>
    <row r="360" spans="1:9" x14ac:dyDescent="0.3">
      <c r="A360" s="10">
        <v>2287</v>
      </c>
      <c r="B360" s="9" t="s">
        <v>553</v>
      </c>
      <c r="C360" s="11"/>
      <c r="D360" s="9" t="s">
        <v>679</v>
      </c>
      <c r="E360" s="11"/>
      <c r="F360" s="11"/>
      <c r="G360" s="11"/>
      <c r="H360" s="11"/>
      <c r="I360">
        <v>16.88</v>
      </c>
    </row>
    <row r="361" spans="1:9" x14ac:dyDescent="0.3">
      <c r="A361" s="10">
        <v>2291</v>
      </c>
      <c r="B361" s="10" t="s">
        <v>554</v>
      </c>
      <c r="C361" s="4"/>
      <c r="D361" s="10" t="s">
        <v>680</v>
      </c>
      <c r="E361" s="4">
        <v>1.61</v>
      </c>
      <c r="F361" s="4"/>
      <c r="G361" s="4"/>
      <c r="H361" s="4"/>
      <c r="I361">
        <v>1.61</v>
      </c>
    </row>
    <row r="362" spans="1:9" x14ac:dyDescent="0.3">
      <c r="A362" s="10">
        <v>2293</v>
      </c>
      <c r="B362" s="9" t="s">
        <v>555</v>
      </c>
      <c r="C362" s="11"/>
      <c r="D362" s="9" t="s">
        <v>455</v>
      </c>
      <c r="E362" s="11"/>
      <c r="F362" s="11"/>
      <c r="G362" s="11"/>
      <c r="H362" s="11"/>
      <c r="I362">
        <v>1</v>
      </c>
    </row>
    <row r="363" spans="1:9" x14ac:dyDescent="0.3">
      <c r="A363" s="10">
        <v>2308</v>
      </c>
      <c r="B363" s="9" t="s">
        <v>556</v>
      </c>
      <c r="C363" s="11"/>
      <c r="D363" s="9" t="s">
        <v>681</v>
      </c>
      <c r="E363" s="11"/>
      <c r="F363" s="11"/>
      <c r="G363" s="11"/>
      <c r="H363" s="11"/>
      <c r="I363">
        <v>1.04</v>
      </c>
    </row>
    <row r="364" spans="1:9" x14ac:dyDescent="0.3">
      <c r="A364" s="10">
        <v>2311</v>
      </c>
      <c r="B364" s="9" t="s">
        <v>557</v>
      </c>
      <c r="C364" s="11"/>
      <c r="D364" s="9" t="s">
        <v>682</v>
      </c>
      <c r="E364" s="11"/>
      <c r="F364" s="11"/>
      <c r="G364" s="11"/>
      <c r="H364" s="11"/>
      <c r="I364">
        <v>1.08</v>
      </c>
    </row>
    <row r="365" spans="1:9" x14ac:dyDescent="0.3">
      <c r="A365" s="10">
        <v>2313</v>
      </c>
      <c r="B365" s="9" t="s">
        <v>558</v>
      </c>
      <c r="C365" s="11"/>
      <c r="D365" s="9" t="s">
        <v>474</v>
      </c>
      <c r="E365" s="11"/>
      <c r="F365" s="11"/>
      <c r="G365" s="11"/>
      <c r="H365" s="11"/>
      <c r="I365">
        <v>0.9</v>
      </c>
    </row>
    <row r="366" spans="1:9" x14ac:dyDescent="0.3">
      <c r="A366" s="10">
        <v>2314</v>
      </c>
      <c r="B366" s="9" t="s">
        <v>559</v>
      </c>
      <c r="C366" s="11"/>
      <c r="D366" s="9" t="s">
        <v>683</v>
      </c>
      <c r="E366" s="11"/>
      <c r="F366" s="11"/>
      <c r="G366" s="11"/>
      <c r="H366" s="11"/>
      <c r="I366">
        <v>0.99</v>
      </c>
    </row>
    <row r="367" spans="1:9" x14ac:dyDescent="0.3">
      <c r="A367" s="10">
        <v>2327</v>
      </c>
      <c r="B367" s="9" t="s">
        <v>560</v>
      </c>
      <c r="C367" s="11"/>
      <c r="D367" s="9" t="s">
        <v>684</v>
      </c>
      <c r="E367" s="11">
        <v>1.1000000000000001</v>
      </c>
      <c r="F367" s="11"/>
      <c r="G367" s="11"/>
      <c r="H367" s="11"/>
      <c r="I367">
        <v>1.1000000000000001</v>
      </c>
    </row>
    <row r="368" spans="1:9" x14ac:dyDescent="0.3">
      <c r="A368" s="10">
        <v>2348</v>
      </c>
      <c r="B368" s="9" t="s">
        <v>561</v>
      </c>
      <c r="C368" s="11"/>
      <c r="D368" s="9" t="s">
        <v>692</v>
      </c>
      <c r="E368" s="11"/>
      <c r="F368" s="11"/>
      <c r="G368" s="11"/>
      <c r="H368" s="11"/>
      <c r="I368">
        <v>0.8</v>
      </c>
    </row>
    <row r="369" spans="1:9" x14ac:dyDescent="0.3">
      <c r="A369" s="12">
        <v>2361</v>
      </c>
      <c r="B369" s="14" t="s">
        <v>562</v>
      </c>
      <c r="C369" s="14" t="s">
        <v>302</v>
      </c>
      <c r="D369" s="14" t="s">
        <v>693</v>
      </c>
      <c r="E369" s="14">
        <v>10.1</v>
      </c>
      <c r="F369" s="14"/>
      <c r="G369" s="14"/>
      <c r="H369" s="14"/>
      <c r="I369">
        <v>10.1</v>
      </c>
    </row>
    <row r="370" spans="1:9" x14ac:dyDescent="0.3">
      <c r="A370" s="13"/>
      <c r="B370" s="15"/>
      <c r="C370" s="15" t="s">
        <v>770</v>
      </c>
      <c r="D370" s="15"/>
      <c r="E370" s="15">
        <v>19.2</v>
      </c>
      <c r="F370" s="15"/>
      <c r="G370" s="15"/>
      <c r="H370" s="15"/>
      <c r="I370">
        <v>19.2</v>
      </c>
    </row>
    <row r="371" spans="1:9" x14ac:dyDescent="0.3">
      <c r="A371" s="2">
        <v>2376</v>
      </c>
      <c r="B371" s="5" t="s">
        <v>563</v>
      </c>
      <c r="C371" s="5"/>
      <c r="D371" s="5" t="s">
        <v>685</v>
      </c>
      <c r="E371" s="5">
        <v>0.66</v>
      </c>
      <c r="F371" s="5"/>
      <c r="G371" s="5">
        <f>(E371+E372)/2</f>
        <v>1.2450000000000001</v>
      </c>
      <c r="H371" s="48">
        <f>_xlfn.VAR.S(E371:E372)</f>
        <v>0.68445</v>
      </c>
      <c r="I371">
        <v>1.2450000000000001</v>
      </c>
    </row>
    <row r="372" spans="1:9" x14ac:dyDescent="0.3">
      <c r="A372" s="3"/>
      <c r="B372" s="6"/>
      <c r="C372" s="6"/>
      <c r="D372" s="6"/>
      <c r="E372" s="6">
        <v>1.83</v>
      </c>
      <c r="F372" s="6"/>
      <c r="G372" s="6"/>
      <c r="H372" s="6"/>
    </row>
    <row r="373" spans="1:9" x14ac:dyDescent="0.3">
      <c r="A373" s="10">
        <v>2408</v>
      </c>
      <c r="B373" s="9" t="s">
        <v>564</v>
      </c>
      <c r="C373" s="11"/>
      <c r="D373" s="9" t="s">
        <v>694</v>
      </c>
      <c r="E373" s="11"/>
      <c r="F373" s="11"/>
      <c r="G373" s="11"/>
      <c r="H373" s="11"/>
      <c r="I373">
        <v>1.1000000000000001</v>
      </c>
    </row>
    <row r="374" spans="1:9" x14ac:dyDescent="0.3">
      <c r="A374" s="10">
        <v>2414</v>
      </c>
      <c r="B374" s="9" t="s">
        <v>771</v>
      </c>
      <c r="C374" s="11"/>
      <c r="D374" s="9" t="s">
        <v>695</v>
      </c>
      <c r="E374" s="11">
        <v>2</v>
      </c>
      <c r="F374" s="11"/>
      <c r="G374" s="11"/>
      <c r="H374" s="11"/>
      <c r="I374">
        <v>2</v>
      </c>
    </row>
    <row r="375" spans="1:9" x14ac:dyDescent="0.3">
      <c r="A375" s="10">
        <v>2416</v>
      </c>
      <c r="B375" s="9" t="s">
        <v>565</v>
      </c>
      <c r="C375" s="11"/>
      <c r="D375" s="9" t="s">
        <v>686</v>
      </c>
      <c r="E375" s="11"/>
      <c r="F375" s="11"/>
      <c r="G375" s="11"/>
      <c r="H375" s="11"/>
      <c r="I375">
        <v>2</v>
      </c>
    </row>
    <row r="376" spans="1:9" x14ac:dyDescent="0.3">
      <c r="A376" s="32">
        <v>2417</v>
      </c>
      <c r="B376" s="19" t="s">
        <v>566</v>
      </c>
      <c r="C376" s="19"/>
      <c r="D376" s="19" t="s">
        <v>687</v>
      </c>
      <c r="E376" s="19">
        <f>0.91*2</f>
        <v>1.82</v>
      </c>
      <c r="F376" s="19" t="s">
        <v>773</v>
      </c>
      <c r="G376" s="19"/>
      <c r="H376" s="19"/>
      <c r="I376">
        <v>1.82</v>
      </c>
    </row>
    <row r="377" spans="1:9" x14ac:dyDescent="0.3">
      <c r="A377" s="10">
        <v>2418</v>
      </c>
      <c r="B377" s="9" t="s">
        <v>772</v>
      </c>
      <c r="C377" s="11"/>
      <c r="D377" s="9" t="s">
        <v>688</v>
      </c>
      <c r="E377" s="11"/>
      <c r="F377" s="11"/>
      <c r="G377" s="11"/>
      <c r="H377" s="11"/>
      <c r="I377">
        <v>1.85</v>
      </c>
    </row>
    <row r="378" spans="1:9" x14ac:dyDescent="0.3">
      <c r="A378" s="10">
        <v>2419</v>
      </c>
      <c r="B378" s="29" t="s">
        <v>567</v>
      </c>
      <c r="C378" s="11"/>
      <c r="D378" s="9" t="s">
        <v>689</v>
      </c>
      <c r="E378" s="11"/>
      <c r="F378" s="11"/>
      <c r="G378" s="11"/>
      <c r="H378" s="11"/>
      <c r="I378">
        <v>1.7</v>
      </c>
    </row>
    <row r="379" spans="1:9" x14ac:dyDescent="0.3">
      <c r="A379" s="10">
        <v>2426</v>
      </c>
      <c r="B379" s="9" t="s">
        <v>568</v>
      </c>
      <c r="C379" s="11"/>
      <c r="D379" s="9" t="s">
        <v>696</v>
      </c>
      <c r="E379" s="11">
        <v>18</v>
      </c>
      <c r="F379" s="11"/>
      <c r="G379" s="11"/>
      <c r="H379" s="11"/>
      <c r="I379">
        <v>18</v>
      </c>
    </row>
    <row r="380" spans="1:9" x14ac:dyDescent="0.3">
      <c r="A380" s="10">
        <v>2436</v>
      </c>
      <c r="B380" s="9" t="s">
        <v>569</v>
      </c>
      <c r="C380" s="11"/>
      <c r="D380" s="9" t="s">
        <v>690</v>
      </c>
      <c r="E380" s="11">
        <v>23.3</v>
      </c>
      <c r="F380" s="11"/>
      <c r="G380" s="11"/>
      <c r="H380" s="11"/>
      <c r="I380">
        <v>23.3</v>
      </c>
    </row>
    <row r="381" spans="1:9" x14ac:dyDescent="0.3">
      <c r="A381" s="2">
        <v>2450</v>
      </c>
      <c r="B381" s="5" t="s">
        <v>570</v>
      </c>
      <c r="C381" s="5"/>
      <c r="D381" s="5" t="s">
        <v>691</v>
      </c>
      <c r="E381" s="5">
        <v>1.1000000000000001</v>
      </c>
      <c r="F381" s="5"/>
      <c r="G381" s="5">
        <f>(E381+E382)/2</f>
        <v>2</v>
      </c>
      <c r="H381" s="48">
        <f>_xlfn.VAR.S(E381:E382)</f>
        <v>1.620000000000001</v>
      </c>
      <c r="I381">
        <v>2</v>
      </c>
    </row>
    <row r="382" spans="1:9" x14ac:dyDescent="0.3">
      <c r="A382" s="3"/>
      <c r="B382" s="6"/>
      <c r="C382" s="6"/>
      <c r="D382" s="6"/>
      <c r="E382" s="6">
        <v>2.9</v>
      </c>
      <c r="F382" s="6"/>
      <c r="G382" s="6"/>
      <c r="H382" s="6"/>
    </row>
    <row r="383" spans="1:9" x14ac:dyDescent="0.3">
      <c r="A383" s="12">
        <v>2618</v>
      </c>
      <c r="B383" s="14" t="s">
        <v>571</v>
      </c>
      <c r="C383" s="14" t="s">
        <v>329</v>
      </c>
      <c r="D383" s="14" t="s">
        <v>697</v>
      </c>
      <c r="E383" s="14">
        <v>0.82</v>
      </c>
      <c r="F383" s="14" t="s">
        <v>774</v>
      </c>
      <c r="G383" s="14"/>
      <c r="H383" s="14"/>
      <c r="I383">
        <v>0.82</v>
      </c>
    </row>
    <row r="384" spans="1:9" x14ac:dyDescent="0.3">
      <c r="A384" s="83"/>
      <c r="B384" s="16"/>
      <c r="C384" s="16" t="s">
        <v>330</v>
      </c>
      <c r="D384" s="16"/>
      <c r="E384" s="16">
        <v>1.62</v>
      </c>
      <c r="F384" s="16" t="s">
        <v>774</v>
      </c>
      <c r="G384" s="16"/>
      <c r="H384" s="16"/>
      <c r="I384">
        <v>1.62</v>
      </c>
    </row>
    <row r="385" spans="1:9" x14ac:dyDescent="0.3">
      <c r="A385" s="63">
        <v>2672</v>
      </c>
      <c r="B385" s="62" t="s">
        <v>572</v>
      </c>
      <c r="C385" s="62" t="s">
        <v>297</v>
      </c>
      <c r="D385" s="62" t="s">
        <v>698</v>
      </c>
      <c r="E385" s="62">
        <v>1.35</v>
      </c>
      <c r="F385" s="62" t="s">
        <v>775</v>
      </c>
      <c r="G385" s="62"/>
      <c r="H385" s="62"/>
      <c r="I385">
        <v>1.35</v>
      </c>
    </row>
    <row r="386" spans="1:9" x14ac:dyDescent="0.3">
      <c r="A386" s="65"/>
      <c r="B386" s="64"/>
      <c r="C386" s="64"/>
      <c r="D386" s="64"/>
      <c r="E386" s="74">
        <v>2.29</v>
      </c>
      <c r="F386" s="74" t="s">
        <v>777</v>
      </c>
      <c r="G386" s="64"/>
      <c r="H386" s="64"/>
    </row>
    <row r="387" spans="1:9" x14ac:dyDescent="0.3">
      <c r="A387" s="65"/>
      <c r="B387" s="64"/>
      <c r="C387" s="64" t="s">
        <v>299</v>
      </c>
      <c r="D387" s="64"/>
      <c r="E387" s="64">
        <v>3.54</v>
      </c>
      <c r="F387" s="64" t="s">
        <v>776</v>
      </c>
      <c r="G387" s="64"/>
      <c r="H387" s="64"/>
      <c r="I387">
        <v>3.54</v>
      </c>
    </row>
    <row r="388" spans="1:9" x14ac:dyDescent="0.3">
      <c r="A388" s="67"/>
      <c r="B388" s="66"/>
      <c r="C388" s="66"/>
      <c r="D388" s="66"/>
      <c r="E388" s="75">
        <v>4.76</v>
      </c>
      <c r="F388" s="75" t="s">
        <v>778</v>
      </c>
      <c r="G388" s="66"/>
      <c r="H388" s="66"/>
    </row>
    <row r="389" spans="1:9" x14ac:dyDescent="0.3">
      <c r="A389" s="2">
        <v>2700</v>
      </c>
      <c r="B389" s="5" t="s">
        <v>573</v>
      </c>
      <c r="C389" s="5"/>
      <c r="D389" s="5" t="s">
        <v>699</v>
      </c>
      <c r="E389" s="5">
        <v>9</v>
      </c>
      <c r="F389" s="5" t="s">
        <v>779</v>
      </c>
      <c r="G389" s="5">
        <f>(E389+E390)/2</f>
        <v>17.25</v>
      </c>
      <c r="H389" s="48">
        <f>_xlfn.VAR.S(E389:E390)</f>
        <v>136.125</v>
      </c>
      <c r="I389">
        <v>17.25</v>
      </c>
    </row>
    <row r="390" spans="1:9" x14ac:dyDescent="0.3">
      <c r="A390" s="3"/>
      <c r="B390" s="6"/>
      <c r="C390" s="6"/>
      <c r="D390" s="6"/>
      <c r="E390" s="6">
        <v>25.5</v>
      </c>
      <c r="F390" s="6" t="s">
        <v>779</v>
      </c>
      <c r="G390" s="6"/>
      <c r="H390" s="6"/>
    </row>
    <row r="391" spans="1:9" x14ac:dyDescent="0.3">
      <c r="A391" s="10">
        <v>2702</v>
      </c>
      <c r="B391" s="9" t="s">
        <v>574</v>
      </c>
      <c r="C391" s="11"/>
      <c r="D391" s="9" t="s">
        <v>700</v>
      </c>
      <c r="E391" s="11"/>
      <c r="F391" s="11"/>
      <c r="G391" s="11"/>
      <c r="H391" s="11"/>
      <c r="I391">
        <v>45.8</v>
      </c>
    </row>
    <row r="392" spans="1:9" x14ac:dyDescent="0.3">
      <c r="A392" s="2">
        <v>2705</v>
      </c>
      <c r="B392" s="5" t="s">
        <v>575</v>
      </c>
      <c r="C392" s="5" t="s">
        <v>297</v>
      </c>
      <c r="D392" s="5" t="s">
        <v>701</v>
      </c>
      <c r="E392" s="5">
        <v>36.1</v>
      </c>
      <c r="F392" s="5"/>
      <c r="G392" s="5">
        <f>(E392+E393)/2</f>
        <v>45.3</v>
      </c>
      <c r="H392" s="48">
        <f>_xlfn.VAR.S(E392:E393)</f>
        <v>169.28000000000065</v>
      </c>
      <c r="I392">
        <v>45.3</v>
      </c>
    </row>
    <row r="393" spans="1:9" x14ac:dyDescent="0.3">
      <c r="A393" s="3"/>
      <c r="B393" s="6"/>
      <c r="C393" s="6"/>
      <c r="D393" s="6"/>
      <c r="E393" s="6">
        <v>54.5</v>
      </c>
      <c r="F393" s="6"/>
      <c r="G393" s="6"/>
      <c r="H393" s="6"/>
    </row>
    <row r="394" spans="1:9" x14ac:dyDescent="0.3">
      <c r="A394" s="12">
        <v>2740</v>
      </c>
      <c r="B394" s="14" t="s">
        <v>576</v>
      </c>
      <c r="C394" s="14" t="s">
        <v>329</v>
      </c>
      <c r="D394" s="14" t="s">
        <v>702</v>
      </c>
      <c r="E394" s="14">
        <v>3.54</v>
      </c>
      <c r="F394" s="14" t="s">
        <v>781</v>
      </c>
      <c r="G394" s="14"/>
      <c r="H394" s="14"/>
      <c r="I394">
        <v>3.54</v>
      </c>
    </row>
    <row r="395" spans="1:9" x14ac:dyDescent="0.3">
      <c r="A395" s="13"/>
      <c r="B395" s="15"/>
      <c r="C395" s="15" t="s">
        <v>303</v>
      </c>
      <c r="D395" s="15"/>
      <c r="E395" s="15">
        <v>5.64</v>
      </c>
      <c r="F395" s="15" t="s">
        <v>780</v>
      </c>
      <c r="G395" s="15"/>
      <c r="H395" s="15"/>
      <c r="I395">
        <v>5.64</v>
      </c>
    </row>
    <row r="396" spans="1:9" x14ac:dyDescent="0.3">
      <c r="A396" s="12">
        <v>2759</v>
      </c>
      <c r="B396" s="14" t="s">
        <v>577</v>
      </c>
      <c r="C396" s="14" t="s">
        <v>297</v>
      </c>
      <c r="D396" s="14" t="s">
        <v>703</v>
      </c>
      <c r="E396" s="14">
        <v>1.1499999999999999</v>
      </c>
      <c r="F396" s="14"/>
      <c r="G396" s="14"/>
      <c r="H396" s="14"/>
      <c r="I396">
        <v>1.1499999999999999</v>
      </c>
    </row>
    <row r="397" spans="1:9" x14ac:dyDescent="0.3">
      <c r="A397" s="13"/>
      <c r="B397" s="15"/>
      <c r="C397" s="15" t="s">
        <v>299</v>
      </c>
      <c r="D397" s="15"/>
      <c r="E397" s="15">
        <v>2.15</v>
      </c>
      <c r="F397" s="15"/>
      <c r="G397" s="15"/>
      <c r="H397" s="15"/>
      <c r="I397">
        <v>2.15</v>
      </c>
    </row>
    <row r="398" spans="1:9" x14ac:dyDescent="0.3">
      <c r="A398" s="10">
        <v>2779</v>
      </c>
      <c r="B398" s="9" t="s">
        <v>578</v>
      </c>
      <c r="C398" s="9"/>
      <c r="D398" s="9" t="s">
        <v>704</v>
      </c>
      <c r="E398" s="9">
        <v>9.1</v>
      </c>
      <c r="F398" s="9"/>
      <c r="G398" s="9"/>
      <c r="H398" s="9"/>
      <c r="I398">
        <v>9.1</v>
      </c>
    </row>
    <row r="399" spans="1:9" x14ac:dyDescent="0.3">
      <c r="A399" s="18">
        <v>2827</v>
      </c>
      <c r="B399" s="17" t="s">
        <v>579</v>
      </c>
      <c r="C399" s="17"/>
      <c r="D399" s="17" t="s">
        <v>705</v>
      </c>
      <c r="E399" s="17"/>
      <c r="F399" s="17"/>
      <c r="G399" s="17"/>
      <c r="H399" s="17"/>
      <c r="I399" t="s">
        <v>176</v>
      </c>
    </row>
    <row r="400" spans="1:9" x14ac:dyDescent="0.3">
      <c r="A400" s="12">
        <v>2846</v>
      </c>
      <c r="B400" s="14" t="s">
        <v>580</v>
      </c>
      <c r="C400" s="14" t="s">
        <v>297</v>
      </c>
      <c r="D400" s="14" t="s">
        <v>706</v>
      </c>
      <c r="E400" s="14">
        <v>1.77</v>
      </c>
      <c r="F400" s="14"/>
      <c r="G400" s="14"/>
      <c r="H400" s="14"/>
      <c r="I400">
        <v>1.77</v>
      </c>
    </row>
    <row r="401" spans="1:9" x14ac:dyDescent="0.3">
      <c r="A401" s="13"/>
      <c r="B401" s="15"/>
      <c r="C401" s="15" t="s">
        <v>299</v>
      </c>
      <c r="D401" s="15"/>
      <c r="E401" s="15">
        <v>4.2</v>
      </c>
      <c r="F401" s="15"/>
      <c r="G401" s="15"/>
      <c r="H401" s="15"/>
      <c r="I401">
        <v>4.2</v>
      </c>
    </row>
    <row r="402" spans="1:9" x14ac:dyDescent="0.3">
      <c r="A402" s="12">
        <v>2885</v>
      </c>
      <c r="B402" s="14" t="s">
        <v>581</v>
      </c>
      <c r="C402" s="14" t="s">
        <v>297</v>
      </c>
      <c r="D402" s="14" t="s">
        <v>707</v>
      </c>
      <c r="E402" s="14">
        <v>1.61</v>
      </c>
      <c r="F402" s="14"/>
      <c r="G402" s="14"/>
      <c r="H402" s="14"/>
      <c r="I402">
        <v>1.49</v>
      </c>
    </row>
    <row r="403" spans="1:9" x14ac:dyDescent="0.3">
      <c r="A403" s="13"/>
      <c r="B403" s="15"/>
      <c r="C403" s="15" t="s">
        <v>296</v>
      </c>
      <c r="D403" s="15"/>
      <c r="E403" s="15">
        <v>2.2400000000000002</v>
      </c>
      <c r="F403" s="15" t="s">
        <v>33</v>
      </c>
      <c r="G403" s="15"/>
      <c r="H403" s="15"/>
      <c r="I403">
        <v>2.2400000000000002</v>
      </c>
    </row>
    <row r="404" spans="1:9" x14ac:dyDescent="0.3">
      <c r="A404" s="12">
        <v>2888</v>
      </c>
      <c r="B404" s="14" t="s">
        <v>582</v>
      </c>
      <c r="C404" s="14" t="s">
        <v>297</v>
      </c>
      <c r="D404" s="14" t="s">
        <v>708</v>
      </c>
      <c r="E404" s="14">
        <v>1.5</v>
      </c>
      <c r="F404" s="14"/>
      <c r="G404" s="14"/>
      <c r="H404" s="14"/>
      <c r="I404">
        <v>1.5</v>
      </c>
    </row>
    <row r="405" spans="1:9" x14ac:dyDescent="0.3">
      <c r="A405" s="13"/>
      <c r="B405" s="15"/>
      <c r="C405" s="15" t="s">
        <v>299</v>
      </c>
      <c r="D405" s="15"/>
      <c r="E405" s="15">
        <v>3.35</v>
      </c>
      <c r="F405" s="15"/>
      <c r="G405" s="15"/>
      <c r="H405" s="15"/>
      <c r="I405">
        <v>3.35</v>
      </c>
    </row>
    <row r="406" spans="1:9" x14ac:dyDescent="0.3">
      <c r="A406" s="18">
        <v>3003</v>
      </c>
      <c r="B406" s="17" t="s">
        <v>584</v>
      </c>
      <c r="C406" s="17"/>
      <c r="D406" s="17" t="s">
        <v>709</v>
      </c>
      <c r="E406" s="17"/>
      <c r="F406" s="17"/>
      <c r="G406" s="17"/>
      <c r="H406" s="17"/>
      <c r="I406" t="s">
        <v>176</v>
      </c>
    </row>
    <row r="407" spans="1:9" x14ac:dyDescent="0.3">
      <c r="A407" s="10">
        <v>3006</v>
      </c>
      <c r="B407" s="9" t="s">
        <v>583</v>
      </c>
      <c r="C407" s="11"/>
      <c r="D407" s="9" t="s">
        <v>710</v>
      </c>
      <c r="E407" s="11"/>
      <c r="F407" s="11"/>
      <c r="G407" s="11"/>
      <c r="H407" s="11"/>
      <c r="I407">
        <v>1.55</v>
      </c>
    </row>
    <row r="408" spans="1:9" x14ac:dyDescent="0.3">
      <c r="A408" s="2">
        <v>3016</v>
      </c>
      <c r="B408" s="5" t="s">
        <v>585</v>
      </c>
      <c r="C408" s="5"/>
      <c r="D408" s="5" t="s">
        <v>711</v>
      </c>
      <c r="E408" s="5">
        <v>8.1</v>
      </c>
      <c r="F408" s="5" t="s">
        <v>779</v>
      </c>
      <c r="G408" s="5">
        <f>(E408+E409+E410+E411)/4</f>
        <v>14.824999999999999</v>
      </c>
      <c r="H408" s="48">
        <f>_xlfn.VAR.S(E408:E411)</f>
        <v>60.162500000000058</v>
      </c>
      <c r="I408">
        <v>14.824999999999999</v>
      </c>
    </row>
    <row r="409" spans="1:9" x14ac:dyDescent="0.3">
      <c r="A409" s="8"/>
      <c r="B409" s="7"/>
      <c r="C409" s="7"/>
      <c r="D409" s="7"/>
      <c r="E409" s="7">
        <v>11</v>
      </c>
      <c r="F409" s="7" t="s">
        <v>779</v>
      </c>
      <c r="G409" s="7"/>
      <c r="H409" s="7"/>
    </row>
    <row r="410" spans="1:9" x14ac:dyDescent="0.3">
      <c r="A410" s="8"/>
      <c r="B410" s="7"/>
      <c r="C410" s="7"/>
      <c r="D410" s="7"/>
      <c r="E410" s="7">
        <v>14.4</v>
      </c>
      <c r="F410" s="7" t="s">
        <v>779</v>
      </c>
      <c r="G410" s="7"/>
      <c r="H410" s="7"/>
    </row>
    <row r="411" spans="1:9" x14ac:dyDescent="0.3">
      <c r="A411" s="3"/>
      <c r="B411" s="6"/>
      <c r="C411" s="6"/>
      <c r="D411" s="6"/>
      <c r="E411" s="6">
        <v>25.8</v>
      </c>
      <c r="F411" s="6" t="s">
        <v>779</v>
      </c>
      <c r="G411" s="6"/>
      <c r="H411" s="6"/>
    </row>
    <row r="412" spans="1:9" x14ac:dyDescent="0.3">
      <c r="A412" s="12">
        <v>3065</v>
      </c>
      <c r="B412" s="14" t="s">
        <v>586</v>
      </c>
      <c r="C412" s="14" t="s">
        <v>297</v>
      </c>
      <c r="D412" s="14" t="s">
        <v>712</v>
      </c>
      <c r="E412" s="14">
        <v>53.25</v>
      </c>
      <c r="F412" s="14"/>
      <c r="G412" s="14"/>
      <c r="H412" s="14"/>
      <c r="I412" s="53">
        <v>53.25</v>
      </c>
    </row>
    <row r="413" spans="1:9" x14ac:dyDescent="0.3">
      <c r="A413" s="13"/>
      <c r="B413" s="15"/>
      <c r="C413" s="15" t="s">
        <v>296</v>
      </c>
      <c r="D413" s="15"/>
      <c r="E413" s="15">
        <v>81</v>
      </c>
      <c r="F413" s="15" t="s">
        <v>33</v>
      </c>
      <c r="G413" s="15"/>
      <c r="H413" s="15"/>
      <c r="I413">
        <v>81</v>
      </c>
    </row>
    <row r="414" spans="1:9" x14ac:dyDescent="0.3">
      <c r="A414" s="40">
        <v>3066</v>
      </c>
      <c r="B414" s="34" t="s">
        <v>587</v>
      </c>
      <c r="C414" s="34" t="s">
        <v>296</v>
      </c>
      <c r="D414" s="34" t="s">
        <v>713</v>
      </c>
      <c r="E414" s="41">
        <v>68.75</v>
      </c>
      <c r="F414" s="41" t="s">
        <v>782</v>
      </c>
      <c r="G414" s="34"/>
      <c r="H414" s="34"/>
    </row>
    <row r="415" spans="1:9" x14ac:dyDescent="0.3">
      <c r="A415" s="42"/>
      <c r="B415" s="35"/>
      <c r="C415" s="35" t="s">
        <v>296</v>
      </c>
      <c r="D415" s="35"/>
      <c r="E415" s="35">
        <v>93.1</v>
      </c>
      <c r="F415" s="35"/>
      <c r="G415" s="35"/>
      <c r="H415" s="35"/>
      <c r="I415">
        <v>93.1</v>
      </c>
    </row>
    <row r="416" spans="1:9" x14ac:dyDescent="0.3">
      <c r="A416" s="79">
        <v>3067</v>
      </c>
      <c r="B416" s="71" t="s">
        <v>588</v>
      </c>
      <c r="C416" s="71" t="s">
        <v>297</v>
      </c>
      <c r="D416" s="71" t="s">
        <v>714</v>
      </c>
      <c r="E416" s="71">
        <v>62</v>
      </c>
      <c r="F416" s="71"/>
      <c r="G416" s="71"/>
      <c r="H416" s="71"/>
      <c r="I416">
        <v>62</v>
      </c>
    </row>
    <row r="417" spans="1:9" x14ac:dyDescent="0.3">
      <c r="A417" s="80"/>
      <c r="B417" s="72"/>
      <c r="C417" s="72" t="s">
        <v>296</v>
      </c>
      <c r="D417" s="72"/>
      <c r="E417" s="72">
        <v>90.4</v>
      </c>
      <c r="F417" s="72"/>
      <c r="G417" s="72"/>
      <c r="H417" s="72"/>
      <c r="I417">
        <v>90.4</v>
      </c>
    </row>
    <row r="418" spans="1:9" x14ac:dyDescent="0.3">
      <c r="A418" s="81"/>
      <c r="B418" s="73"/>
      <c r="C418" s="73" t="s">
        <v>299</v>
      </c>
      <c r="D418" s="73"/>
      <c r="E418" s="73">
        <v>120.9</v>
      </c>
      <c r="F418" s="73"/>
      <c r="G418" s="73"/>
      <c r="H418" s="73"/>
      <c r="I418">
        <v>120.9</v>
      </c>
    </row>
    <row r="419" spans="1:9" x14ac:dyDescent="0.3">
      <c r="A419" s="10">
        <v>3071</v>
      </c>
      <c r="B419" s="9" t="s">
        <v>589</v>
      </c>
      <c r="C419" s="9"/>
      <c r="D419" s="9" t="s">
        <v>715</v>
      </c>
      <c r="E419" s="9">
        <v>7.7</v>
      </c>
      <c r="F419" s="9"/>
      <c r="G419" s="9"/>
      <c r="H419" s="9"/>
      <c r="I419">
        <v>7.7</v>
      </c>
    </row>
    <row r="420" spans="1:9" x14ac:dyDescent="0.3">
      <c r="A420" s="10">
        <v>3072</v>
      </c>
      <c r="B420" s="9" t="s">
        <v>590</v>
      </c>
      <c r="C420" s="11"/>
      <c r="D420" s="9" t="s">
        <v>716</v>
      </c>
      <c r="E420" s="11"/>
      <c r="F420" s="11"/>
      <c r="G420" s="11"/>
      <c r="H420" s="11"/>
      <c r="I420">
        <v>5.8</v>
      </c>
    </row>
    <row r="421" spans="1:9" x14ac:dyDescent="0.3">
      <c r="A421" s="10">
        <v>3074</v>
      </c>
      <c r="B421" s="9" t="s">
        <v>591</v>
      </c>
      <c r="C421" s="11"/>
      <c r="D421" s="9" t="s">
        <v>717</v>
      </c>
      <c r="E421" s="11"/>
      <c r="F421" s="11"/>
      <c r="G421" s="11"/>
      <c r="H421" s="11"/>
      <c r="I421">
        <v>4.25</v>
      </c>
    </row>
    <row r="422" spans="1:9" x14ac:dyDescent="0.3">
      <c r="A422" s="10">
        <v>3075</v>
      </c>
      <c r="B422" s="9" t="s">
        <v>592</v>
      </c>
      <c r="C422" s="11" t="s">
        <v>299</v>
      </c>
      <c r="D422" s="9" t="s">
        <v>718</v>
      </c>
      <c r="E422" s="9">
        <v>3.98</v>
      </c>
      <c r="F422" s="11"/>
      <c r="G422" s="11"/>
      <c r="H422" s="11"/>
      <c r="I422">
        <v>3.98</v>
      </c>
    </row>
    <row r="423" spans="1:9" x14ac:dyDescent="0.3">
      <c r="A423" s="10">
        <v>3081</v>
      </c>
      <c r="B423" s="9" t="s">
        <v>593</v>
      </c>
      <c r="C423" s="11"/>
      <c r="D423" s="9" t="s">
        <v>719</v>
      </c>
      <c r="E423" s="11"/>
      <c r="F423" s="11"/>
      <c r="G423" s="11"/>
      <c r="H423" s="11"/>
      <c r="I423">
        <v>0.36</v>
      </c>
    </row>
    <row r="424" spans="1:9" x14ac:dyDescent="0.3">
      <c r="A424" s="10">
        <v>3088</v>
      </c>
      <c r="B424" s="9" t="s">
        <v>594</v>
      </c>
      <c r="C424" s="11"/>
      <c r="D424" s="9" t="s">
        <v>720</v>
      </c>
      <c r="E424" s="11"/>
      <c r="F424" s="11"/>
      <c r="G424" s="11"/>
      <c r="H424" s="11"/>
      <c r="I424">
        <v>1.33</v>
      </c>
    </row>
    <row r="425" spans="1:9" x14ac:dyDescent="0.3">
      <c r="A425" s="10">
        <v>3092</v>
      </c>
      <c r="B425" s="9" t="s">
        <v>595</v>
      </c>
      <c r="C425" s="11"/>
      <c r="D425" s="9" t="s">
        <v>721</v>
      </c>
      <c r="E425" s="11"/>
      <c r="F425" s="11"/>
      <c r="G425" s="11"/>
      <c r="H425" s="11"/>
      <c r="I425">
        <v>3.01</v>
      </c>
    </row>
    <row r="426" spans="1:9" x14ac:dyDescent="0.3">
      <c r="A426" s="12">
        <v>3093</v>
      </c>
      <c r="B426" s="14" t="s">
        <v>596</v>
      </c>
      <c r="C426" s="14" t="s">
        <v>297</v>
      </c>
      <c r="D426" s="14" t="s">
        <v>722</v>
      </c>
      <c r="E426" s="14">
        <v>2.97</v>
      </c>
      <c r="F426" s="14"/>
      <c r="G426" s="14"/>
      <c r="H426" s="14"/>
      <c r="I426">
        <v>2.97</v>
      </c>
    </row>
    <row r="427" spans="1:9" x14ac:dyDescent="0.3">
      <c r="A427" s="13"/>
      <c r="B427" s="15"/>
      <c r="C427" s="15" t="s">
        <v>301</v>
      </c>
      <c r="D427" s="15"/>
      <c r="E427" s="15">
        <v>8.15</v>
      </c>
      <c r="F427" s="15"/>
      <c r="G427" s="15"/>
      <c r="H427" s="15"/>
      <c r="I427">
        <v>8.15</v>
      </c>
    </row>
    <row r="428" spans="1:9" x14ac:dyDescent="0.3">
      <c r="A428" s="42">
        <v>3094</v>
      </c>
      <c r="B428" s="35" t="s">
        <v>597</v>
      </c>
      <c r="C428" s="27"/>
      <c r="D428" s="35" t="s">
        <v>723</v>
      </c>
      <c r="E428" s="27"/>
      <c r="F428" s="27"/>
      <c r="G428" s="27"/>
      <c r="H428" s="27"/>
      <c r="I428">
        <v>1.26</v>
      </c>
    </row>
    <row r="429" spans="1:9" x14ac:dyDescent="0.3">
      <c r="A429" s="42">
        <v>3096</v>
      </c>
      <c r="B429" s="35" t="s">
        <v>599</v>
      </c>
      <c r="C429" s="27"/>
      <c r="D429" s="35" t="s">
        <v>724</v>
      </c>
      <c r="E429" s="27"/>
      <c r="F429" s="27"/>
      <c r="G429" s="27"/>
      <c r="H429" s="27"/>
      <c r="I429">
        <v>0.49</v>
      </c>
    </row>
    <row r="430" spans="1:9" x14ac:dyDescent="0.3">
      <c r="A430" s="42">
        <v>3097</v>
      </c>
      <c r="B430" s="35" t="s">
        <v>598</v>
      </c>
      <c r="C430" s="27"/>
      <c r="D430" s="35" t="s">
        <v>725</v>
      </c>
      <c r="E430" s="27"/>
      <c r="F430" s="27"/>
      <c r="G430" s="27"/>
      <c r="H430" s="27"/>
      <c r="I430">
        <v>0.47</v>
      </c>
    </row>
    <row r="431" spans="1:9" x14ac:dyDescent="0.3">
      <c r="A431" s="42">
        <v>3098</v>
      </c>
      <c r="B431" s="35" t="s">
        <v>600</v>
      </c>
      <c r="C431" s="27"/>
      <c r="D431" s="35" t="s">
        <v>726</v>
      </c>
      <c r="E431" s="27"/>
      <c r="F431" s="27"/>
      <c r="G431" s="27"/>
      <c r="H431" s="27"/>
      <c r="I431">
        <v>0.44</v>
      </c>
    </row>
    <row r="432" spans="1:9" x14ac:dyDescent="0.3">
      <c r="A432" s="42">
        <v>3103</v>
      </c>
      <c r="B432" s="35" t="s">
        <v>601</v>
      </c>
      <c r="C432" s="27"/>
      <c r="D432" s="35" t="s">
        <v>727</v>
      </c>
      <c r="E432" s="27"/>
      <c r="F432" s="27"/>
      <c r="G432" s="27"/>
      <c r="H432" s="27"/>
      <c r="I432">
        <v>0.71</v>
      </c>
    </row>
    <row r="433" spans="1:9" x14ac:dyDescent="0.3">
      <c r="A433" s="42">
        <v>3124</v>
      </c>
      <c r="B433" s="35" t="s">
        <v>602</v>
      </c>
      <c r="C433" s="27"/>
      <c r="D433" s="35" t="s">
        <v>728</v>
      </c>
      <c r="E433" s="27"/>
      <c r="F433" s="27"/>
      <c r="G433" s="27"/>
      <c r="H433" s="27"/>
      <c r="I433">
        <v>1.46</v>
      </c>
    </row>
    <row r="434" spans="1:9" x14ac:dyDescent="0.3">
      <c r="A434" s="42">
        <v>3126</v>
      </c>
      <c r="B434" s="35" t="s">
        <v>603</v>
      </c>
      <c r="C434" s="27"/>
      <c r="D434" s="35" t="s">
        <v>729</v>
      </c>
      <c r="E434" s="27"/>
      <c r="F434" s="27"/>
      <c r="G434" s="27"/>
      <c r="H434" s="27"/>
      <c r="I434">
        <v>2.16</v>
      </c>
    </row>
    <row r="435" spans="1:9" x14ac:dyDescent="0.3">
      <c r="A435" s="42">
        <v>3127</v>
      </c>
      <c r="B435" s="35" t="s">
        <v>604</v>
      </c>
      <c r="C435" s="27"/>
      <c r="D435" s="35" t="s">
        <v>730</v>
      </c>
      <c r="E435" s="27"/>
      <c r="F435" s="27"/>
      <c r="G435" s="27"/>
      <c r="H435" s="27"/>
      <c r="I435">
        <v>0.66</v>
      </c>
    </row>
    <row r="436" spans="1:9" x14ac:dyDescent="0.3">
      <c r="A436" s="42">
        <v>3129</v>
      </c>
      <c r="B436" s="35" t="s">
        <v>605</v>
      </c>
      <c r="C436" s="27"/>
      <c r="D436" s="35" t="s">
        <v>731</v>
      </c>
      <c r="E436" s="27">
        <v>1.4</v>
      </c>
      <c r="F436" s="27"/>
      <c r="G436" s="27"/>
      <c r="H436" s="27"/>
      <c r="I436">
        <v>1.4</v>
      </c>
    </row>
    <row r="437" spans="1:9" x14ac:dyDescent="0.3">
      <c r="A437" s="42">
        <v>3131</v>
      </c>
      <c r="B437" s="35" t="s">
        <v>606</v>
      </c>
      <c r="C437" s="27"/>
      <c r="D437" s="35" t="s">
        <v>732</v>
      </c>
      <c r="E437" s="27"/>
      <c r="F437" s="27"/>
      <c r="G437" s="27"/>
      <c r="H437" s="27"/>
      <c r="I437">
        <v>2.98</v>
      </c>
    </row>
    <row r="438" spans="1:9" x14ac:dyDescent="0.3">
      <c r="A438" s="42">
        <v>3133</v>
      </c>
      <c r="B438" s="35" t="s">
        <v>607</v>
      </c>
      <c r="C438" s="27"/>
      <c r="D438" s="35" t="s">
        <v>733</v>
      </c>
      <c r="E438" s="27"/>
      <c r="F438" s="27"/>
      <c r="G438" s="27"/>
      <c r="H438" s="27"/>
      <c r="I438">
        <v>0.72</v>
      </c>
    </row>
    <row r="439" spans="1:9" x14ac:dyDescent="0.3">
      <c r="A439" s="42">
        <v>3135</v>
      </c>
      <c r="B439" s="35" t="s">
        <v>608</v>
      </c>
      <c r="C439" s="27"/>
      <c r="D439" s="35" t="s">
        <v>734</v>
      </c>
      <c r="E439" s="27"/>
      <c r="F439" s="27"/>
      <c r="G439" s="27"/>
      <c r="H439" s="27"/>
      <c r="I439">
        <v>2.82</v>
      </c>
    </row>
    <row r="440" spans="1:9" x14ac:dyDescent="0.3">
      <c r="A440" s="10">
        <v>3138</v>
      </c>
      <c r="B440" s="9" t="s">
        <v>609</v>
      </c>
      <c r="C440" s="11"/>
      <c r="D440" s="9" t="s">
        <v>735</v>
      </c>
      <c r="E440" s="11">
        <v>1.7</v>
      </c>
      <c r="F440" s="11"/>
      <c r="G440" s="11"/>
      <c r="H440" s="11"/>
      <c r="I440">
        <v>1.7</v>
      </c>
    </row>
    <row r="441" spans="1:9" x14ac:dyDescent="0.3">
      <c r="A441" s="42">
        <v>3139</v>
      </c>
      <c r="B441" s="35" t="s">
        <v>610</v>
      </c>
      <c r="C441" s="27"/>
      <c r="D441" s="35" t="s">
        <v>736</v>
      </c>
      <c r="E441" s="27"/>
      <c r="F441" s="27"/>
      <c r="G441" s="27"/>
      <c r="H441" s="27"/>
      <c r="I441">
        <v>1.8</v>
      </c>
    </row>
    <row r="442" spans="1:9" x14ac:dyDescent="0.3">
      <c r="A442" s="42">
        <v>3140</v>
      </c>
      <c r="B442" s="35" t="s">
        <v>611</v>
      </c>
      <c r="C442" s="27"/>
      <c r="D442" s="35" t="s">
        <v>737</v>
      </c>
      <c r="E442" s="27"/>
      <c r="F442" s="27"/>
      <c r="G442" s="27"/>
      <c r="H442" s="27"/>
      <c r="I442">
        <v>1.9</v>
      </c>
    </row>
    <row r="443" spans="1:9" x14ac:dyDescent="0.3">
      <c r="A443" s="10">
        <v>3141</v>
      </c>
      <c r="B443" s="10" t="s">
        <v>612</v>
      </c>
      <c r="C443" s="4"/>
      <c r="D443" s="10" t="s">
        <v>738</v>
      </c>
      <c r="E443" s="4">
        <v>1.4</v>
      </c>
      <c r="F443" s="4"/>
      <c r="G443" s="4"/>
      <c r="H443" s="4"/>
      <c r="I443">
        <v>1.4</v>
      </c>
    </row>
    <row r="444" spans="1:9" x14ac:dyDescent="0.3">
      <c r="A444" s="42">
        <v>3142</v>
      </c>
      <c r="B444" s="35" t="s">
        <v>613</v>
      </c>
      <c r="C444" s="27"/>
      <c r="D444" s="35" t="s">
        <v>674</v>
      </c>
      <c r="E444" s="27"/>
      <c r="F444" s="27"/>
      <c r="G444" s="27"/>
      <c r="H444" s="27"/>
      <c r="I444">
        <v>0.84</v>
      </c>
    </row>
    <row r="445" spans="1:9" x14ac:dyDescent="0.3">
      <c r="A445" s="42">
        <v>3146</v>
      </c>
      <c r="B445" s="35" t="s">
        <v>614</v>
      </c>
      <c r="C445" s="27"/>
      <c r="D445" s="35" t="s">
        <v>739</v>
      </c>
      <c r="E445" s="27"/>
      <c r="F445" s="27"/>
      <c r="G445" s="27"/>
      <c r="H445" s="27"/>
      <c r="I445">
        <v>0.88</v>
      </c>
    </row>
    <row r="446" spans="1:9" x14ac:dyDescent="0.3">
      <c r="A446" s="42">
        <v>3148</v>
      </c>
      <c r="B446" s="35" t="s">
        <v>615</v>
      </c>
      <c r="C446" s="27"/>
      <c r="D446" s="35" t="s">
        <v>740</v>
      </c>
      <c r="E446" s="27"/>
      <c r="F446" s="27"/>
      <c r="G446" s="27"/>
      <c r="H446" s="27"/>
      <c r="I446">
        <v>1.42</v>
      </c>
    </row>
    <row r="447" spans="1:9" x14ac:dyDescent="0.3">
      <c r="A447" s="42">
        <v>3149</v>
      </c>
      <c r="B447" s="35" t="s">
        <v>616</v>
      </c>
      <c r="C447" s="27"/>
      <c r="D447" s="35" t="s">
        <v>682</v>
      </c>
      <c r="E447" s="27"/>
      <c r="F447" s="27"/>
      <c r="G447" s="27"/>
      <c r="H447" s="27"/>
      <c r="I447">
        <v>1.08</v>
      </c>
    </row>
    <row r="448" spans="1:9" x14ac:dyDescent="0.3">
      <c r="A448" s="42">
        <v>3150</v>
      </c>
      <c r="B448" s="35" t="s">
        <v>617</v>
      </c>
      <c r="C448" s="27"/>
      <c r="D448" s="35" t="s">
        <v>741</v>
      </c>
      <c r="E448" s="27"/>
      <c r="F448" s="27"/>
      <c r="G448" s="27"/>
      <c r="H448" s="27"/>
      <c r="I448">
        <v>8.07</v>
      </c>
    </row>
    <row r="449" spans="1:9" x14ac:dyDescent="0.3">
      <c r="A449" s="42">
        <v>3151</v>
      </c>
      <c r="B449" s="35" t="s">
        <v>618</v>
      </c>
      <c r="C449" s="27"/>
      <c r="D449" s="35" t="s">
        <v>647</v>
      </c>
      <c r="E449" s="27"/>
      <c r="F449" s="27"/>
      <c r="G449" s="27"/>
      <c r="H449" s="27"/>
      <c r="I449">
        <v>8.3000000000000007</v>
      </c>
    </row>
    <row r="450" spans="1:9" x14ac:dyDescent="0.3">
      <c r="A450" s="10">
        <v>3155</v>
      </c>
      <c r="B450" s="9" t="s">
        <v>619</v>
      </c>
      <c r="C450" s="11"/>
      <c r="D450" s="9" t="s">
        <v>742</v>
      </c>
      <c r="E450" s="11">
        <v>4.5</v>
      </c>
      <c r="F450" s="11"/>
      <c r="G450" s="11"/>
      <c r="H450" s="11"/>
      <c r="I450">
        <v>4.5</v>
      </c>
    </row>
    <row r="451" spans="1:9" x14ac:dyDescent="0.3">
      <c r="A451" s="10">
        <v>3157</v>
      </c>
      <c r="B451" s="10" t="s">
        <v>620</v>
      </c>
      <c r="C451" s="4"/>
      <c r="D451" s="10" t="s">
        <v>743</v>
      </c>
      <c r="E451" s="4">
        <v>9.1</v>
      </c>
      <c r="F451" s="4"/>
      <c r="G451" s="4"/>
      <c r="H451" s="4"/>
      <c r="I451">
        <v>9.1</v>
      </c>
    </row>
    <row r="452" spans="1:9" x14ac:dyDescent="0.3">
      <c r="A452" s="40">
        <v>3158</v>
      </c>
      <c r="B452" s="34" t="s">
        <v>621</v>
      </c>
      <c r="C452" s="26" t="s">
        <v>297</v>
      </c>
      <c r="D452" s="34" t="s">
        <v>744</v>
      </c>
      <c r="E452" s="26">
        <v>5.84</v>
      </c>
      <c r="F452" s="26"/>
      <c r="G452" s="26"/>
      <c r="H452" s="26"/>
      <c r="I452">
        <v>5.84</v>
      </c>
    </row>
    <row r="453" spans="1:9" x14ac:dyDescent="0.3">
      <c r="A453" s="42"/>
      <c r="B453" s="35"/>
      <c r="C453" s="27"/>
      <c r="D453" s="35"/>
      <c r="E453" s="39">
        <v>10.6</v>
      </c>
      <c r="F453" s="39" t="s">
        <v>783</v>
      </c>
      <c r="G453" s="27"/>
      <c r="H453" s="27"/>
    </row>
    <row r="454" spans="1:9" x14ac:dyDescent="0.3">
      <c r="A454" s="12">
        <v>3159</v>
      </c>
      <c r="B454" s="14" t="s">
        <v>622</v>
      </c>
      <c r="C454" s="14" t="s">
        <v>297</v>
      </c>
      <c r="D454" s="14" t="s">
        <v>745</v>
      </c>
      <c r="E454" s="14">
        <v>26.7</v>
      </c>
      <c r="F454" s="14"/>
      <c r="G454" s="14"/>
      <c r="H454" s="14"/>
      <c r="I454">
        <v>26.7</v>
      </c>
    </row>
    <row r="455" spans="1:9" x14ac:dyDescent="0.3">
      <c r="A455" s="13"/>
      <c r="B455" s="15"/>
      <c r="C455" s="15" t="s">
        <v>299</v>
      </c>
      <c r="D455" s="15"/>
      <c r="E455" s="15">
        <v>54.8</v>
      </c>
      <c r="F455" s="15"/>
      <c r="G455" s="15"/>
      <c r="H455" s="15"/>
      <c r="I455">
        <v>54.8</v>
      </c>
    </row>
    <row r="456" spans="1:9" x14ac:dyDescent="0.3">
      <c r="A456" s="10">
        <v>3162</v>
      </c>
      <c r="B456" s="9" t="s">
        <v>623</v>
      </c>
      <c r="C456" s="11"/>
      <c r="D456" s="9" t="s">
        <v>746</v>
      </c>
      <c r="E456" s="11">
        <v>7.9</v>
      </c>
      <c r="F456" s="11"/>
      <c r="G456" s="11"/>
      <c r="H456" s="11"/>
      <c r="I456">
        <v>7.9</v>
      </c>
    </row>
    <row r="457" spans="1:9" x14ac:dyDescent="0.3">
      <c r="A457" s="10">
        <v>3163</v>
      </c>
      <c r="B457" s="9" t="s">
        <v>624</v>
      </c>
      <c r="C457" s="11"/>
      <c r="D457" s="9" t="s">
        <v>747</v>
      </c>
      <c r="E457" s="11">
        <v>14.8</v>
      </c>
      <c r="F457" s="11"/>
      <c r="G457" s="11"/>
      <c r="H457" s="11"/>
      <c r="I457">
        <v>14.8</v>
      </c>
    </row>
    <row r="458" spans="1:9" x14ac:dyDescent="0.3">
      <c r="A458" s="10">
        <v>3164</v>
      </c>
      <c r="B458" s="9" t="s">
        <v>625</v>
      </c>
      <c r="C458" s="11"/>
      <c r="D458" s="9" t="s">
        <v>748</v>
      </c>
      <c r="E458" s="11">
        <v>5.2</v>
      </c>
      <c r="F458" s="11"/>
      <c r="G458" s="11"/>
      <c r="H458" s="11"/>
      <c r="I458">
        <v>5.2</v>
      </c>
    </row>
    <row r="459" spans="1:9" x14ac:dyDescent="0.3">
      <c r="A459" s="10">
        <v>3166</v>
      </c>
      <c r="B459" s="9" t="s">
        <v>626</v>
      </c>
      <c r="C459" s="11"/>
      <c r="D459" s="9" t="s">
        <v>749</v>
      </c>
      <c r="E459" s="9">
        <v>10.6</v>
      </c>
      <c r="F459" s="11"/>
      <c r="G459" s="11"/>
      <c r="H459" s="11"/>
      <c r="I459">
        <v>10.6</v>
      </c>
    </row>
    <row r="460" spans="1:9" x14ac:dyDescent="0.3">
      <c r="A460" s="10">
        <v>3169</v>
      </c>
      <c r="B460" s="9" t="s">
        <v>627</v>
      </c>
      <c r="C460" s="11"/>
      <c r="D460" s="9" t="s">
        <v>750</v>
      </c>
      <c r="E460" s="9">
        <v>9.3000000000000007</v>
      </c>
      <c r="F460" s="11"/>
      <c r="G460" s="11"/>
      <c r="H460" s="11"/>
      <c r="I460">
        <v>9.3000000000000007</v>
      </c>
    </row>
    <row r="461" spans="1:9" x14ac:dyDescent="0.3">
      <c r="A461" s="10">
        <v>3170</v>
      </c>
      <c r="B461" s="9" t="s">
        <v>628</v>
      </c>
      <c r="C461" s="11"/>
      <c r="D461" s="9" t="s">
        <v>751</v>
      </c>
      <c r="E461" s="9">
        <v>16.100000000000001</v>
      </c>
      <c r="F461" s="11"/>
      <c r="G461" s="11"/>
      <c r="H461" s="11"/>
      <c r="I461">
        <v>16.100000000000001</v>
      </c>
    </row>
    <row r="462" spans="1:9" x14ac:dyDescent="0.3">
      <c r="A462" s="10">
        <v>3171</v>
      </c>
      <c r="B462" s="9" t="s">
        <v>629</v>
      </c>
      <c r="C462" s="11"/>
      <c r="D462" s="9" t="s">
        <v>752</v>
      </c>
      <c r="E462" s="11"/>
      <c r="F462" s="11"/>
      <c r="G462" s="11"/>
      <c r="H462" s="11"/>
      <c r="I462">
        <v>9.4499999999999993</v>
      </c>
    </row>
    <row r="463" spans="1:9" x14ac:dyDescent="0.3">
      <c r="A463" s="32">
        <v>3172</v>
      </c>
      <c r="B463" s="19" t="s">
        <v>630</v>
      </c>
      <c r="C463" s="19"/>
      <c r="D463" s="19" t="s">
        <v>753</v>
      </c>
      <c r="E463" s="19">
        <v>6.18</v>
      </c>
      <c r="F463" s="19"/>
      <c r="G463" s="19"/>
      <c r="H463" s="19"/>
      <c r="I463">
        <v>6.18</v>
      </c>
    </row>
    <row r="464" spans="1:9" x14ac:dyDescent="0.3">
      <c r="A464" s="10">
        <v>3175</v>
      </c>
      <c r="B464" s="9" t="s">
        <v>631</v>
      </c>
      <c r="C464" s="11"/>
      <c r="D464" s="9" t="s">
        <v>754</v>
      </c>
      <c r="E464" s="11"/>
      <c r="F464" s="11"/>
      <c r="G464" s="11"/>
      <c r="H464" s="11"/>
      <c r="I464">
        <v>4.2</v>
      </c>
    </row>
    <row r="465" spans="1:9" x14ac:dyDescent="0.3">
      <c r="A465" s="42">
        <v>3176</v>
      </c>
      <c r="B465" s="35" t="s">
        <v>632</v>
      </c>
      <c r="C465" s="27"/>
      <c r="D465" s="35" t="s">
        <v>648</v>
      </c>
      <c r="E465" s="27"/>
      <c r="F465" s="27"/>
      <c r="G465" s="27"/>
      <c r="H465" s="27"/>
      <c r="I465">
        <v>1.51</v>
      </c>
    </row>
    <row r="466" spans="1:9" x14ac:dyDescent="0.3">
      <c r="A466" s="42">
        <v>3180</v>
      </c>
      <c r="B466" s="35" t="s">
        <v>633</v>
      </c>
      <c r="C466" s="27"/>
      <c r="D466" s="35" t="s">
        <v>755</v>
      </c>
      <c r="E466" s="27"/>
      <c r="F466" s="27"/>
      <c r="G466" s="27"/>
      <c r="H466" s="27"/>
      <c r="I466">
        <v>3.02</v>
      </c>
    </row>
    <row r="467" spans="1:9" x14ac:dyDescent="0.3">
      <c r="A467" s="42">
        <v>3190</v>
      </c>
      <c r="B467" s="35" t="s">
        <v>634</v>
      </c>
      <c r="C467" s="27"/>
      <c r="D467" s="35" t="s">
        <v>756</v>
      </c>
      <c r="E467" s="27"/>
      <c r="F467" s="27"/>
      <c r="G467" s="27"/>
      <c r="H467" s="27"/>
      <c r="I467">
        <v>4.04</v>
      </c>
    </row>
    <row r="468" spans="1:9" x14ac:dyDescent="0.3">
      <c r="A468" s="42">
        <v>3192</v>
      </c>
      <c r="B468" s="35" t="s">
        <v>635</v>
      </c>
      <c r="C468" s="27"/>
      <c r="D468" s="35" t="s">
        <v>757</v>
      </c>
      <c r="E468" s="27"/>
      <c r="F468" s="27"/>
      <c r="G468" s="27"/>
      <c r="H468" s="27"/>
      <c r="I468">
        <v>152</v>
      </c>
    </row>
    <row r="469" spans="1:9" x14ac:dyDescent="0.3">
      <c r="A469" s="42">
        <v>3193</v>
      </c>
      <c r="B469" s="35" t="s">
        <v>636</v>
      </c>
      <c r="C469" s="27"/>
      <c r="D469" s="35" t="s">
        <v>758</v>
      </c>
      <c r="E469" s="27"/>
      <c r="F469" s="27"/>
      <c r="G469" s="27"/>
      <c r="H469" s="27"/>
      <c r="I469">
        <v>0.85</v>
      </c>
    </row>
    <row r="470" spans="1:9" x14ac:dyDescent="0.3">
      <c r="A470" s="42">
        <v>3194</v>
      </c>
      <c r="B470" s="35" t="s">
        <v>637</v>
      </c>
      <c r="C470" s="27"/>
      <c r="D470" s="35" t="s">
        <v>759</v>
      </c>
      <c r="E470" s="27"/>
      <c r="F470" s="27"/>
      <c r="G470" s="27"/>
      <c r="H470" s="27"/>
      <c r="I470">
        <v>5.86</v>
      </c>
    </row>
    <row r="471" spans="1:9" x14ac:dyDescent="0.3">
      <c r="A471" s="42">
        <v>3195</v>
      </c>
      <c r="B471" s="35" t="s">
        <v>638</v>
      </c>
      <c r="C471" s="27"/>
      <c r="D471" s="27" t="s">
        <v>760</v>
      </c>
      <c r="E471" s="27"/>
      <c r="F471" s="27"/>
      <c r="G471" s="27"/>
      <c r="H471" s="27"/>
      <c r="I471">
        <v>8.2899999999999991</v>
      </c>
    </row>
    <row r="472" spans="1:9" x14ac:dyDescent="0.3">
      <c r="A472" s="42">
        <v>3197</v>
      </c>
      <c r="B472" s="35" t="s">
        <v>640</v>
      </c>
      <c r="C472" s="27"/>
      <c r="D472" s="27" t="s">
        <v>761</v>
      </c>
      <c r="E472" s="27"/>
      <c r="F472" s="27"/>
      <c r="G472" s="27"/>
      <c r="H472" s="27"/>
      <c r="I472">
        <v>13.78</v>
      </c>
    </row>
    <row r="473" spans="1:9" x14ac:dyDescent="0.3">
      <c r="A473" s="42">
        <v>3210</v>
      </c>
      <c r="B473" s="35" t="s">
        <v>639</v>
      </c>
      <c r="C473" s="27"/>
      <c r="D473" s="27" t="s">
        <v>762</v>
      </c>
      <c r="E473" s="27">
        <v>6.3</v>
      </c>
      <c r="F473" s="27"/>
      <c r="G473" s="27"/>
      <c r="H473" s="27"/>
      <c r="I473">
        <v>6.3</v>
      </c>
    </row>
    <row r="474" spans="1:9" x14ac:dyDescent="0.3">
      <c r="A474" s="42">
        <v>3215</v>
      </c>
      <c r="B474" s="35" t="s">
        <v>641</v>
      </c>
      <c r="C474" s="27"/>
      <c r="D474" s="27" t="s">
        <v>763</v>
      </c>
      <c r="E474" s="27"/>
      <c r="F474" s="27"/>
      <c r="G474" s="27"/>
      <c r="H474" s="27"/>
      <c r="I474">
        <v>4.5999999999999996</v>
      </c>
    </row>
    <row r="475" spans="1:9" x14ac:dyDescent="0.3">
      <c r="A475" s="42">
        <v>3218</v>
      </c>
      <c r="B475" s="35" t="s">
        <v>642</v>
      </c>
      <c r="C475" s="27"/>
      <c r="D475" s="27" t="s">
        <v>764</v>
      </c>
      <c r="E475" s="27"/>
      <c r="F475" s="27"/>
      <c r="G475" s="27"/>
      <c r="H475" s="27"/>
      <c r="I475">
        <v>6.3</v>
      </c>
    </row>
    <row r="476" spans="1:9" x14ac:dyDescent="0.3">
      <c r="A476" s="42">
        <v>3219</v>
      </c>
      <c r="B476" s="35" t="s">
        <v>643</v>
      </c>
      <c r="C476" s="27"/>
      <c r="D476" s="27" t="s">
        <v>765</v>
      </c>
      <c r="E476" s="27"/>
      <c r="F476" s="27"/>
      <c r="G476" s="27"/>
      <c r="H476" s="27"/>
      <c r="I476">
        <v>1.54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Rawlinson</dc:creator>
  <cp:lastModifiedBy>Sam Rawlinson</cp:lastModifiedBy>
  <dcterms:created xsi:type="dcterms:W3CDTF">2021-01-13T12:05:17Z</dcterms:created>
  <dcterms:modified xsi:type="dcterms:W3CDTF">2021-01-22T12:51:23Z</dcterms:modified>
</cp:coreProperties>
</file>