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RAXIT\OneDrive\Documents\ecler\excel\Projects\HR-An\"/>
    </mc:Choice>
  </mc:AlternateContent>
  <xr:revisionPtr revIDLastSave="0" documentId="13_ncr:1_{BC03392F-EBB4-428D-A900-E65F6413EFAF}" xr6:coauthVersionLast="47" xr6:coauthVersionMax="47" xr10:uidLastSave="{00000000-0000-0000-0000-000000000000}"/>
  <bookViews>
    <workbookView xWindow="-110" yWindow="-110" windowWidth="19420" windowHeight="11020" activeTab="3" xr2:uid="{00000000-000D-0000-FFFF-FFFF00000000}"/>
  </bookViews>
  <sheets>
    <sheet name="Data" sheetId="1" r:id="rId1"/>
    <sheet name="Sheet1" sheetId="7" r:id="rId2"/>
    <sheet name="Images" sheetId="2" state="hidden" r:id="rId3"/>
    <sheet name="Background 2" sheetId="4" r:id="rId4"/>
  </sheets>
  <definedNames>
    <definedName name="_xlchart.v1.0" hidden="1">Sheet1!$V$5:$V$13</definedName>
    <definedName name="_xlchart.v1.1" hidden="1">Sheet1!$W$5:$W$13</definedName>
    <definedName name="_xlchart.v1.4" hidden="1">Sheet1!$V$5:$V$13</definedName>
    <definedName name="_xlchart.v1.5" hidden="1">Sheet1!$W$5:$W$13</definedName>
    <definedName name="_xlchart.v2.2" hidden="1">Sheet1!$AB$26:$AB$28</definedName>
    <definedName name="_xlchart.v2.3" hidden="1">Sheet1!$AC$26:$AC$28</definedName>
    <definedName name="_xlchart.v2.6" hidden="1">Sheet1!$AB$26:$AB$28</definedName>
    <definedName name="_xlchart.v2.7" hidden="1">Sheet1!$AC$26:$AC$28</definedName>
    <definedName name="_xlcn.WorksheetConnection_HRDATA_Excel.xlsxTable_11" hidden="1">Table_1[]</definedName>
    <definedName name="Slicer_Department">#N/A</definedName>
    <definedName name="Slicer_Education_Field1">#N/A</definedName>
    <definedName name="Slicer_Gender">#N/A</definedName>
    <definedName name="Slicer_Gender1">#N/A</definedName>
    <definedName name="Slicer_Gender2">#N/A</definedName>
  </definedNames>
  <calcPr calcId="191029"/>
  <pivotCaches>
    <pivotCache cacheId="35" r:id="rId5"/>
    <pivotCache cacheId="38" r:id="rId6"/>
    <pivotCache cacheId="41" r:id="rId7"/>
    <pivotCache cacheId="44" r:id="rId8"/>
    <pivotCache cacheId="47" r:id="rId9"/>
    <pivotCache cacheId="50" r:id="rId10"/>
    <pivotCache cacheId="53" r:id="rId11"/>
    <pivotCache cacheId="56"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HR DATA_Excel.xlsx!Table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7" i="7" l="1"/>
  <c r="AB28" i="7"/>
  <c r="AB26" i="7"/>
  <c r="V13" i="7"/>
  <c r="V6" i="7"/>
  <c r="V7" i="7"/>
  <c r="V8" i="7"/>
  <c r="V9" i="7"/>
  <c r="V10" i="7"/>
  <c r="V11" i="7"/>
  <c r="V12" i="7"/>
  <c r="V5" i="7"/>
  <c r="C15" i="7"/>
  <c r="B14" i="7"/>
  <c r="W8" i="7"/>
  <c r="W12" i="7"/>
  <c r="W5" i="7"/>
  <c r="B25" i="7"/>
  <c r="W6" i="7"/>
  <c r="A8" i="7"/>
  <c r="W10" i="7"/>
  <c r="AC27" i="7"/>
  <c r="W9" i="7"/>
  <c r="AC26" i="7"/>
  <c r="C8" i="7"/>
  <c r="W11" i="7"/>
  <c r="W7" i="7"/>
  <c r="B8" i="7"/>
  <c r="AC28" i="7"/>
  <c r="W13" i="7"/>
  <c r="B24" i="7"/>
  <c r="C14" i="7" l="1"/>
  <c r="C25" i="7"/>
  <c r="C24" i="7"/>
  <c r="D8" i="7"/>
  <c r="E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C3D028-26F3-4598-8BEE-B00D018BE05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08F5739-ADA7-4C9B-9C83-A2FC22EC66AC}" name="WorksheetConnection_HR DATA_Excel.xlsx!Table_1" type="102" refreshedVersion="8" minRefreshableVersion="5">
    <extLst>
      <ext xmlns:x15="http://schemas.microsoft.com/office/spreadsheetml/2010/11/main" uri="{DE250136-89BD-433C-8126-D09CA5730AF9}">
        <x15:connection id="Table_1" autoDelete="1">
          <x15:rangePr sourceName="_xlcn.WorksheetConnection_HRDATA_Excel.xlsxTable_11"/>
        </x15:connection>
      </ext>
    </extLst>
  </connection>
</connections>
</file>

<file path=xl/sharedStrings.xml><?xml version="1.0" encoding="utf-8"?>
<sst xmlns="http://schemas.openxmlformats.org/spreadsheetml/2006/main" count="19212" uniqueCount="1569">
  <si>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</si>
  <si>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</si>
  <si>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</si>
  <si>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</si>
  <si>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</si>
  <si>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</si>
  <si>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</si>
  <si>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</si>
  <si>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</si>
  <si>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</si>
  <si>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</si>
  <si>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</si>
  <si>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</si>
  <si>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</si>
  <si>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</si>
  <si>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</si>
  <si>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</si>
  <si>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</si>
  <si>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</si>
  <si>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</si>
  <si>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</si>
  <si>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</si>
  <si>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</si>
  <si>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</si>
  <si>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</si>
  <si>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</si>
  <si>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</si>
  <si>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</si>
  <si>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</si>
  <si>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</si>
  <si>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</si>
  <si>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</si>
  <si>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</si>
  <si>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</si>
  <si>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</si>
  <si>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</si>
  <si>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</si>
  <si>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</si>
  <si>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</si>
  <si>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</si>
  <si>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</si>
  <si>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</si>
  <si>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</si>
  <si>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</si>
  <si>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</si>
  <si>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</si>
  <si>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</si>
  <si>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</si>
  <si>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</si>
  <si>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</si>
  <si>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</si>
  <si>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</si>
  <si>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</si>
  <si>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</si>
  <si>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</si>
  <si>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</si>
  <si>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</si>
  <si>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</si>
  <si>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</si>
  <si>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</si>
  <si>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</si>
  <si>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</si>
  <si>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</si>
  <si>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</si>
  <si>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</si>
  <si>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</si>
  <si>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</si>
  <si>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</si>
  <si>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</si>
  <si>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</si>
  <si>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</si>
  <si>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</si>
  <si>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</si>
  <si>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</si>
  <si>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</si>
  <si>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</si>
  <si>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</si>
  <si>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</si>
  <si>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</si>
  <si>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</si>
  <si>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</si>
  <si>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</si>
  <si>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</si>
  <si>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</si>
  <si>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</si>
  <si>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</si>
  <si>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</si>
  <si>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</si>
  <si>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</si>
  <si>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</si>
  <si>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</si>
  <si>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</si>
  <si>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</si>
  <si>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</si>
  <si>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</si>
  <si>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</si>
  <si>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</si>
  <si>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</si>
  <si>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</si>
  <si>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</si>
  <si>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</si>
  <si>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</si>
  <si>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</si>
  <si>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</si>
  <si>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</si>
  <si>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</si>
  <si>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</si>
  <si>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</si>
  <si>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</si>
  <si>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</si>
  <si>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</si>
  <si>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</si>
  <si>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</si>
  <si>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</si>
  <si>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</si>
  <si>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</si>
  <si>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</si>
  <si>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</si>
  <si>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</si>
  <si>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</si>
  <si>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</si>
  <si>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</si>
  <si>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</si>
  <si>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</si>
  <si>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</si>
  <si>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</si>
  <si>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</si>
  <si>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</si>
  <si>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</si>
  <si>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</si>
  <si>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</si>
  <si>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</si>
  <si>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</si>
  <si>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</si>
  <si>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</si>
  <si>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</si>
  <si>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</si>
  <si>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</si>
  <si>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</si>
  <si>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</si>
  <si>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</si>
  <si>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</si>
  <si>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</si>
  <si>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</si>
  <si>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</si>
  <si>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</si>
  <si>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</si>
  <si>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</si>
  <si>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</si>
  <si>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</si>
  <si>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</si>
  <si>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</si>
  <si>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</si>
  <si>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</si>
  <si>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</si>
  <si>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</si>
  <si>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</si>
  <si>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</si>
  <si>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</si>
  <si>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</si>
  <si>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</si>
  <si>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</si>
  <si>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</si>
  <si>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</si>
  <si>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</si>
  <si>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</si>
  <si>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</si>
  <si>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</si>
  <si>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</si>
  <si>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</si>
  <si>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</si>
  <si>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</si>
  <si>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</si>
  <si>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</si>
  <si>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</si>
  <si>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</si>
  <si>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</si>
  <si>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</si>
  <si>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</si>
  <si>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</si>
  <si>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</si>
  <si>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</si>
  <si>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</si>
  <si>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</si>
  <si>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</si>
  <si>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</si>
  <si>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</si>
  <si>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</si>
  <si>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</si>
  <si>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</si>
  <si>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</si>
  <si>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</si>
  <si>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</si>
  <si>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</si>
  <si>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</si>
  <si>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</si>
  <si>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</si>
  <si>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</si>
  <si>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</si>
  <si>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</si>
  <si>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</si>
  <si>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</si>
  <si>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</si>
  <si>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</si>
  <si>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</si>
  <si>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</si>
  <si>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</si>
  <si>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</si>
  <si>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</si>
  <si>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</si>
  <si>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</si>
  <si>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</si>
  <si>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</si>
  <si>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</si>
  <si>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</si>
  <si>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</si>
  <si>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</si>
  <si>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</si>
  <si>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</si>
  <si>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</si>
  <si>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</si>
  <si>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</si>
  <si>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</si>
  <si>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</si>
  <si>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</si>
  <si>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</si>
  <si>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</si>
  <si>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</si>
  <si>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</si>
  <si>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</si>
  <si>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</si>
  <si>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</si>
  <si>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</si>
  <si>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</si>
  <si>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</si>
  <si>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</si>
  <si>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</si>
  <si>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</si>
  <si>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</si>
  <si>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</si>
  <si>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</si>
  <si>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</si>
  <si>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</si>
  <si>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</si>
  <si>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</si>
  <si>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</si>
  <si>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</si>
  <si>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</si>
  <si>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</si>
  <si>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</si>
  <si>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</si>
  <si>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</si>
  <si>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</si>
  <si>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</si>
  <si>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</si>
  <si>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</si>
  <si>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</si>
  <si>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</si>
  <si>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</si>
  <si>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</si>
  <si>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</si>
  <si>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</si>
  <si>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</si>
  <si>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</si>
  <si>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</si>
  <si>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</si>
  <si>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</si>
  <si>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</si>
  <si>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</si>
  <si>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</si>
  <si>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</si>
  <si>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</si>
  <si>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</si>
  <si>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</si>
  <si>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</si>
  <si>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</si>
  <si>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</si>
  <si>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</si>
  <si>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</si>
  <si>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</si>
  <si>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</si>
  <si>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</si>
  <si>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</si>
  <si>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</si>
  <si>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</si>
  <si>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</si>
  <si>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</si>
  <si>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</si>
  <si>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</si>
  <si>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</si>
  <si>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</si>
  <si>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</si>
  <si>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</si>
  <si>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</si>
  <si>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</si>
  <si>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</si>
  <si>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</si>
  <si>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</si>
  <si>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</si>
  <si>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</si>
  <si>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</si>
  <si>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</si>
  <si>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</si>
  <si>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</si>
  <si>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</si>
  <si>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</si>
  <si>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</si>
  <si>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</si>
  <si>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</si>
  <si>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</si>
  <si>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</si>
  <si>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</si>
  <si>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</si>
  <si>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</si>
  <si>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</si>
  <si>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</si>
  <si>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</si>
  <si>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</si>
  <si>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</si>
  <si>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</si>
  <si>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</si>
  <si>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</si>
  <si>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</si>
  <si>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</si>
  <si>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</si>
  <si>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</si>
  <si>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</si>
  <si>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</si>
  <si>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</si>
  <si>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</si>
  <si>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</si>
  <si>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</si>
  <si>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</si>
  <si>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</si>
  <si>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</si>
  <si>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</si>
  <si>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</si>
  <si>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</si>
  <si>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</si>
  <si>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</si>
  <si>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</si>
  <si>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</si>
  <si>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</si>
  <si>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</si>
  <si>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</si>
  <si>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</si>
  <si>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</si>
  <si>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</si>
  <si>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</si>
  <si>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</si>
  <si>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</si>
  <si>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</si>
  <si>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</si>
  <si>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</si>
  <si>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</si>
  <si>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</si>
  <si>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</si>
  <si>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</si>
  <si>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</si>
  <si>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</si>
  <si>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</si>
  <si>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</si>
  <si>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</si>
  <si>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</si>
  <si>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</si>
  <si>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</si>
  <si>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</si>
  <si>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</si>
  <si>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</si>
  <si>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</si>
  <si>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</si>
  <si>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</si>
  <si>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</si>
  <si>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</si>
  <si>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</si>
  <si>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</si>
  <si>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</si>
  <si>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</si>
  <si>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</si>
  <si>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</si>
  <si>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</si>
  <si>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</si>
  <si>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</si>
  <si>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</si>
  <si>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</si>
  <si>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</si>
  <si>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</si>
  <si>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</si>
  <si>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</si>
  <si>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</si>
  <si>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</si>
  <si>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</si>
  <si>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</si>
  <si>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</si>
  <si>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</si>
  <si>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</si>
  <si>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</si>
  <si>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</si>
  <si>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</si>
  <si>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</si>
  <si>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</si>
  <si>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</si>
  <si>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</si>
  <si>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</si>
  <si>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</si>
  <si>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</si>
  <si>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</si>
  <si>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</si>
  <si>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</si>
  <si>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</si>
  <si>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</si>
  <si>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</si>
  <si>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</si>
  <si>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</si>
  <si>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</si>
  <si>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</si>
  <si>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</si>
  <si>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</si>
  <si>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</si>
  <si>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</si>
  <si>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</si>
  <si>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</si>
  <si>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</si>
  <si>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</si>
  <si>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</si>
  <si>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</si>
  <si>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</si>
  <si>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</si>
  <si>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</si>
  <si>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</si>
  <si>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</si>
  <si>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</si>
  <si>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</si>
  <si>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</si>
  <si>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</si>
  <si>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</si>
  <si>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</si>
  <si>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</si>
  <si>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</si>
  <si>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</si>
  <si>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</si>
  <si>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</si>
  <si>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</si>
  <si>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</si>
  <si>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</si>
  <si>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</si>
  <si>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</si>
  <si>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</si>
  <si>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</si>
  <si>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</si>
  <si>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</si>
  <si>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</si>
  <si>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</si>
  <si>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</si>
  <si>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</si>
  <si>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</si>
  <si>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</si>
  <si>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</si>
  <si>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</si>
  <si>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</si>
  <si>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</si>
  <si>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</si>
  <si>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</si>
  <si>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</si>
  <si>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</si>
  <si>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</si>
  <si>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</si>
  <si>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</si>
  <si>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</si>
  <si>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</si>
  <si>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</si>
  <si>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</si>
  <si>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</si>
  <si>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</si>
  <si>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</si>
  <si>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</si>
  <si>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</si>
  <si>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</si>
  <si>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</si>
  <si>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</si>
  <si>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</si>
  <si>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</si>
  <si>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</si>
  <si>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</si>
  <si>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</si>
  <si>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</si>
  <si>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</si>
  <si>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</si>
  <si>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</si>
  <si>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</si>
  <si>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</si>
  <si>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</si>
  <si>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</si>
  <si>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</si>
  <si>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</si>
  <si>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</si>
  <si>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</si>
  <si>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</si>
  <si>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</si>
  <si>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</si>
  <si>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</si>
  <si>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</si>
  <si>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</si>
  <si>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</si>
  <si>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</si>
  <si>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</si>
  <si>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</si>
  <si>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</si>
  <si>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</si>
  <si>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</si>
  <si>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</si>
  <si>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</si>
  <si>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</si>
  <si>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</si>
  <si>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</si>
  <si>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</si>
  <si>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</si>
  <si>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</si>
  <si>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</si>
  <si>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</si>
  <si>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</si>
  <si>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</si>
  <si>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</si>
  <si>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</si>
  <si>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</si>
  <si>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</si>
  <si>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</si>
  <si>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</si>
  <si>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</si>
  <si>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</si>
  <si>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</si>
  <si>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</si>
  <si>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</si>
  <si>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</si>
  <si>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</si>
  <si>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</si>
  <si>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</si>
  <si>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</si>
  <si>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</si>
  <si>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</si>
  <si>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</si>
  <si>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</si>
  <si>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</si>
  <si>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</si>
  <si>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</si>
  <si>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</si>
  <si>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</si>
  <si>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</si>
  <si>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</si>
  <si>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</si>
  <si>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</si>
  <si>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</si>
  <si>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</si>
  <si>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</si>
  <si>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</si>
  <si>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</si>
  <si>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</si>
  <si>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</si>
  <si>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</si>
  <si>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</si>
  <si>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</si>
  <si>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</si>
  <si>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</si>
  <si>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</si>
  <si>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</si>
  <si>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</si>
  <si>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</si>
  <si>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</si>
  <si>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</si>
  <si>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</si>
  <si>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</si>
  <si>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</si>
  <si>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</si>
  <si>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</si>
  <si>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</si>
  <si>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</si>
  <si>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</si>
  <si>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</si>
  <si>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</si>
  <si>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</si>
  <si>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</si>
  <si>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</si>
  <si>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</si>
  <si>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</si>
  <si>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</si>
  <si>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</si>
  <si>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</si>
  <si>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</si>
  <si>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</si>
  <si>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</si>
  <si>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</si>
  <si>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</si>
  <si>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</si>
  <si>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</si>
  <si>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</si>
  <si>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</si>
  <si>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</si>
  <si>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</si>
  <si>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</si>
  <si>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</si>
  <si>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</si>
  <si>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</si>
  <si>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</si>
  <si>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</si>
  <si>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</si>
  <si>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</si>
  <si>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</si>
  <si>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</si>
  <si>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</si>
  <si>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</si>
  <si>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</si>
  <si>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</si>
  <si>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</si>
  <si>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</si>
  <si>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</si>
  <si>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</si>
  <si>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</si>
  <si>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</si>
  <si>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</si>
  <si>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</si>
  <si>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</si>
  <si>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</si>
  <si>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</si>
  <si>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</si>
  <si>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</si>
  <si>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</si>
  <si>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</si>
  <si>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</si>
  <si>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</si>
  <si>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</si>
  <si>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</si>
  <si>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</si>
  <si>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</si>
  <si>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</si>
  <si>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</si>
  <si>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</si>
  <si>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</si>
  <si>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</si>
  <si>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</si>
  <si>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</si>
  <si>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</si>
  <si>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</si>
  <si>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</si>
  <si>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</si>
  <si>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</si>
  <si>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</si>
  <si>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</si>
  <si>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</si>
  <si>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</si>
  <si>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</si>
  <si>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</si>
  <si>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</si>
  <si>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</si>
  <si>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</si>
  <si>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</si>
  <si>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</si>
  <si>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</si>
  <si>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</si>
  <si>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</si>
  <si>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</si>
  <si>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</si>
  <si>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</si>
  <si>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</si>
  <si>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</si>
  <si>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</si>
  <si>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</si>
  <si>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</si>
  <si>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</si>
  <si>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</si>
  <si>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</si>
  <si>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</si>
  <si>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</si>
  <si>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</si>
  <si>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</si>
  <si>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</si>
  <si>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</si>
  <si>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</si>
  <si>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</si>
  <si>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</si>
  <si>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</si>
  <si>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</si>
  <si>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</si>
  <si>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</si>
  <si>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</si>
  <si>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</si>
  <si>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</si>
  <si>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</si>
  <si>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</si>
  <si>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</si>
  <si>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</si>
  <si>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</si>
  <si>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</si>
  <si>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</si>
  <si>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</si>
  <si>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</si>
  <si>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</si>
  <si>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</si>
  <si>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</si>
  <si>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</si>
  <si>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</si>
  <si>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</si>
  <si>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</si>
  <si>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</si>
  <si>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</si>
  <si>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</si>
  <si>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</si>
  <si>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</si>
  <si>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</si>
  <si>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</si>
  <si>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</si>
  <si>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</si>
  <si>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</si>
  <si>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</si>
  <si>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</si>
  <si>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</si>
  <si>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</si>
  <si>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</si>
  <si>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</si>
  <si>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</si>
  <si>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</si>
  <si>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</si>
  <si>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</si>
  <si>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</si>
  <si>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</si>
  <si>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</si>
  <si>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</si>
  <si>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</si>
  <si>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</si>
  <si>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</si>
  <si>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</si>
  <si>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</si>
  <si>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</si>
  <si>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</si>
  <si>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</si>
  <si>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</si>
  <si>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</si>
  <si>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</si>
  <si>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</si>
  <si>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</si>
  <si>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</si>
  <si>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</si>
  <si>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</si>
  <si>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</si>
  <si>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</si>
  <si>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</si>
  <si>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</si>
  <si>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</si>
  <si>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</si>
  <si>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</si>
  <si>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</si>
  <si>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</si>
  <si>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</si>
  <si>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</si>
  <si>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</si>
  <si>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</si>
  <si>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</si>
  <si>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</si>
  <si>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</si>
  <si>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</si>
  <si>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</si>
  <si>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</si>
  <si>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</si>
  <si>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</si>
  <si>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</si>
  <si>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</si>
  <si>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</si>
  <si>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</si>
  <si>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</si>
  <si>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</si>
  <si>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</si>
  <si>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</si>
  <si>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</si>
  <si>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</si>
  <si>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</si>
  <si>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</si>
  <si>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</si>
  <si>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</si>
  <si>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</si>
  <si>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</si>
  <si>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</si>
  <si>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</si>
  <si>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</si>
  <si>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</si>
  <si>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</si>
  <si>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</si>
  <si>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</si>
  <si>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</si>
  <si>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</si>
  <si>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</si>
  <si>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</si>
  <si>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</si>
  <si>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</si>
  <si>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</si>
  <si>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</si>
  <si>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</si>
  <si>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</si>
  <si>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</si>
  <si>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</si>
  <si>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</si>
  <si>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</si>
  <si>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</si>
  <si>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</si>
  <si>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</si>
  <si>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</si>
  <si>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</si>
  <si>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</si>
  <si>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</si>
  <si>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</si>
  <si>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</si>
  <si>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</si>
  <si>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</si>
  <si>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</si>
  <si>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</si>
  <si>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</si>
  <si>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</si>
  <si>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</si>
  <si>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</si>
  <si>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</si>
  <si>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</si>
  <si>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</si>
  <si>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</si>
  <si>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</si>
  <si>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</si>
  <si>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</si>
  <si>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</si>
  <si>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</si>
  <si>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</si>
  <si>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</si>
  <si>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</si>
  <si>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</si>
  <si>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</si>
  <si>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</si>
  <si>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</si>
  <si>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</si>
  <si>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</si>
  <si>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</si>
  <si>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</si>
  <si>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</si>
  <si>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</si>
  <si>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</si>
  <si>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</si>
  <si>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</si>
  <si>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</si>
  <si>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</si>
  <si>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</si>
  <si>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</si>
  <si>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</si>
  <si>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</si>
  <si>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</si>
  <si>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</si>
  <si>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</si>
  <si>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</si>
  <si>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</si>
  <si>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</si>
  <si>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</si>
  <si>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</si>
  <si>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</si>
  <si>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</si>
  <si>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</si>
  <si>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</si>
  <si>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</si>
  <si>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</si>
  <si>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</si>
  <si>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</si>
  <si>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</si>
  <si>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</si>
  <si>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</si>
  <si>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</si>
  <si>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</si>
  <si>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</si>
  <si>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</si>
  <si>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</si>
  <si>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</si>
  <si>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</si>
  <si>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</si>
  <si>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</si>
  <si>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</si>
  <si>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</si>
  <si>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</si>
  <si>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</si>
  <si>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</si>
  <si>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</si>
  <si>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</si>
  <si>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</si>
  <si>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</si>
  <si>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</si>
  <si>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</si>
  <si>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</si>
  <si>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</si>
  <si>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</si>
  <si>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</si>
  <si>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</si>
  <si>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</si>
  <si>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</si>
  <si>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</si>
  <si>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</si>
  <si>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</si>
  <si>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</si>
  <si>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</si>
  <si>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</si>
  <si>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</si>
  <si>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</si>
  <si>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</si>
  <si>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</si>
  <si>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</si>
  <si>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</si>
  <si>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</si>
  <si>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</si>
  <si>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</si>
  <si>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</si>
  <si>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</si>
  <si>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</si>
  <si>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</si>
  <si>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</si>
  <si>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</si>
  <si>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</si>
  <si>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</si>
  <si>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</si>
  <si>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</si>
  <si>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</si>
  <si>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</si>
  <si>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</si>
  <si>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</si>
  <si>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</si>
  <si>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</si>
  <si>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</si>
  <si>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</si>
  <si>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</si>
  <si>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</si>
  <si>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</si>
  <si>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</si>
  <si>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</si>
  <si>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</si>
  <si>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</si>
  <si>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</si>
  <si>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</si>
  <si>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</si>
  <si>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</si>
  <si>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</si>
  <si>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</si>
  <si>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</si>
  <si>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</si>
  <si>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</si>
  <si>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</si>
  <si>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</si>
  <si>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</si>
  <si>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</si>
  <si>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</si>
  <si>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</si>
  <si>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</si>
  <si>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</si>
  <si>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</si>
  <si>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</si>
  <si>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</si>
  <si>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</si>
  <si>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</si>
  <si>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</si>
  <si>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</si>
  <si>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</si>
  <si>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</si>
  <si>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</si>
  <si>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</si>
  <si>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</si>
  <si>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</si>
  <si>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</si>
  <si>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</si>
  <si>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</si>
  <si>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</si>
  <si>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</si>
  <si>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</si>
  <si>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</si>
  <si>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</si>
  <si>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</si>
  <si>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</si>
  <si>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</si>
  <si>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</si>
  <si>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</si>
  <si>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</si>
  <si>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</si>
  <si>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</si>
  <si>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</si>
  <si>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</si>
  <si>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</si>
  <si>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</si>
  <si>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</si>
  <si>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</si>
  <si>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</si>
  <si>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</si>
  <si>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</si>
  <si>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</si>
  <si>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</si>
  <si>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</si>
  <si>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</si>
  <si>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</si>
  <si>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</si>
  <si>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</si>
  <si>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</si>
  <si>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</si>
  <si>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</si>
  <si>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</si>
  <si>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</si>
  <si>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</si>
  <si>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</si>
  <si>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</si>
  <si>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</si>
  <si>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</si>
  <si>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</si>
  <si>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</si>
  <si>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</si>
  <si>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</si>
  <si>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</si>
  <si>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</si>
  <si>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</si>
  <si>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</si>
  <si>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</si>
  <si>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</si>
  <si>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</si>
  <si>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</si>
  <si>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</si>
  <si>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</si>
  <si>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</si>
  <si>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</si>
  <si>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</si>
  <si>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</si>
  <si>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</si>
  <si>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</si>
  <si>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</si>
  <si>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</si>
  <si>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</si>
  <si>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</si>
  <si>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</si>
  <si>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</si>
  <si>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</si>
  <si>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</si>
  <si>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</si>
  <si>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</si>
  <si>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</si>
  <si>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</si>
  <si>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</si>
  <si>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</si>
  <si>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</si>
  <si>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</si>
  <si>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</si>
  <si>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</si>
  <si>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</si>
  <si>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</si>
  <si>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</si>
  <si>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</si>
  <si>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</si>
  <si>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</si>
  <si>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</si>
  <si>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</si>
  <si>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</si>
  <si>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</si>
  <si>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</si>
  <si>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</si>
  <si>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</si>
  <si>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</si>
  <si>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</si>
  <si>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</si>
  <si>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</si>
  <si>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</si>
  <si>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</si>
  <si>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</si>
  <si>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</si>
  <si>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</si>
  <si>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</si>
  <si>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</si>
  <si>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</si>
  <si>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</si>
  <si>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</si>
  <si>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</si>
  <si>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</si>
  <si>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</si>
  <si>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</si>
  <si>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</si>
  <si>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</si>
  <si>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</si>
  <si>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</si>
  <si>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</si>
  <si>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</si>
  <si>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</si>
  <si>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</si>
  <si>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</si>
  <si>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</si>
  <si>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</si>
  <si>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</si>
  <si>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</si>
  <si>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</si>
  <si>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</si>
  <si>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</si>
  <si>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</si>
  <si>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</si>
  <si>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</si>
  <si>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</si>
  <si>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</si>
  <si>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</si>
  <si>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</si>
  <si>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</si>
  <si>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</si>
  <si>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</si>
  <si>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</si>
  <si>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</si>
  <si>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</si>
  <si>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</si>
  <si>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</si>
  <si>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</si>
  <si>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</si>
  <si>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</si>
  <si>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</si>
  <si>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</si>
  <si>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</si>
  <si>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</si>
  <si>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</si>
  <si>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</si>
  <si>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</si>
  <si>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</si>
  <si>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</si>
  <si>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</si>
  <si>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</si>
  <si>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</si>
  <si>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</si>
  <si>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</si>
  <si>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</si>
  <si>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</si>
  <si>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</si>
  <si>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</si>
  <si>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</si>
  <si>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</si>
  <si>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</si>
  <si>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</si>
  <si>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</si>
  <si>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</si>
  <si>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</si>
  <si>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</si>
  <si>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</si>
  <si>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</si>
  <si>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</si>
  <si>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</si>
  <si>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</si>
  <si>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</si>
  <si>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</si>
  <si>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</si>
  <si>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</si>
  <si>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</si>
  <si>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</si>
  <si>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</si>
  <si>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</si>
  <si>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</si>
  <si>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</si>
  <si>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</si>
  <si>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</si>
  <si>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</si>
  <si>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</si>
  <si>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</si>
  <si>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</si>
  <si>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</si>
  <si>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</si>
  <si>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</si>
  <si>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</si>
  <si>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</si>
  <si>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</si>
  <si>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</si>
  <si>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</si>
  <si>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</si>
  <si>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</si>
  <si>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</si>
  <si>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</si>
  <si>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</si>
  <si>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</si>
  <si>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</si>
  <si>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</si>
  <si>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</si>
  <si>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</si>
  <si>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</si>
  <si>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</si>
  <si>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</si>
  <si>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</si>
  <si>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</si>
  <si>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</si>
  <si>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</si>
  <si>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</si>
  <si>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</si>
  <si>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</si>
  <si>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</si>
  <si>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</si>
  <si>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</si>
  <si>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</si>
  <si>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</si>
  <si>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</si>
  <si>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</si>
  <si>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</si>
  <si>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</si>
  <si>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</si>
  <si>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</si>
  <si>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</si>
  <si>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</si>
  <si>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</si>
  <si>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</si>
  <si>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</si>
  <si>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</si>
  <si>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</si>
  <si>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</si>
  <si>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</si>
  <si>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</si>
  <si>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</si>
  <si>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</si>
  <si>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</si>
  <si>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</si>
  <si>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</si>
  <si>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</si>
  <si>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</si>
  <si>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</si>
  <si>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</si>
  <si>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</si>
  <si>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</si>
  <si>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</si>
  <si>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</si>
  <si>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</si>
  <si>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</si>
  <si>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</si>
  <si>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</si>
  <si>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</si>
  <si>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</si>
  <si>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</si>
  <si>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</si>
  <si>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</si>
  <si>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</si>
  <si>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</si>
  <si>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</si>
  <si>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</si>
  <si>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</si>
  <si>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</si>
  <si>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</si>
  <si>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</si>
  <si>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</si>
  <si>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</si>
  <si>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</si>
  <si>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</si>
  <si>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</si>
  <si>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</si>
  <si>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</si>
  <si>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</si>
  <si>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</si>
  <si>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</si>
  <si>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</si>
  <si>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</si>
  <si>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</si>
  <si>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</si>
  <si>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</si>
  <si>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</si>
  <si>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</si>
  <si>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</si>
  <si>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</si>
  <si>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</si>
  <si>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</si>
  <si>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</si>
  <si>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</si>
  <si>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</si>
  <si>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</si>
  <si>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</si>
  <si>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</si>
  <si>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</si>
  <si>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</si>
  <si>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</si>
  <si>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</si>
  <si>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</si>
  <si>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</si>
  <si>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</si>
  <si>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</si>
  <si>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</si>
  <si>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</si>
  <si>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</si>
  <si>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</si>
  <si>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</si>
  <si>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</si>
  <si>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</si>
  <si>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</si>
  <si>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</si>
  <si>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</si>
  <si>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</si>
  <si>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</si>
  <si>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</si>
  <si>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</si>
  <si>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</si>
  <si>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</si>
  <si>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</si>
  <si>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</si>
  <si>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</si>
  <si>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</si>
  <si>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</si>
  <si>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</si>
  <si>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</si>
  <si>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</si>
  <si>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</si>
  <si>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</si>
  <si>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</si>
  <si>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</si>
  <si>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</si>
  <si>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</si>
  <si>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</si>
  <si>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</si>
  <si>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</si>
  <si>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</si>
  <si>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</si>
  <si>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</si>
  <si>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</si>
  <si>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</si>
  <si>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</si>
  <si>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</si>
  <si>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</si>
  <si>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</si>
  <si>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</si>
  <si>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</si>
  <si>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</si>
  <si>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</si>
  <si>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</si>
  <si>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</si>
  <si>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</si>
  <si>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</si>
  <si>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</si>
  <si>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</si>
  <si>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</si>
  <si>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</si>
  <si>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</si>
  <si>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</si>
  <si>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</si>
  <si>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</si>
  <si>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</si>
  <si>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</si>
  <si>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</si>
  <si>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</si>
  <si>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</si>
  <si>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</si>
  <si>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</si>
  <si>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</si>
  <si>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</si>
  <si>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</si>
  <si>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</si>
  <si>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</si>
  <si>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</si>
  <si>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</si>
  <si>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</si>
  <si>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</si>
  <si>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</si>
  <si>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</si>
  <si>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</si>
  <si>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</si>
  <si>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</si>
  <si>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</si>
  <si>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</si>
  <si>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</si>
  <si>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</si>
  <si>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</si>
  <si>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</si>
  <si>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</si>
  <si>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</si>
  <si>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</si>
  <si>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</si>
  <si>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</si>
  <si>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</si>
  <si>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</si>
  <si>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</si>
  <si>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</si>
  <si>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</si>
  <si>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</si>
  <si>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</si>
  <si>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</si>
  <si>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</si>
  <si>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</si>
  <si>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</si>
  <si>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</si>
  <si>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</si>
  <si>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</si>
  <si>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</si>
  <si>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</si>
  <si>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</si>
  <si>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</si>
  <si>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</si>
  <si>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</si>
  <si>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</si>
  <si>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</si>
  <si>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</si>
  <si>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</si>
  <si>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</si>
  <si>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</si>
  <si>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</si>
  <si>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</si>
  <si>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</si>
  <si>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</si>
  <si>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</si>
  <si>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</si>
  <si>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</si>
  <si>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</si>
  <si>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</si>
  <si>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</si>
  <si>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</si>
  <si>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</si>
  <si>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</si>
  <si>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</si>
  <si>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</si>
  <si>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</si>
  <si>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</si>
  <si>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</si>
  <si>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</si>
  <si>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</si>
  <si>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</si>
  <si>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</si>
  <si>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</si>
  <si>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</si>
  <si>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</si>
  <si>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</si>
  <si>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</si>
  <si>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</si>
  <si>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</si>
  <si>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</si>
  <si>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</si>
  <si>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</si>
  <si>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</si>
  <si>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</si>
  <si>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</si>
  <si>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</si>
  <si>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</si>
  <si>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</si>
  <si>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</si>
  <si>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</si>
  <si>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</si>
  <si>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</si>
  <si>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</si>
  <si>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</si>
  <si>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</si>
  <si>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</si>
  <si>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</si>
  <si>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</si>
  <si>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</si>
  <si>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</si>
  <si>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</si>
  <si>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</si>
  <si>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</si>
  <si>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</si>
  <si>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</si>
  <si>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</si>
  <si>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</si>
  <si>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</si>
  <si>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</si>
  <si>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</si>
  <si>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</si>
  <si>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</si>
  <si>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</si>
  <si>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</si>
  <si>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</si>
  <si>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</si>
  <si>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</si>
  <si>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</si>
  <si>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</si>
  <si>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</si>
  <si>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</si>
  <si>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</si>
  <si>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</si>
  <si>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</si>
  <si>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</si>
  <si>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</si>
  <si>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</si>
  <si>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</si>
  <si>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</si>
  <si>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</si>
  <si>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</si>
  <si>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</si>
  <si>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</si>
  <si>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</si>
  <si>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</si>
  <si>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</si>
  <si>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</si>
  <si>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</si>
  <si>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</si>
  <si>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</si>
  <si>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</si>
  <si>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</si>
  <si>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</si>
  <si>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</si>
  <si>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</si>
  <si>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</si>
  <si>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</si>
  <si>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</si>
  <si>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</si>
  <si>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</si>
  <si>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</si>
  <si>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</si>
  <si>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</si>
  <si>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</si>
  <si>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</si>
  <si>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</si>
  <si>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</si>
  <si>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</si>
  <si>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</si>
  <si>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</si>
  <si>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</si>
  <si>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</si>
  <si>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</si>
  <si>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</si>
  <si>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</si>
  <si>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</si>
  <si>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</si>
  <si>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</si>
  <si>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</si>
  <si>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</si>
  <si>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</si>
  <si>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</si>
  <si>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</si>
  <si>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</si>
  <si>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</si>
  <si>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</si>
  <si>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</si>
  <si>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</si>
  <si>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</si>
  <si>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</si>
  <si>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</si>
  <si>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</si>
  <si>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</si>
  <si>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</si>
  <si>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</si>
  <si>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</si>
  <si>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</si>
  <si>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</si>
  <si>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</si>
  <si>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</si>
  <si>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</si>
  <si>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</si>
  <si>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</si>
  <si>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</si>
  <si>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</si>
  <si>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</si>
  <si>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</si>
  <si>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</si>
  <si>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</si>
  <si>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</si>
  <si>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</si>
  <si>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</si>
  <si>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</si>
  <si>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</si>
  <si>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</si>
  <si>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</si>
  <si>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</si>
  <si>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</si>
  <si>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</si>
  <si>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</si>
  <si>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</si>
  <si>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</si>
  <si>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</si>
  <si>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</si>
  <si>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</si>
  <si>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</si>
  <si>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</si>
  <si>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</si>
  <si>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</si>
  <si>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</si>
  <si>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</si>
  <si>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</si>
  <si>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</si>
  <si>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 xml:space="preserve"> Avereage Age</t>
  </si>
  <si>
    <t>Active Employees</t>
  </si>
  <si>
    <t>Attrition Rate</t>
  </si>
  <si>
    <t>Average of Job Satisfaction</t>
  </si>
  <si>
    <t>balance rating</t>
  </si>
  <si>
    <t>Rating</t>
  </si>
  <si>
    <t>Row Labels</t>
  </si>
  <si>
    <t>Grand Total</t>
  </si>
  <si>
    <t>Count of Employee Count</t>
  </si>
  <si>
    <t>Count of CF_attrition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</si>
</sst>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 #,##0_-;_-* &quot;-&quot;_-;_-@_-"/>
    <numFmt numFmtId="164" formatCode="0.0%"/>
    <numFmt numFmtId="165" formatCode="0.0"/>
  </numFmts>
  <fonts count="3" x14ac:knownFonts="1">
    <font>
      <sz val="12"/>
      <color theme="1"/>
      <name val="Calibri"/>
      <scheme val="minor"/>
    </font>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rgb="FF999999"/>
      </left>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s>
  <cellStyleXfs count="3">
    <xf numFmtId="0" fontId="0" fillId="0" borderId="0"/>
    <xf numFmtId="41"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0" fontId="1" fillId="0" borderId="0" xfId="0" applyFont="1"/>
    <xf numFmtId="0" fontId="0" fillId="0" borderId="1" xfId="0" applyBorder="1"/>
    <xf numFmtId="0" fontId="0" fillId="0" borderId="3" xfId="0" applyBorder="1"/>
    <xf numFmtId="0" fontId="0" fillId="0" borderId="5" xfId="0" applyBorder="1"/>
    <xf numFmtId="9" fontId="0" fillId="0" borderId="0" xfId="2" applyFont="1"/>
    <xf numFmtId="41" fontId="0" fillId="0" borderId="0" xfId="1" applyFont="1"/>
    <xf numFmtId="41" fontId="0" fillId="0" borderId="4" xfId="0" applyNumberFormat="1" applyBorder="1"/>
    <xf numFmtId="164" fontId="0" fillId="0" borderId="0" xfId="2" applyNumberFormat="1" applyFont="1"/>
    <xf numFmtId="0" fontId="0" fillId="0" borderId="8" xfId="0" applyBorder="1"/>
    <xf numFmtId="165" fontId="0" fillId="0" borderId="9" xfId="0" applyNumberFormat="1" applyBorder="1"/>
    <xf numFmtId="165" fontId="0" fillId="0" borderId="0" xfId="0" applyNumberFormat="1"/>
    <xf numFmtId="165" fontId="1" fillId="0" borderId="0" xfId="0" applyNumberFormat="1" applyFont="1"/>
    <xf numFmtId="0" fontId="0" fillId="0" borderId="1" xfId="0" pivotButton="1" applyBorder="1"/>
    <xf numFmtId="0" fontId="0" fillId="0" borderId="1" xfId="0" applyBorder="1" applyAlignment="1">
      <alignment horizontal="left"/>
    </xf>
    <xf numFmtId="0" fontId="0" fillId="0" borderId="7" xfId="0" applyBorder="1" applyAlignment="1">
      <alignment horizontal="left"/>
    </xf>
    <xf numFmtId="0" fontId="0" fillId="0" borderId="2" xfId="0" applyBorder="1" applyAlignment="1">
      <alignment horizontal="left"/>
    </xf>
    <xf numFmtId="0" fontId="0" fillId="0" borderId="0" xfId="0" applyAlignment="1">
      <alignment horizontal="left"/>
    </xf>
    <xf numFmtId="0" fontId="0" fillId="2" borderId="0" xfId="0" applyFill="1"/>
    <xf numFmtId="0" fontId="1" fillId="2" borderId="0" xfId="0" applyFont="1" applyFill="1"/>
    <xf numFmtId="2" fontId="0" fillId="0" borderId="0" xfId="0" applyNumberFormat="1"/>
    <xf numFmtId="0" fontId="0" fillId="0" borderId="0" xfId="0" pivotButton="1"/>
    <xf numFmtId="10" fontId="0" fillId="0" borderId="0" xfId="0" applyNumberFormat="1"/>
    <xf numFmtId="0" fontId="0" fillId="0" borderId="0" xfId="0" applyNumberFormat="1"/>
    <xf numFmtId="0" fontId="0" fillId="0" borderId="2" xfId="0" applyNumberFormat="1" applyBorder="1"/>
    <xf numFmtId="0" fontId="0" fillId="0" borderId="6" xfId="0" applyNumberFormat="1" applyBorder="1"/>
    <xf numFmtId="0" fontId="0" fillId="0" borderId="8" xfId="0" applyNumberFormat="1" applyBorder="1"/>
    <xf numFmtId="0" fontId="0" fillId="0" borderId="10" xfId="0" applyNumberFormat="1" applyBorder="1"/>
    <xf numFmtId="0" fontId="0" fillId="0" borderId="9" xfId="0" applyNumberFormat="1" applyBorder="1"/>
  </cellXfs>
  <cellStyles count="3">
    <cellStyle name="Comma [0]" xfId="1" builtinId="6"/>
    <cellStyle name="Normal" xfId="0" builtinId="0"/>
    <cellStyle name="Percent" xfId="2" builtinId="5"/>
  </cellStyles>
  <dxfs count="7">
    <dxf>
      <numFmt numFmtId="165" formatCode="0.0"/>
    </dxf>
    <dxf>
      <numFmt numFmtId="33" formatCode="_-* #,##0_-;\-* #,##0_-;_-* &quot;-&quot;_-;_-@_-"/>
    </dxf>
    <dxf>
      <fill>
        <patternFill>
          <bgColor theme="0" tint="-0.14996795556505021"/>
        </patternFill>
      </fill>
    </dxf>
    <dxf>
      <font>
        <b/>
        <i val="0"/>
        <name val="Calibri"/>
        <family val="2"/>
        <scheme val="minor"/>
      </font>
      <fill>
        <patternFill>
          <bgColor theme="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2" defaultPivotStyle="PivotStyleLight16">
    <tableStyle name="Data-style" pivot="0" count="3" xr9:uid="{00000000-0011-0000-FFFF-FFFF00000000}">
      <tableStyleElement type="headerRow" dxfId="6"/>
      <tableStyleElement type="firstRowStripe" dxfId="5"/>
      <tableStyleElement type="secondRowStripe" dxfId="4"/>
    </tableStyle>
    <tableStyle name="Slicer Style 1" pivot="0" table="0" count="5" xr9:uid="{50847DE0-755E-44EC-90C1-9627EFE31C6F}">
      <tableStyleElement type="wholeTable" dxfId="3"/>
      <tableStyleElement type="headerRow" dxfId="2"/>
    </tableStyle>
  </tableStyles>
  <colors>
    <mruColors>
      <color rgb="FF903030"/>
      <color rgb="FF681C5B"/>
      <color rgb="FFC7D4FD"/>
      <color rgb="FF69115F"/>
      <color rgb="FF601A54"/>
      <color rgb="FF530551"/>
      <color rgb="FF661C5A"/>
      <color rgb="FFA8A84C"/>
    </mruColors>
  </colors>
  <extLst>
    <ext xmlns:x14="http://schemas.microsoft.com/office/spreadsheetml/2009/9/main" uri="{46F421CA-312F-682f-3DD2-61675219B42D}">
      <x14:dxfs count="3">
        <dxf>
          <fill>
            <gradientFill>
              <stop position="0">
                <color theme="1" tint="0.25098422193060094"/>
              </stop>
              <stop position="1">
                <color theme="0" tint="-0.1490218817712943"/>
              </stop>
            </gradientFill>
          </fill>
        </dxf>
        <dxf>
          <font>
            <b/>
            <i val="0"/>
            <name val="Calibri"/>
            <family val="2"/>
            <scheme val="minor"/>
          </font>
          <fill>
            <gradientFill>
              <stop position="0">
                <color theme="9" tint="-0.25098422193060094"/>
              </stop>
              <stop position="1">
                <color theme="9" tint="0.40000610370189521"/>
              </stop>
            </gradientFill>
          </fill>
        </dxf>
        <dxf>
          <fill>
            <patternFill patternType="solid">
              <fgColor auto="1"/>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A7-4F7B-9A49-F8B4086E55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A7-4F7B-9A49-F8B4086E5540}"/>
              </c:ext>
            </c:extLst>
          </c:dPt>
          <c:val>
            <c:numRef>
              <c:f>Sheet1!$C$14:$C$15</c:f>
              <c:numCache>
                <c:formatCode>0.00</c:formatCode>
                <c:ptCount val="2"/>
                <c:pt idx="0">
                  <c:v>0.65663265306122454</c:v>
                </c:pt>
                <c:pt idx="1">
                  <c:v>0.35</c:v>
                </c:pt>
              </c:numCache>
            </c:numRef>
          </c:val>
          <c:extLst>
            <c:ext xmlns:c16="http://schemas.microsoft.com/office/drawing/2014/chart" uri="{C3380CC4-5D6E-409C-BE32-E72D297353CC}">
              <c16:uniqueId val="{00000000-CBA3-4CF6-AB36-F81F85EEFF6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I"/>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259253199832033E-2"/>
          <c:y val="0"/>
          <c:w val="0.86148149360033588"/>
          <c:h val="1"/>
        </c:manualLayout>
      </c:layout>
      <c:barChart>
        <c:barDir val="bar"/>
        <c:grouping val="stacked"/>
        <c:varyColors val="0"/>
        <c:ser>
          <c:idx val="0"/>
          <c:order val="0"/>
          <c:spPr>
            <a:solidFill>
              <a:srgbClr val="C00000"/>
            </a:solidFill>
            <a:ln>
              <a:noFill/>
            </a:ln>
            <a:effectLst/>
          </c:spPr>
          <c:invertIfNegative val="0"/>
          <c:val>
            <c:numRef>
              <c:f>Sheet1!$B$14</c:f>
              <c:numCache>
                <c:formatCode>0.0</c:formatCode>
                <c:ptCount val="1"/>
                <c:pt idx="0">
                  <c:v>2.6265306122448981</c:v>
                </c:pt>
              </c:numCache>
            </c:numRef>
          </c:val>
          <c:extLst>
            <c:ext xmlns:c16="http://schemas.microsoft.com/office/drawing/2014/chart" uri="{C3380CC4-5D6E-409C-BE32-E72D297353CC}">
              <c16:uniqueId val="{00000000-7D84-4C70-8FCC-385A98C3471B}"/>
            </c:ext>
          </c:extLst>
        </c:ser>
        <c:dLbls>
          <c:showLegendKey val="0"/>
          <c:showVal val="0"/>
          <c:showCatName val="0"/>
          <c:showSerName val="0"/>
          <c:showPercent val="0"/>
          <c:showBubbleSize val="0"/>
        </c:dLbls>
        <c:gapWidth val="150"/>
        <c:overlap val="100"/>
        <c:axId val="776418880"/>
        <c:axId val="1444249296"/>
      </c:barChart>
      <c:catAx>
        <c:axId val="776418880"/>
        <c:scaling>
          <c:orientation val="minMax"/>
        </c:scaling>
        <c:delete val="1"/>
        <c:axPos val="l"/>
        <c:majorTickMark val="out"/>
        <c:minorTickMark val="none"/>
        <c:tickLblPos val="nextTo"/>
        <c:crossAx val="1444249296"/>
        <c:crosses val="autoZero"/>
        <c:auto val="1"/>
        <c:lblAlgn val="ctr"/>
        <c:lblOffset val="100"/>
        <c:noMultiLvlLbl val="0"/>
      </c:catAx>
      <c:valAx>
        <c:axId val="1444249296"/>
        <c:scaling>
          <c:orientation val="minMax"/>
          <c:max val="4"/>
        </c:scaling>
        <c:delete val="1"/>
        <c:axPos val="b"/>
        <c:numFmt formatCode="0.0" sourceLinked="1"/>
        <c:majorTickMark val="out"/>
        <c:minorTickMark val="none"/>
        <c:tickLblPos val="nextTo"/>
        <c:crossAx val="776418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BI"/>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I"/>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4000">
                <a:schemeClr val="accent6">
                  <a:lumMod val="60000"/>
                  <a:lumOff val="40000"/>
                </a:schemeClr>
              </a:gs>
              <a:gs pos="47000">
                <a:schemeClr val="accent6">
                  <a:lumMod val="5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B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02454634918232"/>
          <c:y val="8.0176222578129328E-2"/>
          <c:w val="0.69215527788020348"/>
          <c:h val="0.78908554429020006"/>
        </c:manualLayout>
      </c:layout>
      <c:barChart>
        <c:barDir val="bar"/>
        <c:grouping val="clustered"/>
        <c:varyColors val="0"/>
        <c:ser>
          <c:idx val="0"/>
          <c:order val="0"/>
          <c:tx>
            <c:strRef>
              <c:f>Sheet1!$N$10</c:f>
              <c:strCache>
                <c:ptCount val="1"/>
                <c:pt idx="0">
                  <c:v>Total</c:v>
                </c:pt>
              </c:strCache>
            </c:strRef>
          </c:tx>
          <c:spPr>
            <a:gradFill flip="none" rotWithShape="1">
              <a:gsLst>
                <a:gs pos="14000">
                  <a:schemeClr val="accent6">
                    <a:lumMod val="60000"/>
                    <a:lumOff val="40000"/>
                  </a:schemeClr>
                </a:gs>
                <a:gs pos="47000">
                  <a:schemeClr val="accent6">
                    <a:lumMod val="5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B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Sheet1!$M$11:$M$16</c:f>
              <c:strCache>
                <c:ptCount val="5"/>
                <c:pt idx="0">
                  <c:v>Doctoral Degree</c:v>
                </c:pt>
                <c:pt idx="1">
                  <c:v>High School</c:v>
                </c:pt>
                <c:pt idx="2">
                  <c:v>Associates Degree</c:v>
                </c:pt>
                <c:pt idx="3">
                  <c:v>Master's Degree</c:v>
                </c:pt>
                <c:pt idx="4">
                  <c:v>Bachelor's Degree</c:v>
                </c:pt>
              </c:strCache>
            </c:strRef>
          </c:cat>
          <c:val>
            <c:numRef>
              <c:f>Sheet1!$N$11:$N$16</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7B75-41EB-A735-8B35EC960EED}"/>
            </c:ext>
          </c:extLst>
        </c:ser>
        <c:dLbls>
          <c:dLblPos val="outEnd"/>
          <c:showLegendKey val="0"/>
          <c:showVal val="1"/>
          <c:showCatName val="0"/>
          <c:showSerName val="0"/>
          <c:showPercent val="0"/>
          <c:showBubbleSize val="0"/>
        </c:dLbls>
        <c:gapWidth val="182"/>
        <c:axId val="271621408"/>
        <c:axId val="271621888"/>
      </c:barChart>
      <c:catAx>
        <c:axId val="2716214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BI"/>
          </a:p>
        </c:txPr>
        <c:crossAx val="271621888"/>
        <c:crosses val="autoZero"/>
        <c:auto val="1"/>
        <c:lblAlgn val="ctr"/>
        <c:lblOffset val="100"/>
        <c:noMultiLvlLbl val="0"/>
      </c:catAx>
      <c:valAx>
        <c:axId val="2716218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I"/>
          </a:p>
        </c:txPr>
        <c:crossAx val="271621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BI"/>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BI"/>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pivotFmt>
      <c:pivotFmt>
        <c:idx val="7"/>
        <c:spPr>
          <a:gradFill>
            <a:gsLst>
              <a:gs pos="83000">
                <a:schemeClr val="accent1">
                  <a:lumMod val="75000"/>
                </a:schemeClr>
              </a:gs>
              <a:gs pos="100000">
                <a:schemeClr val="accent1">
                  <a:lumMod val="75000"/>
                </a:schemeClr>
              </a:gs>
            </a:gsLst>
            <a:lin ang="5400000" scaled="1"/>
          </a:gradFill>
          <a:ln w="19050">
            <a:solidFill>
              <a:schemeClr val="lt1"/>
            </a:solidFill>
          </a:ln>
          <a:effectLst/>
        </c:spPr>
      </c:pivotFmt>
      <c:pivotFmt>
        <c:idx val="8"/>
        <c:spPr>
          <a:gradFill>
            <a:gsLst>
              <a:gs pos="83000">
                <a:schemeClr val="tx1">
                  <a:lumMod val="50000"/>
                  <a:lumOff val="50000"/>
                </a:schemeClr>
              </a:gs>
              <a:gs pos="100000">
                <a:schemeClr val="tx1">
                  <a:lumMod val="50000"/>
                  <a:lumOff val="50000"/>
                </a:schemeClr>
              </a:gs>
            </a:gsLst>
            <a:lin ang="5400000" scaled="1"/>
          </a:gradFill>
          <a:ln w="19050">
            <a:solidFill>
              <a:schemeClr val="lt1"/>
            </a:solidFill>
          </a:ln>
          <a:effectLst/>
        </c:spPr>
      </c:pivotFmt>
    </c:pivotFmts>
    <c:plotArea>
      <c:layout/>
      <c:pieChart>
        <c:varyColors val="1"/>
        <c:ser>
          <c:idx val="0"/>
          <c:order val="0"/>
          <c:tx>
            <c:strRef>
              <c:f>Sheet1!$X$16</c:f>
              <c:strCache>
                <c:ptCount val="1"/>
                <c:pt idx="0">
                  <c:v>Total</c:v>
                </c:pt>
              </c:strCache>
            </c:strRef>
          </c:tx>
          <c:spPr>
            <a:gradFill>
              <a:gsLst>
                <a:gs pos="83000">
                  <a:schemeClr val="accent1">
                    <a:lumMod val="45000"/>
                    <a:lumOff val="55000"/>
                  </a:schemeClr>
                </a:gs>
                <a:gs pos="100000">
                  <a:schemeClr val="accent1">
                    <a:lumMod val="30000"/>
                    <a:lumOff val="70000"/>
                  </a:schemeClr>
                </a:gs>
              </a:gsLst>
              <a:lin ang="5400000" scaled="1"/>
            </a:gradFill>
          </c:spPr>
          <c:dPt>
            <c:idx val="0"/>
            <c:bubble3D val="0"/>
            <c:spPr>
              <a:gradFill>
                <a:gsLst>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1-2ECA-43B7-8ED5-33133F15A8AC}"/>
              </c:ext>
            </c:extLst>
          </c:dPt>
          <c:dPt>
            <c:idx val="1"/>
            <c:bubble3D val="0"/>
            <c:spPr>
              <a:gradFill>
                <a:gsLst>
                  <a:gs pos="83000">
                    <a:schemeClr val="accent1">
                      <a:lumMod val="75000"/>
                    </a:schemeClr>
                  </a:gs>
                  <a:gs pos="100000">
                    <a:schemeClr val="accent1">
                      <a:lumMod val="75000"/>
                    </a:schemeClr>
                  </a:gs>
                </a:gsLst>
                <a:lin ang="5400000" scaled="1"/>
              </a:gradFill>
              <a:ln w="19050">
                <a:solidFill>
                  <a:schemeClr val="lt1"/>
                </a:solidFill>
              </a:ln>
              <a:effectLst/>
            </c:spPr>
            <c:extLst>
              <c:ext xmlns:c16="http://schemas.microsoft.com/office/drawing/2014/chart" uri="{C3380CC4-5D6E-409C-BE32-E72D297353CC}">
                <c16:uniqueId val="{00000003-2ECA-43B7-8ED5-33133F15A8AC}"/>
              </c:ext>
            </c:extLst>
          </c:dPt>
          <c:dPt>
            <c:idx val="2"/>
            <c:bubble3D val="0"/>
            <c:spPr>
              <a:gradFill>
                <a:gsLst>
                  <a:gs pos="83000">
                    <a:schemeClr val="tx1">
                      <a:lumMod val="50000"/>
                      <a:lumOff val="50000"/>
                    </a:schemeClr>
                  </a:gs>
                  <a:gs pos="100000">
                    <a:schemeClr val="tx1">
                      <a:lumMod val="50000"/>
                      <a:lumOff val="50000"/>
                    </a:schemeClr>
                  </a:gs>
                </a:gsLst>
                <a:lin ang="5400000" scaled="1"/>
              </a:gradFill>
              <a:ln w="19050">
                <a:solidFill>
                  <a:schemeClr val="lt1"/>
                </a:solidFill>
              </a:ln>
              <a:effectLst/>
            </c:spPr>
            <c:extLst>
              <c:ext xmlns:c16="http://schemas.microsoft.com/office/drawing/2014/chart" uri="{C3380CC4-5D6E-409C-BE32-E72D297353CC}">
                <c16:uniqueId val="{00000005-2ECA-43B7-8ED5-33133F15A8AC}"/>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BI"/>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Sheet1!$W$17:$W$20</c:f>
              <c:strCache>
                <c:ptCount val="3"/>
                <c:pt idx="0">
                  <c:v>HR</c:v>
                </c:pt>
                <c:pt idx="1">
                  <c:v>R&amp;D</c:v>
                </c:pt>
                <c:pt idx="2">
                  <c:v>Sales</c:v>
                </c:pt>
              </c:strCache>
            </c:strRef>
          </c:cat>
          <c:val>
            <c:numRef>
              <c:f>Sheet1!$X$17:$X$20</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F4A9-4BD8-BFE4-ACE9B0A7C9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I"/>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B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I"/>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3000">
                <a:schemeClr val="accent2">
                  <a:lumMod val="50000"/>
                </a:schemeClr>
              </a:gs>
              <a:gs pos="91000">
                <a:schemeClr val="accent2">
                  <a:lumMod val="75000"/>
                </a:schemeClr>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B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Sheet1!$T$17</c:f>
              <c:strCache>
                <c:ptCount val="1"/>
                <c:pt idx="0">
                  <c:v>Total</c:v>
                </c:pt>
              </c:strCache>
            </c:strRef>
          </c:tx>
          <c:spPr>
            <a:gradFill>
              <a:gsLst>
                <a:gs pos="63000">
                  <a:schemeClr val="accent2">
                    <a:lumMod val="50000"/>
                  </a:schemeClr>
                </a:gs>
                <a:gs pos="91000">
                  <a:schemeClr val="accent2">
                    <a:lumMod val="75000"/>
                  </a:schemeClr>
                </a:gs>
              </a:gsLst>
              <a:path path="circle">
                <a:fillToRect l="100000" t="10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B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Sheet1!$S$18:$S$23</c:f>
              <c:strCache>
                <c:ptCount val="5"/>
                <c:pt idx="0">
                  <c:v>25 - 34</c:v>
                </c:pt>
                <c:pt idx="1">
                  <c:v>35 - 44</c:v>
                </c:pt>
                <c:pt idx="2">
                  <c:v>Under 25</c:v>
                </c:pt>
                <c:pt idx="3">
                  <c:v>45 - 54</c:v>
                </c:pt>
                <c:pt idx="4">
                  <c:v>Over 55</c:v>
                </c:pt>
              </c:strCache>
            </c:strRef>
          </c:cat>
          <c:val>
            <c:numRef>
              <c:f>Sheet1!$T$18:$T$23</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64D7-4B09-8399-C2326C4E82C1}"/>
            </c:ext>
          </c:extLst>
        </c:ser>
        <c:dLbls>
          <c:showLegendKey val="0"/>
          <c:showVal val="0"/>
          <c:showCatName val="0"/>
          <c:showSerName val="0"/>
          <c:showPercent val="0"/>
          <c:showBubbleSize val="0"/>
        </c:dLbls>
        <c:gapWidth val="110"/>
        <c:overlap val="-27"/>
        <c:axId val="1915090208"/>
        <c:axId val="1915067648"/>
      </c:barChart>
      <c:catAx>
        <c:axId val="191509020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BI"/>
          </a:p>
        </c:txPr>
        <c:crossAx val="1915067648"/>
        <c:crosses val="autoZero"/>
        <c:auto val="1"/>
        <c:lblAlgn val="ctr"/>
        <c:lblOffset val="100"/>
        <c:noMultiLvlLbl val="0"/>
      </c:catAx>
      <c:valAx>
        <c:axId val="1915067648"/>
        <c:scaling>
          <c:orientation val="minMax"/>
        </c:scaling>
        <c:delete val="1"/>
        <c:axPos val="l"/>
        <c:numFmt formatCode="General" sourceLinked="1"/>
        <c:majorTickMark val="out"/>
        <c:minorTickMark val="none"/>
        <c:tickLblPos val="nextTo"/>
        <c:crossAx val="19150902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BI"/>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C0-4447-80E0-8CA4F058D5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A7-4D55-94BC-496283ADCB55}"/>
              </c:ext>
            </c:extLst>
          </c:dPt>
          <c:val>
            <c:numRef>
              <c:f>Sheet1!$C$24:$C$25</c:f>
              <c:numCache>
                <c:formatCode>0%</c:formatCode>
                <c:ptCount val="2"/>
                <c:pt idx="0">
                  <c:v>0.4</c:v>
                </c:pt>
                <c:pt idx="1">
                  <c:v>0.6</c:v>
                </c:pt>
              </c:numCache>
            </c:numRef>
          </c:val>
          <c:extLst>
            <c:ext xmlns:c16="http://schemas.microsoft.com/office/drawing/2014/chart" uri="{C3380CC4-5D6E-409C-BE32-E72D297353CC}">
              <c16:uniqueId val="{00000000-8EC0-4447-80E0-8CA4F058D56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B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Sheet1!$B$14</c:f>
              <c:numCache>
                <c:formatCode>0.0</c:formatCode>
                <c:ptCount val="1"/>
                <c:pt idx="0">
                  <c:v>2.6265306122448981</c:v>
                </c:pt>
              </c:numCache>
            </c:numRef>
          </c:val>
          <c:extLst>
            <c:ext xmlns:c16="http://schemas.microsoft.com/office/drawing/2014/chart" uri="{C3380CC4-5D6E-409C-BE32-E72D297353CC}">
              <c16:uniqueId val="{00000000-73A6-4DC7-97D4-E7EC35FE9F3B}"/>
            </c:ext>
          </c:extLst>
        </c:ser>
        <c:ser>
          <c:idx val="1"/>
          <c:order val="1"/>
          <c:spPr>
            <a:solidFill>
              <a:schemeClr val="accent2"/>
            </a:solidFill>
            <a:ln>
              <a:noFill/>
            </a:ln>
            <a:effectLst/>
          </c:spPr>
          <c:invertIfNegative val="0"/>
          <c:val>
            <c:numRef>
              <c:f>Sheet1!$B$15</c:f>
              <c:numCache>
                <c:formatCode>0.0</c:formatCode>
                <c:ptCount val="1"/>
                <c:pt idx="0">
                  <c:v>1.4</c:v>
                </c:pt>
              </c:numCache>
            </c:numRef>
          </c:val>
          <c:extLst>
            <c:ext xmlns:c16="http://schemas.microsoft.com/office/drawing/2014/chart" uri="{C3380CC4-5D6E-409C-BE32-E72D297353CC}">
              <c16:uniqueId val="{00000002-73A6-4DC7-97D4-E7EC35FE9F3B}"/>
            </c:ext>
          </c:extLst>
        </c:ser>
        <c:dLbls>
          <c:showLegendKey val="0"/>
          <c:showVal val="0"/>
          <c:showCatName val="0"/>
          <c:showSerName val="0"/>
          <c:showPercent val="0"/>
          <c:showBubbleSize val="0"/>
        </c:dLbls>
        <c:gapWidth val="150"/>
        <c:overlap val="100"/>
        <c:axId val="776418880"/>
        <c:axId val="1444249296"/>
      </c:barChart>
      <c:catAx>
        <c:axId val="776418880"/>
        <c:scaling>
          <c:orientation val="minMax"/>
        </c:scaling>
        <c:delete val="1"/>
        <c:axPos val="l"/>
        <c:majorTickMark val="out"/>
        <c:minorTickMark val="none"/>
        <c:tickLblPos val="nextTo"/>
        <c:crossAx val="1444249296"/>
        <c:crosses val="autoZero"/>
        <c:auto val="1"/>
        <c:lblAlgn val="ctr"/>
        <c:lblOffset val="100"/>
        <c:noMultiLvlLbl val="0"/>
      </c:catAx>
      <c:valAx>
        <c:axId val="1444249296"/>
        <c:scaling>
          <c:orientation val="minMax"/>
          <c:max val="4"/>
        </c:scaling>
        <c:delete val="1"/>
        <c:axPos val="b"/>
        <c:numFmt formatCode="0.0" sourceLinked="1"/>
        <c:majorTickMark val="out"/>
        <c:minorTickMark val="none"/>
        <c:tickLblPos val="nextTo"/>
        <c:crossAx val="776418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B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Sheet1!$N$10</c:f>
              <c:strCache>
                <c:ptCount val="1"/>
                <c:pt idx="0">
                  <c:v>Total</c:v>
                </c:pt>
              </c:strCache>
            </c:strRef>
          </c:tx>
          <c:spPr>
            <a:solidFill>
              <a:schemeClr val="accent1"/>
            </a:solidFill>
            <a:ln>
              <a:noFill/>
            </a:ln>
            <a:effectLst/>
          </c:spPr>
          <c:invertIfNegative val="0"/>
          <c:cat>
            <c:strRef>
              <c:f>Sheet1!$M$11:$M$16</c:f>
              <c:strCache>
                <c:ptCount val="5"/>
                <c:pt idx="0">
                  <c:v>Doctoral Degree</c:v>
                </c:pt>
                <c:pt idx="1">
                  <c:v>High School</c:v>
                </c:pt>
                <c:pt idx="2">
                  <c:v>Associates Degree</c:v>
                </c:pt>
                <c:pt idx="3">
                  <c:v>Master's Degree</c:v>
                </c:pt>
                <c:pt idx="4">
                  <c:v>Bachelor's Degree</c:v>
                </c:pt>
              </c:strCache>
            </c:strRef>
          </c:cat>
          <c:val>
            <c:numRef>
              <c:f>Sheet1!$N$11:$N$16</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BC38-4AD4-B9DF-ECD31E8613E2}"/>
            </c:ext>
          </c:extLst>
        </c:ser>
        <c:dLbls>
          <c:showLegendKey val="0"/>
          <c:showVal val="0"/>
          <c:showCatName val="0"/>
          <c:showSerName val="0"/>
          <c:showPercent val="0"/>
          <c:showBubbleSize val="0"/>
        </c:dLbls>
        <c:gapWidth val="182"/>
        <c:axId val="271621408"/>
        <c:axId val="271621888"/>
      </c:barChart>
      <c:catAx>
        <c:axId val="2716214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I"/>
          </a:p>
        </c:txPr>
        <c:crossAx val="271621888"/>
        <c:crosses val="autoZero"/>
        <c:auto val="1"/>
        <c:lblAlgn val="ctr"/>
        <c:lblOffset val="100"/>
        <c:noMultiLvlLbl val="0"/>
      </c:catAx>
      <c:valAx>
        <c:axId val="2716218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I"/>
          </a:p>
        </c:txPr>
        <c:crossAx val="271621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BI"/>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Sheet1!$X$16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7A-4F04-BCF6-625350161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7A-4F04-BCF6-625350161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7A-4F04-BCF6-625350161938}"/>
              </c:ext>
            </c:extLst>
          </c:dPt>
          <c:cat>
            <c:strRef>
              <c:f>Sheet1!$W$17:$W$20</c:f>
              <c:strCache>
                <c:ptCount val="3"/>
                <c:pt idx="0">
                  <c:v>HR</c:v>
                </c:pt>
                <c:pt idx="1">
                  <c:v>R&amp;D</c:v>
                </c:pt>
                <c:pt idx="2">
                  <c:v>Sales</c:v>
                </c:pt>
              </c:strCache>
            </c:strRef>
          </c:cat>
          <c:val>
            <c:numRef>
              <c:f>Sheet1!$X$17:$X$20</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FBF8-43ED-A4E7-F38C12CE48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I"/>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B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36005390525705"/>
          <c:y val="0.16425126239866658"/>
          <c:w val="0.73280492556092758"/>
          <c:h val="0.43508316432643646"/>
        </c:manualLayout>
      </c:layout>
      <c:barChart>
        <c:barDir val="col"/>
        <c:grouping val="clustered"/>
        <c:varyColors val="0"/>
        <c:ser>
          <c:idx val="0"/>
          <c:order val="0"/>
          <c:tx>
            <c:strRef>
              <c:f>Sheet1!$T$17</c:f>
              <c:strCache>
                <c:ptCount val="1"/>
                <c:pt idx="0">
                  <c:v>Total</c:v>
                </c:pt>
              </c:strCache>
            </c:strRef>
          </c:tx>
          <c:spPr>
            <a:solidFill>
              <a:schemeClr val="accent1"/>
            </a:solidFill>
            <a:ln>
              <a:noFill/>
            </a:ln>
            <a:effectLst/>
          </c:spPr>
          <c:invertIfNegative val="0"/>
          <c:cat>
            <c:strRef>
              <c:f>Sheet1!$S$18:$S$23</c:f>
              <c:strCache>
                <c:ptCount val="5"/>
                <c:pt idx="0">
                  <c:v>25 - 34</c:v>
                </c:pt>
                <c:pt idx="1">
                  <c:v>35 - 44</c:v>
                </c:pt>
                <c:pt idx="2">
                  <c:v>Under 25</c:v>
                </c:pt>
                <c:pt idx="3">
                  <c:v>45 - 54</c:v>
                </c:pt>
                <c:pt idx="4">
                  <c:v>Over 55</c:v>
                </c:pt>
              </c:strCache>
            </c:strRef>
          </c:cat>
          <c:val>
            <c:numRef>
              <c:f>Sheet1!$T$18:$T$23</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050D-4750-A4A0-7B07CE985527}"/>
            </c:ext>
          </c:extLst>
        </c:ser>
        <c:dLbls>
          <c:showLegendKey val="0"/>
          <c:showVal val="0"/>
          <c:showCatName val="0"/>
          <c:showSerName val="0"/>
          <c:showPercent val="0"/>
          <c:showBubbleSize val="0"/>
        </c:dLbls>
        <c:gapWidth val="219"/>
        <c:overlap val="-27"/>
        <c:axId val="1915090208"/>
        <c:axId val="1915067648"/>
      </c:barChart>
      <c:catAx>
        <c:axId val="1915090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I"/>
          </a:p>
        </c:txPr>
        <c:crossAx val="1915067648"/>
        <c:crosses val="autoZero"/>
        <c:auto val="1"/>
        <c:lblAlgn val="ctr"/>
        <c:lblOffset val="100"/>
        <c:noMultiLvlLbl val="0"/>
      </c:catAx>
      <c:valAx>
        <c:axId val="1915067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I"/>
          </a:p>
        </c:txPr>
        <c:crossAx val="19150902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BI"/>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914055423214412"/>
          <c:y val="0.17794115586600789"/>
          <c:w val="0.60252084249000659"/>
          <c:h val="0.77352943798871721"/>
        </c:manualLayout>
      </c:layout>
      <c:doughnutChart>
        <c:varyColors val="1"/>
        <c:ser>
          <c:idx val="1"/>
          <c:order val="0"/>
          <c:spPr>
            <a:solidFill>
              <a:srgbClr val="92D050">
                <a:alpha val="10000"/>
              </a:srgbClr>
            </a:solidFill>
            <a:ln>
              <a:solidFill>
                <a:schemeClr val="accent6"/>
              </a:solidFill>
            </a:ln>
          </c:spPr>
          <c:dPt>
            <c:idx val="0"/>
            <c:bubble3D val="0"/>
            <c:spPr>
              <a:solidFill>
                <a:srgbClr val="92D050">
                  <a:alpha val="10000"/>
                </a:srgbClr>
              </a:solidFill>
              <a:ln>
                <a:noFill/>
              </a:ln>
            </c:spPr>
            <c:extLst>
              <c:ext xmlns:c16="http://schemas.microsoft.com/office/drawing/2014/chart" uri="{C3380CC4-5D6E-409C-BE32-E72D297353CC}">
                <c16:uniqueId val="{0000000C-2C6F-4E74-8949-598AABABE490}"/>
              </c:ext>
            </c:extLst>
          </c:dPt>
          <c:dPt>
            <c:idx val="1"/>
            <c:bubble3D val="0"/>
            <c:spPr>
              <a:solidFill>
                <a:srgbClr val="92D050">
                  <a:alpha val="10000"/>
                </a:srgbClr>
              </a:solidFill>
              <a:ln>
                <a:solidFill>
                  <a:schemeClr val="bg1"/>
                </a:solidFill>
              </a:ln>
            </c:spPr>
            <c:extLst>
              <c:ext xmlns:c16="http://schemas.microsoft.com/office/drawing/2014/chart" uri="{C3380CC4-5D6E-409C-BE32-E72D297353CC}">
                <c16:uniqueId val="{0000000D-2C6F-4E74-8949-598AABABE490}"/>
              </c:ext>
            </c:extLst>
          </c:dPt>
          <c:val>
            <c:numRef>
              <c:f>Sheet1!$C$14:$C$15</c:f>
              <c:numCache>
                <c:formatCode>0.00</c:formatCode>
                <c:ptCount val="2"/>
                <c:pt idx="0">
                  <c:v>0.65663265306122454</c:v>
                </c:pt>
                <c:pt idx="1">
                  <c:v>0.35</c:v>
                </c:pt>
              </c:numCache>
            </c:numRef>
          </c:val>
          <c:extLst>
            <c:ext xmlns:c16="http://schemas.microsoft.com/office/drawing/2014/chart" uri="{C3380CC4-5D6E-409C-BE32-E72D297353CC}">
              <c16:uniqueId val="{0000000B-2C6F-4E74-8949-598AABABE490}"/>
            </c:ext>
          </c:extLst>
        </c:ser>
        <c:ser>
          <c:idx val="0"/>
          <c:order val="1"/>
          <c:spPr>
            <a:solidFill>
              <a:srgbClr val="00B050">
                <a:alpha val="10000"/>
              </a:srgbClr>
            </a:solidFill>
            <a:ln>
              <a:solidFill>
                <a:schemeClr val="accent6"/>
              </a:solidFill>
            </a:ln>
          </c:spPr>
          <c:dPt>
            <c:idx val="0"/>
            <c:bubble3D val="0"/>
            <c:spPr>
              <a:gradFill>
                <a:gsLst>
                  <a:gs pos="73000">
                    <a:schemeClr val="accent1">
                      <a:lumMod val="50000"/>
                    </a:schemeClr>
                  </a:gs>
                  <a:gs pos="100000">
                    <a:schemeClr val="accent1">
                      <a:lumMod val="50000"/>
                    </a:schemeClr>
                  </a:gs>
                </a:gsLst>
                <a:lin ang="5400000" scaled="1"/>
              </a:gradFill>
              <a:ln w="19050">
                <a:noFill/>
              </a:ln>
              <a:effectLst/>
            </c:spPr>
            <c:extLst>
              <c:ext xmlns:c16="http://schemas.microsoft.com/office/drawing/2014/chart" uri="{C3380CC4-5D6E-409C-BE32-E72D297353CC}">
                <c16:uniqueId val="{00000007-2C6F-4E74-8949-598AABABE490}"/>
              </c:ext>
            </c:extLst>
          </c:dPt>
          <c:dPt>
            <c:idx val="1"/>
            <c:bubble3D val="0"/>
            <c:spPr>
              <a:noFill/>
              <a:ln w="19050">
                <a:noFill/>
              </a:ln>
              <a:effectLst/>
            </c:spPr>
            <c:extLst>
              <c:ext xmlns:c16="http://schemas.microsoft.com/office/drawing/2014/chart" uri="{C3380CC4-5D6E-409C-BE32-E72D297353CC}">
                <c16:uniqueId val="{00000009-2C6F-4E74-8949-598AABABE490}"/>
              </c:ext>
            </c:extLst>
          </c:dPt>
          <c:val>
            <c:numRef>
              <c:f>Sheet1!$C$14:$C$15</c:f>
              <c:numCache>
                <c:formatCode>0.00</c:formatCode>
                <c:ptCount val="2"/>
                <c:pt idx="0">
                  <c:v>0.65663265306122454</c:v>
                </c:pt>
                <c:pt idx="1">
                  <c:v>0.35</c:v>
                </c:pt>
              </c:numCache>
            </c:numRef>
          </c:val>
          <c:extLst>
            <c:ext xmlns:c16="http://schemas.microsoft.com/office/drawing/2014/chart" uri="{C3380CC4-5D6E-409C-BE32-E72D297353CC}">
              <c16:uniqueId val="{0000000A-2C6F-4E74-8949-598AABABE490}"/>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spPr>
    <a:noFill/>
    <a:ln w="9525" cap="flat" cmpd="sng" algn="ctr">
      <a:noFill/>
      <a:round/>
    </a:ln>
    <a:effectLst/>
  </c:spPr>
  <c:txPr>
    <a:bodyPr/>
    <a:lstStyle/>
    <a:p>
      <a:pPr>
        <a:defRPr/>
      </a:pPr>
      <a:endParaRPr lang="en-B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172950440018528"/>
          <c:y val="0.19212899342996137"/>
          <c:w val="0.49291434747654728"/>
          <c:h val="0.62580659405232686"/>
        </c:manualLayout>
      </c:layout>
      <c:doughnutChart>
        <c:varyColors val="1"/>
        <c:ser>
          <c:idx val="0"/>
          <c:order val="0"/>
          <c:spPr>
            <a:gradFill>
              <a:gsLst>
                <a:gs pos="6000">
                  <a:schemeClr val="accent1">
                    <a:lumMod val="50000"/>
                  </a:schemeClr>
                </a:gs>
                <a:gs pos="0">
                  <a:srgbClr val="69115F"/>
                </a:gs>
              </a:gsLst>
              <a:lin ang="5400000" scaled="1"/>
            </a:gradFill>
            <a:ln>
              <a:noFill/>
            </a:ln>
          </c:spPr>
          <c:dPt>
            <c:idx val="0"/>
            <c:bubble3D val="0"/>
            <c:spPr>
              <a:solidFill>
                <a:schemeClr val="bg1">
                  <a:lumMod val="85000"/>
                </a:schemeClr>
              </a:solidFill>
              <a:ln w="19050">
                <a:solidFill>
                  <a:schemeClr val="bg1">
                    <a:lumMod val="85000"/>
                  </a:schemeClr>
                </a:solidFill>
              </a:ln>
              <a:effectLst/>
            </c:spPr>
            <c:extLst>
              <c:ext xmlns:c16="http://schemas.microsoft.com/office/drawing/2014/chart" uri="{C3380CC4-5D6E-409C-BE32-E72D297353CC}">
                <c16:uniqueId val="{00000001-FC26-40BD-87F2-C6361C5C8405}"/>
              </c:ext>
            </c:extLst>
          </c:dPt>
          <c:dPt>
            <c:idx val="1"/>
            <c:bubble3D val="0"/>
            <c:spPr>
              <a:gradFill>
                <a:gsLst>
                  <a:gs pos="6000">
                    <a:schemeClr val="accent1">
                      <a:lumMod val="50000"/>
                    </a:schemeClr>
                  </a:gs>
                  <a:gs pos="0">
                    <a:srgbClr val="69115F"/>
                  </a:gs>
                </a:gsLst>
                <a:lin ang="5400000" scaled="1"/>
              </a:gradFill>
              <a:ln w="19050">
                <a:noFill/>
              </a:ln>
              <a:effectLst/>
            </c:spPr>
            <c:extLst>
              <c:ext xmlns:c16="http://schemas.microsoft.com/office/drawing/2014/chart" uri="{C3380CC4-5D6E-409C-BE32-E72D297353CC}">
                <c16:uniqueId val="{00000003-FC26-40BD-87F2-C6361C5C8405}"/>
              </c:ext>
            </c:extLst>
          </c:dPt>
          <c:val>
            <c:numRef>
              <c:f>Sheet1!$C$24:$C$25</c:f>
              <c:numCache>
                <c:formatCode>0%</c:formatCode>
                <c:ptCount val="2"/>
                <c:pt idx="0">
                  <c:v>0.4</c:v>
                </c:pt>
                <c:pt idx="1">
                  <c:v>0.6</c:v>
                </c:pt>
              </c:numCache>
            </c:numRef>
          </c:val>
          <c:extLst>
            <c:ext xmlns:c16="http://schemas.microsoft.com/office/drawing/2014/chart" uri="{C3380CC4-5D6E-409C-BE32-E72D297353CC}">
              <c16:uniqueId val="{00000004-FC26-40BD-87F2-C6361C5C8405}"/>
            </c:ext>
          </c:extLst>
        </c:ser>
        <c:dLbls>
          <c:showLegendKey val="0"/>
          <c:showVal val="0"/>
          <c:showCatName val="0"/>
          <c:showSerName val="0"/>
          <c:showPercent val="0"/>
          <c:showBubbleSize val="0"/>
          <c:showLeaderLines val="1"/>
        </c:dLbls>
        <c:firstSliceAng val="0"/>
        <c:holeSize val="77"/>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BI"/>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83287978337644"/>
          <c:y val="0.13518167156816244"/>
          <c:w val="0.54423610836278602"/>
          <c:h val="0.74919480241263781"/>
        </c:manualLayout>
      </c:layout>
      <c:doughnutChart>
        <c:varyColors val="1"/>
        <c:ser>
          <c:idx val="0"/>
          <c:order val="0"/>
          <c:spPr>
            <a:gradFill>
              <a:gsLst>
                <a:gs pos="0">
                  <a:srgbClr val="601A54"/>
                </a:gs>
                <a:gs pos="51000">
                  <a:schemeClr val="accent1">
                    <a:lumMod val="50000"/>
                  </a:schemeClr>
                </a:gs>
                <a:gs pos="99000">
                  <a:srgbClr val="92D050"/>
                </a:gs>
                <a:gs pos="73000">
                  <a:schemeClr val="accent1">
                    <a:lumMod val="45000"/>
                    <a:lumOff val="55000"/>
                  </a:schemeClr>
                </a:gs>
                <a:gs pos="100000">
                  <a:srgbClr val="92D050"/>
                </a:gs>
              </a:gsLst>
              <a:lin ang="5400000" scaled="1"/>
            </a:gradFill>
            <a:ln>
              <a:noFill/>
            </a:ln>
          </c:spPr>
          <c:dPt>
            <c:idx val="0"/>
            <c:bubble3D val="0"/>
            <c:spPr>
              <a:gradFill>
                <a:gsLst>
                  <a:gs pos="6000">
                    <a:srgbClr val="601A54"/>
                  </a:gs>
                  <a:gs pos="0">
                    <a:srgbClr val="69115F"/>
                  </a:gs>
                </a:gsLst>
                <a:lin ang="5400000" scaled="1"/>
              </a:gradFill>
              <a:ln w="19050">
                <a:solidFill>
                  <a:schemeClr val="bg1">
                    <a:lumMod val="95000"/>
                  </a:schemeClr>
                </a:solidFill>
              </a:ln>
              <a:effectLst/>
            </c:spPr>
            <c:extLst>
              <c:ext xmlns:c16="http://schemas.microsoft.com/office/drawing/2014/chart" uri="{C3380CC4-5D6E-409C-BE32-E72D297353CC}">
                <c16:uniqueId val="{00000001-B88A-4B6E-A859-C148F883898C}"/>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B88A-4B6E-A859-C148F883898C}"/>
              </c:ext>
            </c:extLst>
          </c:dPt>
          <c:val>
            <c:numRef>
              <c:f>Sheet1!$C$24:$C$25</c:f>
              <c:numCache>
                <c:formatCode>0%</c:formatCode>
                <c:ptCount val="2"/>
                <c:pt idx="0">
                  <c:v>0.4</c:v>
                </c:pt>
                <c:pt idx="1">
                  <c:v>0.6</c:v>
                </c:pt>
              </c:numCache>
            </c:numRef>
          </c:val>
          <c:extLst>
            <c:ext xmlns:c16="http://schemas.microsoft.com/office/drawing/2014/chart" uri="{C3380CC4-5D6E-409C-BE32-E72D297353CC}">
              <c16:uniqueId val="{00000004-B88A-4B6E-A859-C148F883898C}"/>
            </c:ext>
          </c:extLst>
        </c:ser>
        <c:dLbls>
          <c:showLegendKey val="0"/>
          <c:showVal val="0"/>
          <c:showCatName val="0"/>
          <c:showSerName val="0"/>
          <c:showPercent val="0"/>
          <c:showBubbleSize val="0"/>
          <c:showLeaderLines val="1"/>
        </c:dLbls>
        <c:firstSliceAng val="0"/>
        <c:holeSize val="77"/>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BI"/>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6C605D1-2111-4013-B779-2ACDCE0B04D4}">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80E7A55C-E444-4C87-BE42-4791502BC492}">
          <cx:dataLabels>
            <cx:visibility seriesName="0" categoryName="0" value="1"/>
            <cx:dataLabel idx="0">
              <cx:txPr>
                <a:bodyPr spcFirstLastPara="1" vertOverflow="ellipsis" horzOverflow="overflow" wrap="square" lIns="0" tIns="0" rIns="0" bIns="0" anchor="ctr" anchorCtr="1"/>
                <a:lstStyle/>
                <a:p>
                  <a:pPr algn="ctr" rtl="0">
                    <a:defRPr b="1"/>
                  </a:pPr>
                  <a:r>
                    <a:rPr lang="en-US" sz="900" b="1" i="0" u="none" strike="noStrike" baseline="0">
                      <a:solidFill>
                        <a:srgbClr val="000000">
                          <a:lumMod val="65000"/>
                          <a:lumOff val="35000"/>
                        </a:srgbClr>
                      </a:solidFill>
                      <a:latin typeface="Calibri"/>
                      <a:cs typeface="Calibri"/>
                    </a:rPr>
                    <a:t>327</a:t>
                  </a:r>
                </a:p>
              </cx:txPr>
            </cx:dataLabel>
            <cx:dataLabel idx="1">
              <cx:txPr>
                <a:bodyPr spcFirstLastPara="1" vertOverflow="ellipsis" horzOverflow="overflow" wrap="square" lIns="0" tIns="0" rIns="0" bIns="0" anchor="ctr" anchorCtr="1"/>
                <a:lstStyle/>
                <a:p>
                  <a:pPr algn="ctr" rtl="0">
                    <a:defRPr b="1"/>
                  </a:pPr>
                  <a:r>
                    <a:rPr lang="en-US" sz="900" b="1" i="0" u="none" strike="noStrike" baseline="0">
                      <a:solidFill>
                        <a:srgbClr val="000000">
                          <a:lumMod val="65000"/>
                          <a:lumOff val="35000"/>
                        </a:srgbClr>
                      </a:solidFill>
                      <a:latin typeface="Calibri"/>
                      <a:cs typeface="Calibri"/>
                    </a:rPr>
                    <a:t>673</a:t>
                  </a:r>
                </a:p>
              </cx:txPr>
            </cx:dataLabel>
            <cx:dataLabel idx="2">
              <cx:txPr>
                <a:bodyPr spcFirstLastPara="1" vertOverflow="ellipsis" horzOverflow="overflow" wrap="square" lIns="0" tIns="0" rIns="0" bIns="0" anchor="ctr" anchorCtr="1"/>
                <a:lstStyle/>
                <a:p>
                  <a:pPr algn="ctr" rtl="0">
                    <a:defRPr b="0"/>
                  </a:pPr>
                  <a:r>
                    <a:rPr lang="en-US" sz="900" b="0" i="0" u="none" strike="noStrike" baseline="0">
                      <a:solidFill>
                        <a:srgbClr val="000000">
                          <a:lumMod val="65000"/>
                          <a:lumOff val="35000"/>
                        </a:srgbClr>
                      </a:solidFill>
                      <a:latin typeface="Calibri"/>
                      <a:cs typeface="Calibri"/>
                    </a:rPr>
                    <a:t>470</a:t>
                  </a:r>
                </a:p>
              </cx:txPr>
            </cx:dataLabel>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06C605D1-2111-4013-B779-2ACDCE0B04D4}">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plotSurface>
          <cx:spPr>
            <a:noFill/>
          </cx:spPr>
        </cx:plotSurface>
        <cx:series layoutId="funnel" uniqueId="{80E7A55C-E444-4C87-BE42-4791502BC492}">
          <cx:spPr>
            <a:gradFill>
              <a:gsLst>
                <a:gs pos="63000">
                  <a:schemeClr val="accent6">
                    <a:lumMod val="50000"/>
                  </a:schemeClr>
                </a:gs>
                <a:gs pos="91000">
                  <a:schemeClr val="accent6">
                    <a:lumMod val="75000"/>
                  </a:schemeClr>
                </a:gs>
              </a:gsLst>
              <a:path path="circle">
                <a:fillToRect l="100000" t="100000"/>
              </a:path>
            </a:gradFill>
            <a:ln>
              <a:noFill/>
            </a:ln>
          </cx:spPr>
          <cx:dataLabels>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Calibri"/>
                  <a:cs typeface="Calibri"/>
                </a:endParaRPr>
              </a:p>
            </cx:txPr>
            <cx:visibility seriesName="0" categoryName="0" value="1"/>
            <cx:dataLabel idx="0">
              <cx:txPr>
                <a:bodyPr spcFirstLastPara="1" vertOverflow="ellipsis" horzOverflow="overflow" wrap="square" lIns="0" tIns="0" rIns="0" bIns="0" anchor="ctr" anchorCtr="1"/>
                <a:lstStyle/>
                <a:p>
                  <a:pPr algn="ctr" rtl="0">
                    <a:defRPr sz="1050" b="1"/>
                  </a:pPr>
                  <a:r>
                    <a:rPr lang="en-US" sz="1050" b="1" i="0" u="none" strike="noStrike" baseline="0">
                      <a:solidFill>
                        <a:schemeClr val="bg1"/>
                      </a:solidFill>
                      <a:latin typeface="Calibri"/>
                      <a:cs typeface="Calibri"/>
                    </a:rPr>
                    <a:t>327</a:t>
                  </a:r>
                </a:p>
              </cx:txPr>
            </cx:dataLabel>
            <cx:dataLabel idx="1">
              <cx:txPr>
                <a:bodyPr spcFirstLastPara="1" vertOverflow="ellipsis" horzOverflow="overflow" wrap="square" lIns="0" tIns="0" rIns="0" bIns="0" anchor="ctr" anchorCtr="1"/>
                <a:lstStyle/>
                <a:p>
                  <a:pPr algn="ctr" rtl="0">
                    <a:defRPr sz="1050" b="1"/>
                  </a:pPr>
                  <a:r>
                    <a:rPr lang="en-US" sz="1050" b="1" i="0" u="none" strike="noStrike" baseline="0">
                      <a:solidFill>
                        <a:schemeClr val="bg1"/>
                      </a:solidFill>
                      <a:latin typeface="Calibri"/>
                      <a:cs typeface="Calibri"/>
                    </a:rPr>
                    <a:t>673</a:t>
                  </a:r>
                </a:p>
              </cx:txPr>
            </cx:dataLabel>
            <cx:dataLabel idx="2">
              <cx:txPr>
                <a:bodyPr spcFirstLastPara="1" vertOverflow="ellipsis" horzOverflow="overflow" wrap="square" lIns="0" tIns="0" rIns="0" bIns="0" anchor="ctr" anchorCtr="1"/>
                <a:lstStyle/>
                <a:p>
                  <a:pPr algn="ctr" rtl="0">
                    <a:defRPr sz="1050" b="1"/>
                  </a:pPr>
                  <a:r>
                    <a:rPr lang="en-US" sz="1050" b="1" i="0" u="none" strike="noStrike" baseline="0">
                      <a:solidFill>
                        <a:schemeClr val="bg1"/>
                      </a:solidFill>
                      <a:latin typeface="Calibri"/>
                      <a:cs typeface="Calibri"/>
                    </a:rPr>
                    <a:t>470</a:t>
                  </a:r>
                </a:p>
              </cx:txPr>
            </cx:dataLabel>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10.png"/><Relationship Id="rId18" Type="http://schemas.openxmlformats.org/officeDocument/2006/relationships/chart" Target="../charts/chart12.xml"/><Relationship Id="rId3" Type="http://schemas.openxmlformats.org/officeDocument/2006/relationships/image" Target="../media/image2.png"/><Relationship Id="rId7" Type="http://schemas.openxmlformats.org/officeDocument/2006/relationships/image" Target="../media/image7.png"/><Relationship Id="rId12" Type="http://schemas.openxmlformats.org/officeDocument/2006/relationships/image" Target="../media/image9.svg"/><Relationship Id="rId17" Type="http://schemas.microsoft.com/office/2014/relationships/chartEx" Target="../charts/chartEx3.xml"/><Relationship Id="rId2" Type="http://schemas.openxmlformats.org/officeDocument/2006/relationships/image" Target="../media/image5.png"/><Relationship Id="rId16" Type="http://schemas.openxmlformats.org/officeDocument/2006/relationships/chart" Target="../charts/chart11.xml"/><Relationship Id="rId20"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chart" Target="../charts/chart10.xml"/><Relationship Id="rId10" Type="http://schemas.openxmlformats.org/officeDocument/2006/relationships/chart" Target="../charts/chart9.xml"/><Relationship Id="rId19"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editAs="oneCell">
    <xdr:from>
      <xdr:col>3</xdr:col>
      <xdr:colOff>785906</xdr:colOff>
      <xdr:row>2</xdr:row>
      <xdr:rowOff>100854</xdr:rowOff>
    </xdr:from>
    <xdr:to>
      <xdr:col>5</xdr:col>
      <xdr:colOff>463177</xdr:colOff>
      <xdr:row>5</xdr:row>
      <xdr:rowOff>155389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F273D59-77B0-350C-6D83-0E04594906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46494" y="100854"/>
              <a:ext cx="1828800" cy="637240"/>
            </a:xfrm>
            <a:prstGeom prst="rect">
              <a:avLst/>
            </a:prstGeom>
            <a:solidFill>
              <a:prstClr val="white"/>
            </a:solidFill>
            <a:ln w="1">
              <a:solidFill>
                <a:prstClr val="green"/>
              </a:solidFill>
            </a:ln>
          </xdr:spPr>
          <xdr:txBody>
            <a:bodyPr vertOverflow="clip" horzOverflow="clip"/>
            <a:lstStyle/>
            <a:p>
              <a:r>
                <a:rPr lang="en-B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121023</xdr:colOff>
      <xdr:row>12</xdr:row>
      <xdr:rowOff>103093</xdr:rowOff>
    </xdr:from>
    <xdr:to>
      <xdr:col>3</xdr:col>
      <xdr:colOff>946523</xdr:colOff>
      <xdr:row>15</xdr:row>
      <xdr:rowOff>186203</xdr:rowOff>
    </xdr:to>
    <xdr:graphicFrame macro="">
      <xdr:nvGraphicFramePr>
        <xdr:cNvPr id="3" name="Chart 2">
          <a:extLst>
            <a:ext uri="{FF2B5EF4-FFF2-40B4-BE49-F238E27FC236}">
              <a16:creationId xmlns:a16="http://schemas.microsoft.com/office/drawing/2014/main" id="{046315BD-E0EF-ECF5-2E6F-92894B336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114300</xdr:colOff>
      <xdr:row>3</xdr:row>
      <xdr:rowOff>63501</xdr:rowOff>
    </xdr:from>
    <xdr:to>
      <xdr:col>8</xdr:col>
      <xdr:colOff>622300</xdr:colOff>
      <xdr:row>6</xdr:row>
      <xdr:rowOff>139701</xdr:rowOff>
    </xdr:to>
    <mc:AlternateContent xmlns:mc="http://schemas.openxmlformats.org/markup-compatibility/2006" xmlns:a14="http://schemas.microsoft.com/office/drawing/2010/main">
      <mc:Choice Requires="a14">
        <xdr:graphicFrame macro="">
          <xdr:nvGraphicFramePr>
            <xdr:cNvPr id="5" name="Gender 2">
              <a:extLst>
                <a:ext uri="{FF2B5EF4-FFF2-40B4-BE49-F238E27FC236}">
                  <a16:creationId xmlns:a16="http://schemas.microsoft.com/office/drawing/2014/main" id="{1B95E648-3F86-CCC6-1E31-F26C44FB8593}"/>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568888" y="257736"/>
              <a:ext cx="1822823" cy="658906"/>
            </a:xfrm>
            <a:prstGeom prst="rect">
              <a:avLst/>
            </a:prstGeom>
            <a:solidFill>
              <a:prstClr val="white"/>
            </a:solidFill>
            <a:ln w="1">
              <a:solidFill>
                <a:prstClr val="green"/>
              </a:solidFill>
            </a:ln>
          </xdr:spPr>
          <xdr:txBody>
            <a:bodyPr vertOverflow="clip" horzOverflow="clip"/>
            <a:lstStyle/>
            <a:p>
              <a:r>
                <a:rPr lang="en-B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89646</xdr:colOff>
      <xdr:row>22</xdr:row>
      <xdr:rowOff>62753</xdr:rowOff>
    </xdr:from>
    <xdr:to>
      <xdr:col>3</xdr:col>
      <xdr:colOff>1015999</xdr:colOff>
      <xdr:row>25</xdr:row>
      <xdr:rowOff>149411</xdr:rowOff>
    </xdr:to>
    <xdr:graphicFrame macro="">
      <xdr:nvGraphicFramePr>
        <xdr:cNvPr id="12" name="Chart 11">
          <a:extLst>
            <a:ext uri="{FF2B5EF4-FFF2-40B4-BE49-F238E27FC236}">
              <a16:creationId xmlns:a16="http://schemas.microsoft.com/office/drawing/2014/main" id="{1F8FAED1-ACF9-FCB7-54AC-CD92945BE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986118</xdr:colOff>
      <xdr:row>11</xdr:row>
      <xdr:rowOff>14941</xdr:rowOff>
    </xdr:from>
    <xdr:to>
      <xdr:col>6</xdr:col>
      <xdr:colOff>194236</xdr:colOff>
      <xdr:row>14</xdr:row>
      <xdr:rowOff>7471</xdr:rowOff>
    </xdr:to>
    <xdr:graphicFrame macro="">
      <xdr:nvGraphicFramePr>
        <xdr:cNvPr id="14" name="Chart 13">
          <a:extLst>
            <a:ext uri="{FF2B5EF4-FFF2-40B4-BE49-F238E27FC236}">
              <a16:creationId xmlns:a16="http://schemas.microsoft.com/office/drawing/2014/main" id="{9DE81C22-63D6-6A20-F85B-BAFEA47A9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156882</xdr:colOff>
      <xdr:row>11</xdr:row>
      <xdr:rowOff>37352</xdr:rowOff>
    </xdr:from>
    <xdr:to>
      <xdr:col>10</xdr:col>
      <xdr:colOff>17077</xdr:colOff>
      <xdr:row>14</xdr:row>
      <xdr:rowOff>102345</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8EE76715-DA5F-403A-A9FF-F4A15D0BEB4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283823" y="1785470"/>
              <a:ext cx="1832429" cy="647699"/>
            </a:xfrm>
            <a:prstGeom prst="rect">
              <a:avLst/>
            </a:prstGeom>
            <a:solidFill>
              <a:prstClr val="white"/>
            </a:solidFill>
            <a:ln w="1">
              <a:solidFill>
                <a:prstClr val="green"/>
              </a:solidFill>
            </a:ln>
          </xdr:spPr>
          <xdr:txBody>
            <a:bodyPr vertOverflow="clip" horzOverflow="clip"/>
            <a:lstStyle/>
            <a:p>
              <a:r>
                <a:rPr lang="en-B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23</xdr:row>
      <xdr:rowOff>0</xdr:rowOff>
    </xdr:from>
    <xdr:to>
      <xdr:col>6</xdr:col>
      <xdr:colOff>177800</xdr:colOff>
      <xdr:row>29</xdr:row>
      <xdr:rowOff>25399</xdr:rowOff>
    </xdr:to>
    <mc:AlternateContent xmlns:mc="http://schemas.openxmlformats.org/markup-compatibility/2006" xmlns:a14="http://schemas.microsoft.com/office/drawing/2010/main">
      <mc:Choice Requires="a14">
        <xdr:graphicFrame macro="">
          <xdr:nvGraphicFramePr>
            <xdr:cNvPr id="15" name="Gender 3">
              <a:extLst>
                <a:ext uri="{FF2B5EF4-FFF2-40B4-BE49-F238E27FC236}">
                  <a16:creationId xmlns:a16="http://schemas.microsoft.com/office/drawing/2014/main" id="{0CE35746-526B-479D-8DE2-9197D1733476}"/>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4818529" y="4078941"/>
              <a:ext cx="1828800" cy="1190811"/>
            </a:xfrm>
            <a:prstGeom prst="rect">
              <a:avLst/>
            </a:prstGeom>
            <a:solidFill>
              <a:prstClr val="white"/>
            </a:solidFill>
            <a:ln w="1">
              <a:solidFill>
                <a:prstClr val="green"/>
              </a:solidFill>
            </a:ln>
          </xdr:spPr>
          <xdr:txBody>
            <a:bodyPr vertOverflow="clip" horzOverflow="clip"/>
            <a:lstStyle/>
            <a:p>
              <a:r>
                <a:rPr lang="en-B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11206</xdr:colOff>
      <xdr:row>8</xdr:row>
      <xdr:rowOff>186764</xdr:rowOff>
    </xdr:from>
    <xdr:to>
      <xdr:col>16</xdr:col>
      <xdr:colOff>313765</xdr:colOff>
      <xdr:row>16</xdr:row>
      <xdr:rowOff>37353</xdr:rowOff>
    </xdr:to>
    <xdr:graphicFrame macro="">
      <xdr:nvGraphicFramePr>
        <xdr:cNvPr id="19" name="Chart 18">
          <a:extLst>
            <a:ext uri="{FF2B5EF4-FFF2-40B4-BE49-F238E27FC236}">
              <a16:creationId xmlns:a16="http://schemas.microsoft.com/office/drawing/2014/main" id="{76A539ED-3261-EDF7-6223-DA034FB61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246529</xdr:colOff>
      <xdr:row>4</xdr:row>
      <xdr:rowOff>1</xdr:rowOff>
    </xdr:from>
    <xdr:to>
      <xdr:col>26</xdr:col>
      <xdr:colOff>380999</xdr:colOff>
      <xdr:row>13</xdr:row>
      <xdr:rowOff>97118</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23276506-031B-1532-B80E-112F3A3DEF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4224129" y="787401"/>
              <a:ext cx="4757270" cy="1868767"/>
            </a:xfrm>
            <a:prstGeom prst="rect">
              <a:avLst/>
            </a:prstGeom>
            <a:solidFill>
              <a:prstClr val="white"/>
            </a:solidFill>
            <a:ln w="1">
              <a:solidFill>
                <a:prstClr val="green"/>
              </a:solidFill>
            </a:ln>
          </xdr:spPr>
          <xdr:txBody>
            <a:bodyPr vertOverflow="clip" horzOverflow="clip"/>
            <a:lstStyle/>
            <a:p>
              <a:r>
                <a:rPr lang="en-BI"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930089</xdr:colOff>
      <xdr:row>7</xdr:row>
      <xdr:rowOff>77695</xdr:rowOff>
    </xdr:from>
    <xdr:to>
      <xdr:col>21</xdr:col>
      <xdr:colOff>941294</xdr:colOff>
      <xdr:row>14</xdr:row>
      <xdr:rowOff>134470</xdr:rowOff>
    </xdr:to>
    <xdr:graphicFrame macro="">
      <xdr:nvGraphicFramePr>
        <xdr:cNvPr id="4" name="Chart 3">
          <a:extLst>
            <a:ext uri="{FF2B5EF4-FFF2-40B4-BE49-F238E27FC236}">
              <a16:creationId xmlns:a16="http://schemas.microsoft.com/office/drawing/2014/main" id="{9E826258-DDC7-3C89-1085-06D318199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347383</xdr:colOff>
      <xdr:row>11</xdr:row>
      <xdr:rowOff>77694</xdr:rowOff>
    </xdr:from>
    <xdr:to>
      <xdr:col>21</xdr:col>
      <xdr:colOff>1568823</xdr:colOff>
      <xdr:row>17</xdr:row>
      <xdr:rowOff>149412</xdr:rowOff>
    </xdr:to>
    <xdr:graphicFrame macro="">
      <xdr:nvGraphicFramePr>
        <xdr:cNvPr id="6" name="Chart 5">
          <a:extLst>
            <a:ext uri="{FF2B5EF4-FFF2-40B4-BE49-F238E27FC236}">
              <a16:creationId xmlns:a16="http://schemas.microsoft.com/office/drawing/2014/main" id="{B5F41351-1AE5-1DD9-7526-529C4C02C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635000</xdr:colOff>
      <xdr:row>13</xdr:row>
      <xdr:rowOff>137459</xdr:rowOff>
    </xdr:from>
    <xdr:to>
      <xdr:col>36</xdr:col>
      <xdr:colOff>605117</xdr:colOff>
      <xdr:row>27</xdr:row>
      <xdr:rowOff>161365</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776EB575-CB0B-2A4D-C0A8-723DF2B565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1216600" y="2696509"/>
              <a:ext cx="4592917" cy="2779806"/>
            </a:xfrm>
            <a:prstGeom prst="rect">
              <a:avLst/>
            </a:prstGeom>
            <a:solidFill>
              <a:prstClr val="white"/>
            </a:solidFill>
            <a:ln w="1">
              <a:solidFill>
                <a:prstClr val="green"/>
              </a:solidFill>
            </a:ln>
          </xdr:spPr>
          <xdr:txBody>
            <a:bodyPr vertOverflow="clip" horzOverflow="clip"/>
            <a:lstStyle/>
            <a:p>
              <a:r>
                <a:rPr lang="en-BI"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506099</xdr:colOff>
      <xdr:row>14</xdr:row>
      <xdr:rowOff>66455</xdr:rowOff>
    </xdr:from>
    <xdr:to>
      <xdr:col>7</xdr:col>
      <xdr:colOff>21733</xdr:colOff>
      <xdr:row>28</xdr:row>
      <xdr:rowOff>61781</xdr:rowOff>
    </xdr:to>
    <mc:AlternateContent xmlns:mc="http://schemas.openxmlformats.org/markup-compatibility/2006" xmlns:a14="http://schemas.microsoft.com/office/drawing/2010/main">
      <mc:Choice Requires="a14">
        <xdr:graphicFrame macro="">
          <xdr:nvGraphicFramePr>
            <xdr:cNvPr id="18" name="Education Field">
              <a:extLst>
                <a:ext uri="{FF2B5EF4-FFF2-40B4-BE49-F238E27FC236}">
                  <a16:creationId xmlns:a16="http://schemas.microsoft.com/office/drawing/2014/main" id="{B666728B-FB30-5374-5DEA-F2A4A848661D}"/>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5401372" y="2814273"/>
              <a:ext cx="1824725" cy="2743144"/>
            </a:xfrm>
            <a:prstGeom prst="rect">
              <a:avLst/>
            </a:prstGeom>
            <a:solidFill>
              <a:prstClr val="white"/>
            </a:solidFill>
            <a:ln w="1">
              <a:solidFill>
                <a:prstClr val="green"/>
              </a:solidFill>
            </a:ln>
          </xdr:spPr>
          <xdr:txBody>
            <a:bodyPr vertOverflow="clip" horzOverflow="clip"/>
            <a:lstStyle/>
            <a:p>
              <a:r>
                <a:rPr lang="en-B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81802</xdr:colOff>
      <xdr:row>10</xdr:row>
      <xdr:rowOff>157629</xdr:rowOff>
    </xdr:from>
    <xdr:to>
      <xdr:col>28</xdr:col>
      <xdr:colOff>595777</xdr:colOff>
      <xdr:row>24</xdr:row>
      <xdr:rowOff>152954</xdr:rowOff>
    </xdr:to>
    <mc:AlternateContent xmlns:mc="http://schemas.openxmlformats.org/markup-compatibility/2006" xmlns:a14="http://schemas.microsoft.com/office/drawing/2010/main">
      <mc:Choice Requires="a14">
        <xdr:graphicFrame macro="">
          <xdr:nvGraphicFramePr>
            <xdr:cNvPr id="21" name="Department">
              <a:extLst>
                <a:ext uri="{FF2B5EF4-FFF2-40B4-BE49-F238E27FC236}">
                  <a16:creationId xmlns:a16="http://schemas.microsoft.com/office/drawing/2014/main" id="{A9702018-9E11-A699-F009-97963DD45FA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8245920" y="2099982"/>
              <a:ext cx="1828800" cy="2714619"/>
            </a:xfrm>
            <a:prstGeom prst="rect">
              <a:avLst/>
            </a:prstGeom>
            <a:solidFill>
              <a:prstClr val="white"/>
            </a:solidFill>
            <a:ln w="1">
              <a:solidFill>
                <a:prstClr val="green"/>
              </a:solidFill>
            </a:ln>
          </xdr:spPr>
          <xdr:txBody>
            <a:bodyPr vertOverflow="clip" horzOverflow="clip"/>
            <a:lstStyle/>
            <a:p>
              <a:r>
                <a:rPr lang="en-B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20</xdr:col>
      <xdr:colOff>7472</xdr:colOff>
      <xdr:row>3</xdr:row>
      <xdr:rowOff>74705</xdr:rowOff>
    </xdr:from>
    <xdr:to>
      <xdr:col>22</xdr:col>
      <xdr:colOff>567766</xdr:colOff>
      <xdr:row>5</xdr:row>
      <xdr:rowOff>82177</xdr:rowOff>
    </xdr:to>
    <xdr:sp macro="" textlink="">
      <xdr:nvSpPr>
        <xdr:cNvPr id="23" name="Freeform: Shape 22">
          <a:extLst>
            <a:ext uri="{FF2B5EF4-FFF2-40B4-BE49-F238E27FC236}">
              <a16:creationId xmlns:a16="http://schemas.microsoft.com/office/drawing/2014/main" id="{56188A8F-AAF0-4C68-ABB5-57625E35391A}"/>
            </a:ext>
          </a:extLst>
        </xdr:cNvPr>
        <xdr:cNvSpPr/>
      </xdr:nvSpPr>
      <xdr:spPr>
        <a:xfrm>
          <a:off x="13155707" y="657411"/>
          <a:ext cx="1875118" cy="395942"/>
        </a:xfrm>
        <a:custGeom>
          <a:avLst/>
          <a:gdLst>
            <a:gd name="connsiteX0" fmla="*/ 580489 w 3412732"/>
            <a:gd name="connsiteY0" fmla="*/ 121577 h 976045"/>
            <a:gd name="connsiteX1" fmla="*/ 487517 w 3412732"/>
            <a:gd name="connsiteY1" fmla="*/ 364890 h 976045"/>
            <a:gd name="connsiteX2" fmla="*/ 186647 w 3412732"/>
            <a:gd name="connsiteY2" fmla="*/ 364888 h 976045"/>
            <a:gd name="connsiteX3" fmla="*/ 430057 w 3412732"/>
            <a:gd name="connsiteY3" fmla="*/ 515262 h 976045"/>
            <a:gd name="connsiteX4" fmla="*/ 337081 w 3412732"/>
            <a:gd name="connsiteY4" fmla="*/ 758573 h 976045"/>
            <a:gd name="connsiteX5" fmla="*/ 580489 w 3412732"/>
            <a:gd name="connsiteY5" fmla="*/ 608197 h 976045"/>
            <a:gd name="connsiteX6" fmla="*/ 823896 w 3412732"/>
            <a:gd name="connsiteY6" fmla="*/ 758573 h 976045"/>
            <a:gd name="connsiteX7" fmla="*/ 730920 w 3412732"/>
            <a:gd name="connsiteY7" fmla="*/ 515262 h 976045"/>
            <a:gd name="connsiteX8" fmla="*/ 974330 w 3412732"/>
            <a:gd name="connsiteY8" fmla="*/ 364888 h 976045"/>
            <a:gd name="connsiteX9" fmla="*/ 673460 w 3412732"/>
            <a:gd name="connsiteY9" fmla="*/ 364890 h 976045"/>
            <a:gd name="connsiteX10" fmla="*/ 2193532 w 3412732"/>
            <a:gd name="connsiteY10" fmla="*/ 121577 h 976045"/>
            <a:gd name="connsiteX11" fmla="*/ 2100560 w 3412732"/>
            <a:gd name="connsiteY11" fmla="*/ 364890 h 976045"/>
            <a:gd name="connsiteX12" fmla="*/ 1799690 w 3412732"/>
            <a:gd name="connsiteY12" fmla="*/ 364888 h 976045"/>
            <a:gd name="connsiteX13" fmla="*/ 2043100 w 3412732"/>
            <a:gd name="connsiteY13" fmla="*/ 515262 h 976045"/>
            <a:gd name="connsiteX14" fmla="*/ 1950124 w 3412732"/>
            <a:gd name="connsiteY14" fmla="*/ 758573 h 976045"/>
            <a:gd name="connsiteX15" fmla="*/ 2193532 w 3412732"/>
            <a:gd name="connsiteY15" fmla="*/ 608197 h 976045"/>
            <a:gd name="connsiteX16" fmla="*/ 2436939 w 3412732"/>
            <a:gd name="connsiteY16" fmla="*/ 758573 h 976045"/>
            <a:gd name="connsiteX17" fmla="*/ 2343963 w 3412732"/>
            <a:gd name="connsiteY17" fmla="*/ 515262 h 976045"/>
            <a:gd name="connsiteX18" fmla="*/ 2587373 w 3412732"/>
            <a:gd name="connsiteY18" fmla="*/ 364888 h 976045"/>
            <a:gd name="connsiteX19" fmla="*/ 2286503 w 3412732"/>
            <a:gd name="connsiteY19" fmla="*/ 364890 h 976045"/>
            <a:gd name="connsiteX20" fmla="*/ 1368174 w 3412732"/>
            <a:gd name="connsiteY20" fmla="*/ 121577 h 976045"/>
            <a:gd name="connsiteX21" fmla="*/ 1275202 w 3412732"/>
            <a:gd name="connsiteY21" fmla="*/ 364890 h 976045"/>
            <a:gd name="connsiteX22" fmla="*/ 974332 w 3412732"/>
            <a:gd name="connsiteY22" fmla="*/ 364888 h 976045"/>
            <a:gd name="connsiteX23" fmla="*/ 1217742 w 3412732"/>
            <a:gd name="connsiteY23" fmla="*/ 515262 h 976045"/>
            <a:gd name="connsiteX24" fmla="*/ 1124766 w 3412732"/>
            <a:gd name="connsiteY24" fmla="*/ 758573 h 976045"/>
            <a:gd name="connsiteX25" fmla="*/ 1368174 w 3412732"/>
            <a:gd name="connsiteY25" fmla="*/ 608197 h 976045"/>
            <a:gd name="connsiteX26" fmla="*/ 1611581 w 3412732"/>
            <a:gd name="connsiteY26" fmla="*/ 758573 h 976045"/>
            <a:gd name="connsiteX27" fmla="*/ 1518605 w 3412732"/>
            <a:gd name="connsiteY27" fmla="*/ 515262 h 976045"/>
            <a:gd name="connsiteX28" fmla="*/ 1762015 w 3412732"/>
            <a:gd name="connsiteY28" fmla="*/ 364888 h 976045"/>
            <a:gd name="connsiteX29" fmla="*/ 1461145 w 3412732"/>
            <a:gd name="connsiteY29" fmla="*/ 364890 h 976045"/>
            <a:gd name="connsiteX30" fmla="*/ 3018890 w 3412732"/>
            <a:gd name="connsiteY30" fmla="*/ 121577 h 976045"/>
            <a:gd name="connsiteX31" fmla="*/ 2925918 w 3412732"/>
            <a:gd name="connsiteY31" fmla="*/ 364890 h 976045"/>
            <a:gd name="connsiteX32" fmla="*/ 2625048 w 3412732"/>
            <a:gd name="connsiteY32" fmla="*/ 364888 h 976045"/>
            <a:gd name="connsiteX33" fmla="*/ 2868458 w 3412732"/>
            <a:gd name="connsiteY33" fmla="*/ 515262 h 976045"/>
            <a:gd name="connsiteX34" fmla="*/ 2775482 w 3412732"/>
            <a:gd name="connsiteY34" fmla="*/ 758573 h 976045"/>
            <a:gd name="connsiteX35" fmla="*/ 3018890 w 3412732"/>
            <a:gd name="connsiteY35" fmla="*/ 608197 h 976045"/>
            <a:gd name="connsiteX36" fmla="*/ 3262297 w 3412732"/>
            <a:gd name="connsiteY36" fmla="*/ 758573 h 976045"/>
            <a:gd name="connsiteX37" fmla="*/ 3169321 w 3412732"/>
            <a:gd name="connsiteY37" fmla="*/ 515262 h 976045"/>
            <a:gd name="connsiteX38" fmla="*/ 3412731 w 3412732"/>
            <a:gd name="connsiteY38" fmla="*/ 364888 h 976045"/>
            <a:gd name="connsiteX39" fmla="*/ 3111861 w 3412732"/>
            <a:gd name="connsiteY39" fmla="*/ 364890 h 976045"/>
            <a:gd name="connsiteX40" fmla="*/ 0 w 3412732"/>
            <a:gd name="connsiteY40" fmla="*/ 0 h 976045"/>
            <a:gd name="connsiteX41" fmla="*/ 3412732 w 3412732"/>
            <a:gd name="connsiteY41" fmla="*/ 0 h 976045"/>
            <a:gd name="connsiteX42" fmla="*/ 3412732 w 3412732"/>
            <a:gd name="connsiteY42" fmla="*/ 976045 h 976045"/>
            <a:gd name="connsiteX43" fmla="*/ 0 w 3412732"/>
            <a:gd name="connsiteY43" fmla="*/ 976045 h 97604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3412732" h="976045">
              <a:moveTo>
                <a:pt x="580489" y="121577"/>
              </a:moveTo>
              <a:lnTo>
                <a:pt x="487517" y="364890"/>
              </a:lnTo>
              <a:lnTo>
                <a:pt x="186647" y="364888"/>
              </a:lnTo>
              <a:lnTo>
                <a:pt x="430057" y="515262"/>
              </a:lnTo>
              <a:lnTo>
                <a:pt x="337081" y="758573"/>
              </a:lnTo>
              <a:lnTo>
                <a:pt x="580489" y="608197"/>
              </a:lnTo>
              <a:lnTo>
                <a:pt x="823896" y="758573"/>
              </a:lnTo>
              <a:lnTo>
                <a:pt x="730920" y="515262"/>
              </a:lnTo>
              <a:lnTo>
                <a:pt x="974330" y="364888"/>
              </a:lnTo>
              <a:lnTo>
                <a:pt x="673460" y="364890"/>
              </a:lnTo>
              <a:close/>
              <a:moveTo>
                <a:pt x="2193532" y="121577"/>
              </a:moveTo>
              <a:lnTo>
                <a:pt x="2100560" y="364890"/>
              </a:lnTo>
              <a:lnTo>
                <a:pt x="1799690" y="364888"/>
              </a:lnTo>
              <a:lnTo>
                <a:pt x="2043100" y="515262"/>
              </a:lnTo>
              <a:lnTo>
                <a:pt x="1950124" y="758573"/>
              </a:lnTo>
              <a:lnTo>
                <a:pt x="2193532" y="608197"/>
              </a:lnTo>
              <a:lnTo>
                <a:pt x="2436939" y="758573"/>
              </a:lnTo>
              <a:lnTo>
                <a:pt x="2343963" y="515262"/>
              </a:lnTo>
              <a:lnTo>
                <a:pt x="2587373" y="364888"/>
              </a:lnTo>
              <a:lnTo>
                <a:pt x="2286503" y="364890"/>
              </a:lnTo>
              <a:close/>
              <a:moveTo>
                <a:pt x="1368174" y="121577"/>
              </a:moveTo>
              <a:lnTo>
                <a:pt x="1275202" y="364890"/>
              </a:lnTo>
              <a:lnTo>
                <a:pt x="974332" y="364888"/>
              </a:lnTo>
              <a:lnTo>
                <a:pt x="1217742" y="515262"/>
              </a:lnTo>
              <a:lnTo>
                <a:pt x="1124766" y="758573"/>
              </a:lnTo>
              <a:lnTo>
                <a:pt x="1368174" y="608197"/>
              </a:lnTo>
              <a:lnTo>
                <a:pt x="1611581" y="758573"/>
              </a:lnTo>
              <a:lnTo>
                <a:pt x="1518605" y="515262"/>
              </a:lnTo>
              <a:lnTo>
                <a:pt x="1762015" y="364888"/>
              </a:lnTo>
              <a:lnTo>
                <a:pt x="1461145" y="364890"/>
              </a:lnTo>
              <a:close/>
              <a:moveTo>
                <a:pt x="3018890" y="121577"/>
              </a:moveTo>
              <a:lnTo>
                <a:pt x="2925918" y="364890"/>
              </a:lnTo>
              <a:lnTo>
                <a:pt x="2625048" y="364888"/>
              </a:lnTo>
              <a:lnTo>
                <a:pt x="2868458" y="515262"/>
              </a:lnTo>
              <a:lnTo>
                <a:pt x="2775482" y="758573"/>
              </a:lnTo>
              <a:lnTo>
                <a:pt x="3018890" y="608197"/>
              </a:lnTo>
              <a:lnTo>
                <a:pt x="3262297" y="758573"/>
              </a:lnTo>
              <a:lnTo>
                <a:pt x="3169321" y="515262"/>
              </a:lnTo>
              <a:lnTo>
                <a:pt x="3412731" y="364888"/>
              </a:lnTo>
              <a:lnTo>
                <a:pt x="3111861" y="364890"/>
              </a:lnTo>
              <a:close/>
              <a:moveTo>
                <a:pt x="0" y="0"/>
              </a:moveTo>
              <a:lnTo>
                <a:pt x="3412732" y="0"/>
              </a:lnTo>
              <a:lnTo>
                <a:pt x="3412732" y="976045"/>
              </a:lnTo>
              <a:lnTo>
                <a:pt x="0" y="976045"/>
              </a:lnTo>
              <a:close/>
            </a:path>
          </a:pathLst>
        </a:custGeom>
        <a:no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BI"/>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BI"/>
        </a:p>
      </xdr:txBody>
    </xdr:sp>
    <xdr:clientData/>
  </xdr:twoCellAnchor>
  <xdr:oneCellAnchor>
    <xdr:from>
      <xdr:col>2</xdr:col>
      <xdr:colOff>117929</xdr:colOff>
      <xdr:row>2</xdr:row>
      <xdr:rowOff>27214</xdr:rowOff>
    </xdr:from>
    <xdr:ext cx="13909222" cy="7563922"/>
    <xdr:grpSp>
      <xdr:nvGrpSpPr>
        <xdr:cNvPr id="2" name="Shape 2">
          <a:extLst>
            <a:ext uri="{FF2B5EF4-FFF2-40B4-BE49-F238E27FC236}">
              <a16:creationId xmlns:a16="http://schemas.microsoft.com/office/drawing/2014/main" id="{00000000-0008-0000-0300-000002000000}"/>
            </a:ext>
          </a:extLst>
        </xdr:cNvPr>
        <xdr:cNvGrpSpPr/>
      </xdr:nvGrpSpPr>
      <xdr:grpSpPr>
        <a:xfrm>
          <a:off x="1434111" y="419759"/>
          <a:ext cx="13909222" cy="7563922"/>
          <a:chOff x="0" y="60488"/>
          <a:chExt cx="10692000" cy="7439025"/>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ctr" rtl="0">
                <a:spcBef>
                  <a:spcPts val="0"/>
                </a:spcBef>
                <a:spcAft>
                  <a:spcPts val="0"/>
                </a:spcAft>
                <a:buNone/>
              </a:pPr>
              <a:endParaRPr sz="1400"/>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40088" y="270899"/>
              <a:ext cx="7762998" cy="834001"/>
            </a:xfrm>
            <a:prstGeom prst="roundRect">
              <a:avLst>
                <a:gd name="adj" fmla="val 10000"/>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3800" b="1">
                  <a:solidFill>
                    <a:schemeClr val="accent1">
                      <a:lumMod val="50000"/>
                    </a:schemeClr>
                  </a:solidFill>
                  <a:latin typeface="Lato"/>
                  <a:ea typeface="Lato"/>
                  <a:cs typeface="Lato"/>
                  <a:sym typeface="Lato"/>
                </a:rPr>
                <a:t>     HR ANALYITICS</a:t>
              </a:r>
              <a:r>
                <a:rPr lang="en-US" sz="3800" b="1" baseline="0">
                  <a:solidFill>
                    <a:schemeClr val="accent1">
                      <a:lumMod val="50000"/>
                    </a:schemeClr>
                  </a:solidFill>
                  <a:latin typeface="Lato"/>
                  <a:ea typeface="Lato"/>
                  <a:cs typeface="Lato"/>
                  <a:sym typeface="Lato"/>
                </a:rPr>
                <a:t> DASHBOAROD                        </a:t>
              </a:r>
              <a:endParaRPr sz="3800" b="1">
                <a:solidFill>
                  <a:schemeClr val="accent1">
                    <a:lumMod val="50000"/>
                  </a:schemeClr>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49521" y="270899"/>
              <a:ext cx="5467351" cy="834001"/>
            </a:xfrm>
            <a:prstGeom prst="roundRect">
              <a:avLst>
                <a:gd name="adj" fmla="val 10000"/>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lvl="0" algn="ctr" rtl="0"/>
              <a:r>
                <a:rPr lang="en-US" sz="1600" b="1">
                  <a:effectLst/>
                  <a:latin typeface="+mn-lt"/>
                  <a:ea typeface="+mn-ea"/>
                  <a:cs typeface="+mn-cs"/>
                </a:rPr>
                <a:t>   </a:t>
              </a:r>
            </a:p>
            <a:p>
              <a:pPr lvl="0" algn="ctr" rtl="0"/>
              <a:endParaRPr sz="1100"/>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34523" y="1195801"/>
              <a:ext cx="13300702" cy="1018762"/>
              <a:chOff x="1834423" y="1195801"/>
              <a:chExt cx="13415102" cy="1018762"/>
            </a:xfrm>
          </xdr:grpSpPr>
          <xdr:sp macro="" textlink="Sheet1!$A$5">
            <xdr:nvSpPr>
              <xdr:cNvPr id="35" name="Shape 35">
                <a:extLst>
                  <a:ext uri="{FF2B5EF4-FFF2-40B4-BE49-F238E27FC236}">
                    <a16:creationId xmlns:a16="http://schemas.microsoft.com/office/drawing/2014/main" id="{00000000-0008-0000-0300-000023000000}"/>
                  </a:ext>
                </a:extLst>
              </xdr:cNvPr>
              <xdr:cNvSpPr/>
            </xdr:nvSpPr>
            <xdr:spPr>
              <a:xfrm>
                <a:off x="1834423" y="1195801"/>
                <a:ext cx="2602058" cy="998849"/>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000" b="1">
                  <a:solidFill>
                    <a:schemeClr val="accent1">
                      <a:lumMod val="50000"/>
                    </a:schemeClr>
                  </a:solidFill>
                  <a:latin typeface="+mn-lt"/>
                </a:endParaRPr>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77095" y="1215714"/>
                <a:ext cx="2571417" cy="958606"/>
              </a:xfrm>
              <a:prstGeom prst="roundRect">
                <a:avLst>
                  <a:gd name="adj" fmla="val 6048"/>
                </a:avLst>
              </a:prstGeom>
              <a:solidFill>
                <a:schemeClr val="bg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US" sz="2000" b="1">
                  <a:solidFill>
                    <a:schemeClr val="accent1">
                      <a:lumMod val="50000"/>
                    </a:schemeClr>
                  </a:solidFill>
                  <a:latin typeface="+mn-lt"/>
                </a:endParaRPr>
              </a:p>
            </xdr:txBody>
          </xdr:sp>
          <xdr:sp macro="" textlink="Sheet1!C5">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a:solidFill>
                      <a:srgbClr val="903030"/>
                    </a:solidFill>
                    <a:effectLst/>
                    <a:latin typeface="+mn-lt"/>
                    <a:ea typeface="+mn-ea"/>
                    <a:cs typeface="+mn-cs"/>
                  </a:rPr>
                  <a:t>Average</a:t>
                </a:r>
                <a:r>
                  <a:rPr lang="en-US" sz="2000" b="1" i="0" baseline="0">
                    <a:solidFill>
                      <a:srgbClr val="903030"/>
                    </a:solidFill>
                    <a:effectLst/>
                    <a:latin typeface="+mn-lt"/>
                    <a:ea typeface="+mn-ea"/>
                    <a:cs typeface="+mn-cs"/>
                  </a:rPr>
                  <a:t> Age</a:t>
                </a:r>
                <a:endParaRPr lang="en-BI" sz="2000" b="1">
                  <a:solidFill>
                    <a:srgbClr val="903030"/>
                  </a:solidFill>
                  <a:effectLst/>
                </a:endParaRPr>
              </a:p>
              <a:p>
                <a:pPr marL="0" lvl="0" indent="0" algn="ctr" rtl="0">
                  <a:spcBef>
                    <a:spcPts val="0"/>
                  </a:spcBef>
                  <a:spcAft>
                    <a:spcPts val="0"/>
                  </a:spcAft>
                  <a:buNone/>
                </a:pPr>
                <a:endParaRPr lang="en-US" sz="2000" b="1" i="0" u="none" strike="noStrike">
                  <a:solidFill>
                    <a:srgbClr val="903030"/>
                  </a:solidFill>
                  <a:effectLst/>
                  <a:latin typeface="+mn-lt"/>
                  <a:ea typeface="+mn-ea"/>
                  <a:cs typeface="+mn-cs"/>
                </a:endParaRPr>
              </a:p>
            </xdr:txBody>
          </xdr:sp>
          <xdr:sp macro="" textlink="Sheet1!D8">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000" b="1">
                  <a:solidFill>
                    <a:srgbClr val="903030"/>
                  </a:solidFill>
                </a:endParaRPr>
              </a:p>
            </xdr:txBody>
          </xdr:sp>
          <xdr:sp macro="" textlink="Sheet1!E8">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9"/>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2000" b="1">
                  <a:solidFill>
                    <a:schemeClr val="accent1">
                      <a:lumMod val="50000"/>
                    </a:schemeClr>
                  </a:solidFill>
                </a:endParaRPr>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oneCellAnchor>
    <xdr:from>
      <xdr:col>5</xdr:col>
      <xdr:colOff>515503</xdr:colOff>
      <xdr:row>8</xdr:row>
      <xdr:rowOff>86014</xdr:rowOff>
    </xdr:from>
    <xdr:ext cx="333375" cy="314325"/>
    <xdr:pic>
      <xdr:nvPicPr>
        <xdr:cNvPr id="5" name="image4.png">
          <a:extLst>
            <a:ext uri="{FF2B5EF4-FFF2-40B4-BE49-F238E27FC236}">
              <a16:creationId xmlns:a16="http://schemas.microsoft.com/office/drawing/2014/main" id="{393D880F-8623-457B-863B-6471CD8C7B8E}"/>
            </a:ext>
          </a:extLst>
        </xdr:cNvPr>
        <xdr:cNvPicPr preferRelativeResize="0"/>
      </xdr:nvPicPr>
      <xdr:blipFill>
        <a:blip xmlns:r="http://schemas.openxmlformats.org/officeDocument/2006/relationships" r:embed="rId1" cstate="print"/>
        <a:stretch>
          <a:fillRect/>
        </a:stretch>
      </xdr:blipFill>
      <xdr:spPr>
        <a:xfrm>
          <a:off x="3785753" y="1610014"/>
          <a:ext cx="333375" cy="314325"/>
        </a:xfrm>
        <a:prstGeom prst="rect">
          <a:avLst/>
        </a:prstGeom>
        <a:noFill/>
      </xdr:spPr>
    </xdr:pic>
    <xdr:clientData fLocksWithSheet="0"/>
  </xdr:oneCellAnchor>
  <xdr:oneCellAnchor>
    <xdr:from>
      <xdr:col>9</xdr:col>
      <xdr:colOff>311151</xdr:colOff>
      <xdr:row>8</xdr:row>
      <xdr:rowOff>28286</xdr:rowOff>
    </xdr:from>
    <xdr:ext cx="527050" cy="400050"/>
    <xdr:pic>
      <xdr:nvPicPr>
        <xdr:cNvPr id="3" name="image7.png">
          <a:extLst>
            <a:ext uri="{FF2B5EF4-FFF2-40B4-BE49-F238E27FC236}">
              <a16:creationId xmlns:a16="http://schemas.microsoft.com/office/drawing/2014/main" id="{83F3E28E-BDFA-497C-A3BF-089FA70ACE27}"/>
            </a:ext>
          </a:extLst>
        </xdr:cNvPr>
        <xdr:cNvPicPr preferRelativeResize="0"/>
      </xdr:nvPicPr>
      <xdr:blipFill>
        <a:blip xmlns:r="http://schemas.openxmlformats.org/officeDocument/2006/relationships" r:embed="rId2" cstate="print"/>
        <a:stretch>
          <a:fillRect/>
        </a:stretch>
      </xdr:blipFill>
      <xdr:spPr>
        <a:xfrm>
          <a:off x="6197601" y="1552286"/>
          <a:ext cx="527050" cy="400050"/>
        </a:xfrm>
        <a:prstGeom prst="rect">
          <a:avLst/>
        </a:prstGeom>
        <a:noFill/>
      </xdr:spPr>
    </xdr:pic>
    <xdr:clientData fLocksWithSheet="0"/>
  </xdr:oneCellAnchor>
  <xdr:oneCellAnchor>
    <xdr:from>
      <xdr:col>18</xdr:col>
      <xdr:colOff>127033</xdr:colOff>
      <xdr:row>8</xdr:row>
      <xdr:rowOff>30560</xdr:rowOff>
    </xdr:from>
    <xdr:ext cx="458253" cy="366569"/>
    <xdr:pic>
      <xdr:nvPicPr>
        <xdr:cNvPr id="6" name="image5.png">
          <a:extLst>
            <a:ext uri="{FF2B5EF4-FFF2-40B4-BE49-F238E27FC236}">
              <a16:creationId xmlns:a16="http://schemas.microsoft.com/office/drawing/2014/main" id="{5145B189-7669-465F-BF30-5AC3CA7801FC}"/>
            </a:ext>
          </a:extLst>
        </xdr:cNvPr>
        <xdr:cNvPicPr preferRelativeResize="0"/>
      </xdr:nvPicPr>
      <xdr:blipFill>
        <a:blip xmlns:r="http://schemas.openxmlformats.org/officeDocument/2006/relationships" r:embed="rId3" cstate="print"/>
        <a:stretch>
          <a:fillRect/>
        </a:stretch>
      </xdr:blipFill>
      <xdr:spPr>
        <a:xfrm>
          <a:off x="11972669" y="1600742"/>
          <a:ext cx="458253" cy="366569"/>
        </a:xfrm>
        <a:prstGeom prst="rect">
          <a:avLst/>
        </a:prstGeom>
        <a:noFill/>
      </xdr:spPr>
    </xdr:pic>
    <xdr:clientData fLocksWithSheet="0"/>
  </xdr:oneCellAnchor>
  <xdr:oneCellAnchor>
    <xdr:from>
      <xdr:col>14</xdr:col>
      <xdr:colOff>25977</xdr:colOff>
      <xdr:row>8</xdr:row>
      <xdr:rowOff>40986</xdr:rowOff>
    </xdr:from>
    <xdr:ext cx="368300" cy="304800"/>
    <xdr:pic>
      <xdr:nvPicPr>
        <xdr:cNvPr id="7" name="image6.png">
          <a:extLst>
            <a:ext uri="{FF2B5EF4-FFF2-40B4-BE49-F238E27FC236}">
              <a16:creationId xmlns:a16="http://schemas.microsoft.com/office/drawing/2014/main" id="{B35B0BFC-916C-47CF-B344-F6817E3C27E1}"/>
            </a:ext>
          </a:extLst>
        </xdr:cNvPr>
        <xdr:cNvPicPr preferRelativeResize="0"/>
      </xdr:nvPicPr>
      <xdr:blipFill>
        <a:blip xmlns:r="http://schemas.openxmlformats.org/officeDocument/2006/relationships" r:embed="rId4" cstate="print"/>
        <a:stretch>
          <a:fillRect/>
        </a:stretch>
      </xdr:blipFill>
      <xdr:spPr>
        <a:xfrm>
          <a:off x="9239250" y="1611168"/>
          <a:ext cx="368300" cy="304800"/>
        </a:xfrm>
        <a:prstGeom prst="rect">
          <a:avLst/>
        </a:prstGeom>
        <a:noFill/>
      </xdr:spPr>
    </xdr:pic>
    <xdr:clientData fLocksWithSheet="0"/>
  </xdr:oneCellAnchor>
  <xdr:oneCellAnchor>
    <xdr:from>
      <xdr:col>22</xdr:col>
      <xdr:colOff>126999</xdr:colOff>
      <xdr:row>7</xdr:row>
      <xdr:rowOff>187036</xdr:rowOff>
    </xdr:from>
    <xdr:ext cx="469323" cy="363682"/>
    <xdr:pic>
      <xdr:nvPicPr>
        <xdr:cNvPr id="10" name="image2.png">
          <a:extLst>
            <a:ext uri="{FF2B5EF4-FFF2-40B4-BE49-F238E27FC236}">
              <a16:creationId xmlns:a16="http://schemas.microsoft.com/office/drawing/2014/main" id="{4E973B4E-72AF-48FA-83B8-416173412C89}"/>
            </a:ext>
          </a:extLst>
        </xdr:cNvPr>
        <xdr:cNvPicPr preferRelativeResize="0"/>
      </xdr:nvPicPr>
      <xdr:blipFill>
        <a:blip xmlns:r="http://schemas.openxmlformats.org/officeDocument/2006/relationships" r:embed="rId5" cstate="print"/>
        <a:stretch>
          <a:fillRect/>
        </a:stretch>
      </xdr:blipFill>
      <xdr:spPr>
        <a:xfrm>
          <a:off x="14604999" y="1560945"/>
          <a:ext cx="469323" cy="363682"/>
        </a:xfrm>
        <a:prstGeom prst="rect">
          <a:avLst/>
        </a:prstGeom>
        <a:noFill/>
      </xdr:spPr>
    </xdr:pic>
    <xdr:clientData fLocksWithSheet="0"/>
  </xdr:oneCellAnchor>
  <xdr:oneCellAnchor>
    <xdr:from>
      <xdr:col>2</xdr:col>
      <xdr:colOff>318078</xdr:colOff>
      <xdr:row>3</xdr:row>
      <xdr:rowOff>15010</xdr:rowOff>
    </xdr:from>
    <xdr:ext cx="600363" cy="588818"/>
    <xdr:pic>
      <xdr:nvPicPr>
        <xdr:cNvPr id="12" name="image1.png">
          <a:extLst>
            <a:ext uri="{FF2B5EF4-FFF2-40B4-BE49-F238E27FC236}">
              <a16:creationId xmlns:a16="http://schemas.microsoft.com/office/drawing/2014/main" id="{A950C1A5-9448-484B-815D-AC4BA2F5DB7B}"/>
            </a:ext>
          </a:extLst>
        </xdr:cNvPr>
        <xdr:cNvPicPr preferRelativeResize="0"/>
      </xdr:nvPicPr>
      <xdr:blipFill>
        <a:blip xmlns:r="http://schemas.openxmlformats.org/officeDocument/2006/relationships" r:embed="rId6" cstate="print"/>
        <a:stretch>
          <a:fillRect/>
        </a:stretch>
      </xdr:blipFill>
      <xdr:spPr>
        <a:xfrm>
          <a:off x="1626178" y="586510"/>
          <a:ext cx="600363" cy="588818"/>
        </a:xfrm>
        <a:prstGeom prst="rect">
          <a:avLst/>
        </a:prstGeom>
        <a:noFill/>
      </xdr:spPr>
    </xdr:pic>
    <xdr:clientData fLocksWithSheet="0"/>
  </xdr:oneCellAnchor>
  <xdr:oneCellAnchor>
    <xdr:from>
      <xdr:col>14</xdr:col>
      <xdr:colOff>617681</xdr:colOff>
      <xdr:row>2</xdr:row>
      <xdr:rowOff>180606</xdr:rowOff>
    </xdr:from>
    <xdr:ext cx="723900" cy="628650"/>
    <xdr:pic>
      <xdr:nvPicPr>
        <xdr:cNvPr id="13" name="image3.png">
          <a:extLst>
            <a:ext uri="{FF2B5EF4-FFF2-40B4-BE49-F238E27FC236}">
              <a16:creationId xmlns:a16="http://schemas.microsoft.com/office/drawing/2014/main" id="{0C717FFB-999F-4993-A47C-9901C822EFB5}"/>
            </a:ext>
          </a:extLst>
        </xdr:cNvPr>
        <xdr:cNvPicPr preferRelativeResize="0"/>
      </xdr:nvPicPr>
      <xdr:blipFill>
        <a:blip xmlns:r="http://schemas.openxmlformats.org/officeDocument/2006/relationships" r:embed="rId7" cstate="print"/>
        <a:stretch>
          <a:fillRect/>
        </a:stretch>
      </xdr:blipFill>
      <xdr:spPr>
        <a:xfrm>
          <a:off x="9761681" y="561606"/>
          <a:ext cx="723900" cy="628650"/>
        </a:xfrm>
        <a:prstGeom prst="rect">
          <a:avLst/>
        </a:prstGeom>
        <a:noFill/>
      </xdr:spPr>
    </xdr:pic>
    <xdr:clientData fLocksWithSheet="0"/>
  </xdr:oneCellAnchor>
  <xdr:twoCellAnchor>
    <xdr:from>
      <xdr:col>16</xdr:col>
      <xdr:colOff>825</xdr:colOff>
      <xdr:row>2</xdr:row>
      <xdr:rowOff>34636</xdr:rowOff>
    </xdr:from>
    <xdr:to>
      <xdr:col>17</xdr:col>
      <xdr:colOff>353785</xdr:colOff>
      <xdr:row>6</xdr:row>
      <xdr:rowOff>57727</xdr:rowOff>
    </xdr:to>
    <xdr:graphicFrame macro="">
      <xdr:nvGraphicFramePr>
        <xdr:cNvPr id="15" name="Chart 14">
          <a:extLst>
            <a:ext uri="{FF2B5EF4-FFF2-40B4-BE49-F238E27FC236}">
              <a16:creationId xmlns:a16="http://schemas.microsoft.com/office/drawing/2014/main" id="{F051209D-1996-45FB-8DBB-2C7408568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5776</xdr:colOff>
      <xdr:row>17</xdr:row>
      <xdr:rowOff>179294</xdr:rowOff>
    </xdr:from>
    <xdr:to>
      <xdr:col>8</xdr:col>
      <xdr:colOff>184728</xdr:colOff>
      <xdr:row>23</xdr:row>
      <xdr:rowOff>127000</xdr:rowOff>
    </xdr:to>
    <xdr:graphicFrame macro="">
      <xdr:nvGraphicFramePr>
        <xdr:cNvPr id="18" name="Chart 17">
          <a:extLst>
            <a:ext uri="{FF2B5EF4-FFF2-40B4-BE49-F238E27FC236}">
              <a16:creationId xmlns:a16="http://schemas.microsoft.com/office/drawing/2014/main" id="{3075C781-A6EB-4EF4-8EF7-EA2698931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164419</xdr:colOff>
      <xdr:row>18</xdr:row>
      <xdr:rowOff>49213</xdr:rowOff>
    </xdr:from>
    <xdr:to>
      <xdr:col>4</xdr:col>
      <xdr:colOff>339044</xdr:colOff>
      <xdr:row>23</xdr:row>
      <xdr:rowOff>150813</xdr:rowOff>
    </xdr:to>
    <xdr:graphicFrame macro="">
      <xdr:nvGraphicFramePr>
        <xdr:cNvPr id="98" name="Chart 97">
          <a:extLst>
            <a:ext uri="{FF2B5EF4-FFF2-40B4-BE49-F238E27FC236}">
              <a16:creationId xmlns:a16="http://schemas.microsoft.com/office/drawing/2014/main" id="{D3DCEDEC-290A-40A1-AC87-11BF2D699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92362</xdr:colOff>
      <xdr:row>19</xdr:row>
      <xdr:rowOff>161636</xdr:rowOff>
    </xdr:from>
    <xdr:to>
      <xdr:col>5</xdr:col>
      <xdr:colOff>154271</xdr:colOff>
      <xdr:row>23</xdr:row>
      <xdr:rowOff>96545</xdr:rowOff>
    </xdr:to>
    <xdr:pic>
      <xdr:nvPicPr>
        <xdr:cNvPr id="131" name="Graphic 130" descr="Female Profile with solid fill">
          <a:extLst>
            <a:ext uri="{FF2B5EF4-FFF2-40B4-BE49-F238E27FC236}">
              <a16:creationId xmlns:a16="http://schemas.microsoft.com/office/drawing/2014/main" id="{84EA6542-494F-90DF-72C0-524FCF36C9F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724726" y="3890818"/>
          <a:ext cx="720000" cy="720000"/>
        </a:xfrm>
        <a:prstGeom prst="rect">
          <a:avLst/>
        </a:prstGeom>
      </xdr:spPr>
    </xdr:pic>
    <xdr:clientData/>
  </xdr:twoCellAnchor>
  <xdr:twoCellAnchor editAs="oneCell">
    <xdr:from>
      <xdr:col>5</xdr:col>
      <xdr:colOff>300180</xdr:colOff>
      <xdr:row>19</xdr:row>
      <xdr:rowOff>161635</xdr:rowOff>
    </xdr:from>
    <xdr:to>
      <xdr:col>6</xdr:col>
      <xdr:colOff>362090</xdr:colOff>
      <xdr:row>23</xdr:row>
      <xdr:rowOff>96544</xdr:rowOff>
    </xdr:to>
    <xdr:pic>
      <xdr:nvPicPr>
        <xdr:cNvPr id="133" name="Graphic 132" descr="Male profile with solid fill">
          <a:extLst>
            <a:ext uri="{FF2B5EF4-FFF2-40B4-BE49-F238E27FC236}">
              <a16:creationId xmlns:a16="http://schemas.microsoft.com/office/drawing/2014/main" id="{12BDD444-0150-D687-A38E-A142961D0A1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590635" y="3890817"/>
          <a:ext cx="720000" cy="720000"/>
        </a:xfrm>
        <a:prstGeom prst="rect">
          <a:avLst/>
        </a:prstGeom>
      </xdr:spPr>
    </xdr:pic>
    <xdr:clientData/>
  </xdr:twoCellAnchor>
  <xdr:oneCellAnchor>
    <xdr:from>
      <xdr:col>16</xdr:col>
      <xdr:colOff>290285</xdr:colOff>
      <xdr:row>3</xdr:row>
      <xdr:rowOff>137057</xdr:rowOff>
    </xdr:from>
    <xdr:ext cx="562429" cy="309315"/>
    <xdr:sp macro="" textlink="Sheet1!A13">
      <xdr:nvSpPr>
        <xdr:cNvPr id="161" name="TextBox 160">
          <a:extLst>
            <a:ext uri="{FF2B5EF4-FFF2-40B4-BE49-F238E27FC236}">
              <a16:creationId xmlns:a16="http://schemas.microsoft.com/office/drawing/2014/main" id="{721FD277-6AF4-A562-4128-0738B8F6334F}"/>
            </a:ext>
          </a:extLst>
        </xdr:cNvPr>
        <xdr:cNvSpPr txBox="1"/>
      </xdr:nvSpPr>
      <xdr:spPr>
        <a:xfrm>
          <a:off x="10740571" y="708557"/>
          <a:ext cx="562429"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9DA89EE-3DE2-433F-AF76-7528D26B8B23}" type="TxLink">
            <a:rPr lang="en-US" sz="1200" b="1" i="0" u="none" strike="noStrike">
              <a:solidFill>
                <a:srgbClr val="000000"/>
              </a:solidFill>
              <a:latin typeface="Calibri"/>
              <a:cs typeface="Calibri"/>
            </a:rPr>
            <a:pPr algn="ctr"/>
            <a:t>2.6</a:t>
          </a:fld>
          <a:endParaRPr lang="en-BI" sz="1100" b="1">
            <a:solidFill>
              <a:schemeClr val="accent1">
                <a:lumMod val="50000"/>
              </a:schemeClr>
            </a:solidFill>
            <a:latin typeface="Arial Black" panose="020B0A04020102020204" pitchFamily="34" charset="0"/>
          </a:endParaRPr>
        </a:p>
      </xdr:txBody>
    </xdr:sp>
    <xdr:clientData/>
  </xdr:oneCellAnchor>
  <xdr:twoCellAnchor>
    <xdr:from>
      <xdr:col>19</xdr:col>
      <xdr:colOff>599622</xdr:colOff>
      <xdr:row>2</xdr:row>
      <xdr:rowOff>103910</xdr:rowOff>
    </xdr:from>
    <xdr:to>
      <xdr:col>22</xdr:col>
      <xdr:colOff>644445</xdr:colOff>
      <xdr:row>6</xdr:row>
      <xdr:rowOff>34637</xdr:rowOff>
    </xdr:to>
    <xdr:graphicFrame macro="">
      <xdr:nvGraphicFramePr>
        <xdr:cNvPr id="24" name="Chart 23">
          <a:extLst>
            <a:ext uri="{FF2B5EF4-FFF2-40B4-BE49-F238E27FC236}">
              <a16:creationId xmlns:a16="http://schemas.microsoft.com/office/drawing/2014/main" id="{2CCA6A26-1185-4266-955B-7578F6973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617764</xdr:colOff>
      <xdr:row>3</xdr:row>
      <xdr:rowOff>63500</xdr:rowOff>
    </xdr:from>
    <xdr:to>
      <xdr:col>22</xdr:col>
      <xdr:colOff>586014</xdr:colOff>
      <xdr:row>5</xdr:row>
      <xdr:rowOff>113393</xdr:rowOff>
    </xdr:to>
    <xdr:sp macro="" textlink="">
      <xdr:nvSpPr>
        <xdr:cNvPr id="25" name="Freeform: Shape 24">
          <a:extLst>
            <a:ext uri="{FF2B5EF4-FFF2-40B4-BE49-F238E27FC236}">
              <a16:creationId xmlns:a16="http://schemas.microsoft.com/office/drawing/2014/main" id="{DD8FF130-3C3A-E0DE-B869-8E87D422840A}"/>
            </a:ext>
          </a:extLst>
        </xdr:cNvPr>
        <xdr:cNvSpPr/>
      </xdr:nvSpPr>
      <xdr:spPr>
        <a:xfrm>
          <a:off x="13027478" y="635000"/>
          <a:ext cx="1927679" cy="430893"/>
        </a:xfrm>
        <a:custGeom>
          <a:avLst/>
          <a:gdLst>
            <a:gd name="connsiteX0" fmla="*/ 580489 w 3412732"/>
            <a:gd name="connsiteY0" fmla="*/ 121577 h 976045"/>
            <a:gd name="connsiteX1" fmla="*/ 487517 w 3412732"/>
            <a:gd name="connsiteY1" fmla="*/ 364890 h 976045"/>
            <a:gd name="connsiteX2" fmla="*/ 186647 w 3412732"/>
            <a:gd name="connsiteY2" fmla="*/ 364888 h 976045"/>
            <a:gd name="connsiteX3" fmla="*/ 430057 w 3412732"/>
            <a:gd name="connsiteY3" fmla="*/ 515262 h 976045"/>
            <a:gd name="connsiteX4" fmla="*/ 337081 w 3412732"/>
            <a:gd name="connsiteY4" fmla="*/ 758573 h 976045"/>
            <a:gd name="connsiteX5" fmla="*/ 580489 w 3412732"/>
            <a:gd name="connsiteY5" fmla="*/ 608197 h 976045"/>
            <a:gd name="connsiteX6" fmla="*/ 823896 w 3412732"/>
            <a:gd name="connsiteY6" fmla="*/ 758573 h 976045"/>
            <a:gd name="connsiteX7" fmla="*/ 730920 w 3412732"/>
            <a:gd name="connsiteY7" fmla="*/ 515262 h 976045"/>
            <a:gd name="connsiteX8" fmla="*/ 974330 w 3412732"/>
            <a:gd name="connsiteY8" fmla="*/ 364888 h 976045"/>
            <a:gd name="connsiteX9" fmla="*/ 673460 w 3412732"/>
            <a:gd name="connsiteY9" fmla="*/ 364890 h 976045"/>
            <a:gd name="connsiteX10" fmla="*/ 2193532 w 3412732"/>
            <a:gd name="connsiteY10" fmla="*/ 121577 h 976045"/>
            <a:gd name="connsiteX11" fmla="*/ 2100560 w 3412732"/>
            <a:gd name="connsiteY11" fmla="*/ 364890 h 976045"/>
            <a:gd name="connsiteX12" fmla="*/ 1799690 w 3412732"/>
            <a:gd name="connsiteY12" fmla="*/ 364888 h 976045"/>
            <a:gd name="connsiteX13" fmla="*/ 2043100 w 3412732"/>
            <a:gd name="connsiteY13" fmla="*/ 515262 h 976045"/>
            <a:gd name="connsiteX14" fmla="*/ 1950124 w 3412732"/>
            <a:gd name="connsiteY14" fmla="*/ 758573 h 976045"/>
            <a:gd name="connsiteX15" fmla="*/ 2193532 w 3412732"/>
            <a:gd name="connsiteY15" fmla="*/ 608197 h 976045"/>
            <a:gd name="connsiteX16" fmla="*/ 2436939 w 3412732"/>
            <a:gd name="connsiteY16" fmla="*/ 758573 h 976045"/>
            <a:gd name="connsiteX17" fmla="*/ 2343963 w 3412732"/>
            <a:gd name="connsiteY17" fmla="*/ 515262 h 976045"/>
            <a:gd name="connsiteX18" fmla="*/ 2587373 w 3412732"/>
            <a:gd name="connsiteY18" fmla="*/ 364888 h 976045"/>
            <a:gd name="connsiteX19" fmla="*/ 2286503 w 3412732"/>
            <a:gd name="connsiteY19" fmla="*/ 364890 h 976045"/>
            <a:gd name="connsiteX20" fmla="*/ 1368174 w 3412732"/>
            <a:gd name="connsiteY20" fmla="*/ 121577 h 976045"/>
            <a:gd name="connsiteX21" fmla="*/ 1275202 w 3412732"/>
            <a:gd name="connsiteY21" fmla="*/ 364890 h 976045"/>
            <a:gd name="connsiteX22" fmla="*/ 974332 w 3412732"/>
            <a:gd name="connsiteY22" fmla="*/ 364888 h 976045"/>
            <a:gd name="connsiteX23" fmla="*/ 1217742 w 3412732"/>
            <a:gd name="connsiteY23" fmla="*/ 515262 h 976045"/>
            <a:gd name="connsiteX24" fmla="*/ 1124766 w 3412732"/>
            <a:gd name="connsiteY24" fmla="*/ 758573 h 976045"/>
            <a:gd name="connsiteX25" fmla="*/ 1368174 w 3412732"/>
            <a:gd name="connsiteY25" fmla="*/ 608197 h 976045"/>
            <a:gd name="connsiteX26" fmla="*/ 1611581 w 3412732"/>
            <a:gd name="connsiteY26" fmla="*/ 758573 h 976045"/>
            <a:gd name="connsiteX27" fmla="*/ 1518605 w 3412732"/>
            <a:gd name="connsiteY27" fmla="*/ 515262 h 976045"/>
            <a:gd name="connsiteX28" fmla="*/ 1762015 w 3412732"/>
            <a:gd name="connsiteY28" fmla="*/ 364888 h 976045"/>
            <a:gd name="connsiteX29" fmla="*/ 1461145 w 3412732"/>
            <a:gd name="connsiteY29" fmla="*/ 364890 h 976045"/>
            <a:gd name="connsiteX30" fmla="*/ 3018890 w 3412732"/>
            <a:gd name="connsiteY30" fmla="*/ 121577 h 976045"/>
            <a:gd name="connsiteX31" fmla="*/ 2925918 w 3412732"/>
            <a:gd name="connsiteY31" fmla="*/ 364890 h 976045"/>
            <a:gd name="connsiteX32" fmla="*/ 2625048 w 3412732"/>
            <a:gd name="connsiteY32" fmla="*/ 364888 h 976045"/>
            <a:gd name="connsiteX33" fmla="*/ 2868458 w 3412732"/>
            <a:gd name="connsiteY33" fmla="*/ 515262 h 976045"/>
            <a:gd name="connsiteX34" fmla="*/ 2775482 w 3412732"/>
            <a:gd name="connsiteY34" fmla="*/ 758573 h 976045"/>
            <a:gd name="connsiteX35" fmla="*/ 3018890 w 3412732"/>
            <a:gd name="connsiteY35" fmla="*/ 608197 h 976045"/>
            <a:gd name="connsiteX36" fmla="*/ 3262297 w 3412732"/>
            <a:gd name="connsiteY36" fmla="*/ 758573 h 976045"/>
            <a:gd name="connsiteX37" fmla="*/ 3169321 w 3412732"/>
            <a:gd name="connsiteY37" fmla="*/ 515262 h 976045"/>
            <a:gd name="connsiteX38" fmla="*/ 3412731 w 3412732"/>
            <a:gd name="connsiteY38" fmla="*/ 364888 h 976045"/>
            <a:gd name="connsiteX39" fmla="*/ 3111861 w 3412732"/>
            <a:gd name="connsiteY39" fmla="*/ 364890 h 976045"/>
            <a:gd name="connsiteX40" fmla="*/ 0 w 3412732"/>
            <a:gd name="connsiteY40" fmla="*/ 0 h 976045"/>
            <a:gd name="connsiteX41" fmla="*/ 3412732 w 3412732"/>
            <a:gd name="connsiteY41" fmla="*/ 0 h 976045"/>
            <a:gd name="connsiteX42" fmla="*/ 3412732 w 3412732"/>
            <a:gd name="connsiteY42" fmla="*/ 976045 h 976045"/>
            <a:gd name="connsiteX43" fmla="*/ 0 w 3412732"/>
            <a:gd name="connsiteY43" fmla="*/ 976045 h 97604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3412732" h="976045">
              <a:moveTo>
                <a:pt x="580489" y="121577"/>
              </a:moveTo>
              <a:lnTo>
                <a:pt x="487517" y="364890"/>
              </a:lnTo>
              <a:lnTo>
                <a:pt x="186647" y="364888"/>
              </a:lnTo>
              <a:lnTo>
                <a:pt x="430057" y="515262"/>
              </a:lnTo>
              <a:lnTo>
                <a:pt x="337081" y="758573"/>
              </a:lnTo>
              <a:lnTo>
                <a:pt x="580489" y="608197"/>
              </a:lnTo>
              <a:lnTo>
                <a:pt x="823896" y="758573"/>
              </a:lnTo>
              <a:lnTo>
                <a:pt x="730920" y="515262"/>
              </a:lnTo>
              <a:lnTo>
                <a:pt x="974330" y="364888"/>
              </a:lnTo>
              <a:lnTo>
                <a:pt x="673460" y="364890"/>
              </a:lnTo>
              <a:close/>
              <a:moveTo>
                <a:pt x="2193532" y="121577"/>
              </a:moveTo>
              <a:lnTo>
                <a:pt x="2100560" y="364890"/>
              </a:lnTo>
              <a:lnTo>
                <a:pt x="1799690" y="364888"/>
              </a:lnTo>
              <a:lnTo>
                <a:pt x="2043100" y="515262"/>
              </a:lnTo>
              <a:lnTo>
                <a:pt x="1950124" y="758573"/>
              </a:lnTo>
              <a:lnTo>
                <a:pt x="2193532" y="608197"/>
              </a:lnTo>
              <a:lnTo>
                <a:pt x="2436939" y="758573"/>
              </a:lnTo>
              <a:lnTo>
                <a:pt x="2343963" y="515262"/>
              </a:lnTo>
              <a:lnTo>
                <a:pt x="2587373" y="364888"/>
              </a:lnTo>
              <a:lnTo>
                <a:pt x="2286503" y="364890"/>
              </a:lnTo>
              <a:close/>
              <a:moveTo>
                <a:pt x="1368174" y="121577"/>
              </a:moveTo>
              <a:lnTo>
                <a:pt x="1275202" y="364890"/>
              </a:lnTo>
              <a:lnTo>
                <a:pt x="974332" y="364888"/>
              </a:lnTo>
              <a:lnTo>
                <a:pt x="1217742" y="515262"/>
              </a:lnTo>
              <a:lnTo>
                <a:pt x="1124766" y="758573"/>
              </a:lnTo>
              <a:lnTo>
                <a:pt x="1368174" y="608197"/>
              </a:lnTo>
              <a:lnTo>
                <a:pt x="1611581" y="758573"/>
              </a:lnTo>
              <a:lnTo>
                <a:pt x="1518605" y="515262"/>
              </a:lnTo>
              <a:lnTo>
                <a:pt x="1762015" y="364888"/>
              </a:lnTo>
              <a:lnTo>
                <a:pt x="1461145" y="364890"/>
              </a:lnTo>
              <a:close/>
              <a:moveTo>
                <a:pt x="3018890" y="121577"/>
              </a:moveTo>
              <a:lnTo>
                <a:pt x="2925918" y="364890"/>
              </a:lnTo>
              <a:lnTo>
                <a:pt x="2625048" y="364888"/>
              </a:lnTo>
              <a:lnTo>
                <a:pt x="2868458" y="515262"/>
              </a:lnTo>
              <a:lnTo>
                <a:pt x="2775482" y="758573"/>
              </a:lnTo>
              <a:lnTo>
                <a:pt x="3018890" y="608197"/>
              </a:lnTo>
              <a:lnTo>
                <a:pt x="3262297" y="758573"/>
              </a:lnTo>
              <a:lnTo>
                <a:pt x="3169321" y="515262"/>
              </a:lnTo>
              <a:lnTo>
                <a:pt x="3412731" y="364888"/>
              </a:lnTo>
              <a:lnTo>
                <a:pt x="3111861" y="364890"/>
              </a:lnTo>
              <a:close/>
              <a:moveTo>
                <a:pt x="0" y="0"/>
              </a:moveTo>
              <a:lnTo>
                <a:pt x="3412732" y="0"/>
              </a:lnTo>
              <a:lnTo>
                <a:pt x="3412732" y="976045"/>
              </a:lnTo>
              <a:lnTo>
                <a:pt x="0" y="976045"/>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BI"/>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BI">
            <a:solidFill>
              <a:srgbClr val="903030"/>
            </a:solidFill>
          </a:endParaRPr>
        </a:p>
      </xdr:txBody>
    </xdr:sp>
    <xdr:clientData/>
  </xdr:twoCellAnchor>
  <xdr:twoCellAnchor>
    <xdr:from>
      <xdr:col>2</xdr:col>
      <xdr:colOff>462643</xdr:colOff>
      <xdr:row>12</xdr:row>
      <xdr:rowOff>154215</xdr:rowOff>
    </xdr:from>
    <xdr:to>
      <xdr:col>7</xdr:col>
      <xdr:colOff>535215</xdr:colOff>
      <xdr:row>14</xdr:row>
      <xdr:rowOff>72571</xdr:rowOff>
    </xdr:to>
    <xdr:sp macro="" textlink="">
      <xdr:nvSpPr>
        <xdr:cNvPr id="54" name="TextBox 53">
          <a:extLst>
            <a:ext uri="{FF2B5EF4-FFF2-40B4-BE49-F238E27FC236}">
              <a16:creationId xmlns:a16="http://schemas.microsoft.com/office/drawing/2014/main" id="{F14A30AA-E837-3FA0-DC94-FF4BB1929BD7}"/>
            </a:ext>
          </a:extLst>
        </xdr:cNvPr>
        <xdr:cNvSpPr txBox="1"/>
      </xdr:nvSpPr>
      <xdr:spPr>
        <a:xfrm>
          <a:off x="1768929" y="2440215"/>
          <a:ext cx="3338286" cy="29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903030"/>
              </a:solidFill>
              <a:latin typeface="Lato balck"/>
            </a:rPr>
            <a:t>Total Employees By Gender</a:t>
          </a:r>
          <a:endParaRPr lang="en-BI" sz="1400" b="1">
            <a:solidFill>
              <a:srgbClr val="903030"/>
            </a:solidFill>
            <a:latin typeface="Lato balck"/>
          </a:endParaRPr>
        </a:p>
      </xdr:txBody>
    </xdr:sp>
    <xdr:clientData/>
  </xdr:twoCellAnchor>
  <xdr:twoCellAnchor>
    <xdr:from>
      <xdr:col>9</xdr:col>
      <xdr:colOff>36286</xdr:colOff>
      <xdr:row>14</xdr:row>
      <xdr:rowOff>181428</xdr:rowOff>
    </xdr:from>
    <xdr:to>
      <xdr:col>15</xdr:col>
      <xdr:colOff>616857</xdr:colOff>
      <xdr:row>26</xdr:row>
      <xdr:rowOff>0</xdr:rowOff>
    </xdr:to>
    <xdr:graphicFrame macro="">
      <xdr:nvGraphicFramePr>
        <xdr:cNvPr id="56" name="Chart 55">
          <a:extLst>
            <a:ext uri="{FF2B5EF4-FFF2-40B4-BE49-F238E27FC236}">
              <a16:creationId xmlns:a16="http://schemas.microsoft.com/office/drawing/2014/main" id="{3CE3BDC7-E4C6-4BB2-BCCC-6FE55CA6D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576676</xdr:colOff>
      <xdr:row>12</xdr:row>
      <xdr:rowOff>158194</xdr:rowOff>
    </xdr:from>
    <xdr:to>
      <xdr:col>13</xdr:col>
      <xdr:colOff>576676</xdr:colOff>
      <xdr:row>14</xdr:row>
      <xdr:rowOff>49337</xdr:rowOff>
    </xdr:to>
    <xdr:sp macro="" textlink="">
      <xdr:nvSpPr>
        <xdr:cNvPr id="58" name="TextBox 57">
          <a:extLst>
            <a:ext uri="{FF2B5EF4-FFF2-40B4-BE49-F238E27FC236}">
              <a16:creationId xmlns:a16="http://schemas.microsoft.com/office/drawing/2014/main" id="{5F0CEC8E-AC40-4C33-9320-003294CBFEAE}"/>
            </a:ext>
          </a:extLst>
        </xdr:cNvPr>
        <xdr:cNvSpPr txBox="1"/>
      </xdr:nvSpPr>
      <xdr:spPr>
        <a:xfrm>
          <a:off x="5801819" y="2444194"/>
          <a:ext cx="3265714"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903030"/>
              </a:solidFill>
              <a:latin typeface="Lato balck"/>
            </a:rPr>
            <a:t>Education Wise Attrition</a:t>
          </a:r>
          <a:endParaRPr lang="en-BI" sz="1400" b="1">
            <a:solidFill>
              <a:srgbClr val="903030"/>
            </a:solidFill>
            <a:latin typeface="Lato balck"/>
          </a:endParaRPr>
        </a:p>
      </xdr:txBody>
    </xdr:sp>
    <xdr:clientData/>
  </xdr:twoCellAnchor>
  <xdr:twoCellAnchor>
    <xdr:from>
      <xdr:col>16</xdr:col>
      <xdr:colOff>422461</xdr:colOff>
      <xdr:row>13</xdr:row>
      <xdr:rowOff>3979</xdr:rowOff>
    </xdr:from>
    <xdr:to>
      <xdr:col>21</xdr:col>
      <xdr:colOff>422461</xdr:colOff>
      <xdr:row>14</xdr:row>
      <xdr:rowOff>85622</xdr:rowOff>
    </xdr:to>
    <xdr:sp macro="" textlink="">
      <xdr:nvSpPr>
        <xdr:cNvPr id="59" name="TextBox 58">
          <a:extLst>
            <a:ext uri="{FF2B5EF4-FFF2-40B4-BE49-F238E27FC236}">
              <a16:creationId xmlns:a16="http://schemas.microsoft.com/office/drawing/2014/main" id="{24C00348-BEB6-41B6-85B9-16D4F891DEB3}"/>
            </a:ext>
          </a:extLst>
        </xdr:cNvPr>
        <xdr:cNvSpPr txBox="1"/>
      </xdr:nvSpPr>
      <xdr:spPr>
        <a:xfrm>
          <a:off x="10872747" y="2480479"/>
          <a:ext cx="3265714"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903030"/>
              </a:solidFill>
              <a:latin typeface="Lato balck"/>
            </a:rPr>
            <a:t>Attrition</a:t>
          </a:r>
          <a:r>
            <a:rPr lang="en-US" sz="1400" b="1" baseline="0">
              <a:solidFill>
                <a:srgbClr val="903030"/>
              </a:solidFill>
              <a:latin typeface="Lato balck"/>
            </a:rPr>
            <a:t> By Job Role</a:t>
          </a:r>
          <a:endParaRPr lang="en-BI" sz="1400" b="1">
            <a:solidFill>
              <a:srgbClr val="903030"/>
            </a:solidFill>
            <a:latin typeface="Lato balck"/>
          </a:endParaRPr>
        </a:p>
      </xdr:txBody>
    </xdr:sp>
    <xdr:clientData/>
  </xdr:twoCellAnchor>
  <xdr:twoCellAnchor>
    <xdr:from>
      <xdr:col>16</xdr:col>
      <xdr:colOff>476888</xdr:colOff>
      <xdr:row>14</xdr:row>
      <xdr:rowOff>173182</xdr:rowOff>
    </xdr:from>
    <xdr:to>
      <xdr:col>22</xdr:col>
      <xdr:colOff>369454</xdr:colOff>
      <xdr:row>26</xdr:row>
      <xdr:rowOff>11544</xdr:rowOff>
    </xdr:to>
    <mc:AlternateContent xmlns:mc="http://schemas.openxmlformats.org/markup-compatibility/2006">
      <mc:Choice xmlns:cx1="http://schemas.microsoft.com/office/drawing/2015/9/8/chartex" Requires="cx1">
        <xdr:graphicFrame macro="">
          <xdr:nvGraphicFramePr>
            <xdr:cNvPr id="60" name="Chart 59">
              <a:extLst>
                <a:ext uri="{FF2B5EF4-FFF2-40B4-BE49-F238E27FC236}">
                  <a16:creationId xmlns:a16="http://schemas.microsoft.com/office/drawing/2014/main" id="{C326659B-24B5-44FF-A1B0-C27D4F629D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0941688" y="2840182"/>
              <a:ext cx="3816866" cy="2124362"/>
            </a:xfrm>
            <a:prstGeom prst="rect">
              <a:avLst/>
            </a:prstGeom>
            <a:solidFill>
              <a:prstClr val="white"/>
            </a:solidFill>
            <a:ln w="1">
              <a:solidFill>
                <a:prstClr val="green"/>
              </a:solidFill>
            </a:ln>
          </xdr:spPr>
          <xdr:txBody>
            <a:bodyPr vertOverflow="clip" horzOverflow="clip"/>
            <a:lstStyle/>
            <a:p>
              <a:r>
                <a:rPr lang="en-BI"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498927</xdr:colOff>
      <xdr:row>30</xdr:row>
      <xdr:rowOff>0</xdr:rowOff>
    </xdr:from>
    <xdr:to>
      <xdr:col>8</xdr:col>
      <xdr:colOff>9071</xdr:colOff>
      <xdr:row>40</xdr:row>
      <xdr:rowOff>54429</xdr:rowOff>
    </xdr:to>
    <xdr:graphicFrame macro="">
      <xdr:nvGraphicFramePr>
        <xdr:cNvPr id="8" name="Chart 7">
          <a:extLst>
            <a:ext uri="{FF2B5EF4-FFF2-40B4-BE49-F238E27FC236}">
              <a16:creationId xmlns:a16="http://schemas.microsoft.com/office/drawing/2014/main" id="{84AB025C-C95A-4495-B5D2-087B6313C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348241</xdr:colOff>
      <xdr:row>27</xdr:row>
      <xdr:rowOff>136071</xdr:rowOff>
    </xdr:from>
    <xdr:to>
      <xdr:col>7</xdr:col>
      <xdr:colOff>420813</xdr:colOff>
      <xdr:row>29</xdr:row>
      <xdr:rowOff>90713</xdr:rowOff>
    </xdr:to>
    <xdr:sp macro="" textlink="">
      <xdr:nvSpPr>
        <xdr:cNvPr id="11" name="TextBox 10">
          <a:extLst>
            <a:ext uri="{FF2B5EF4-FFF2-40B4-BE49-F238E27FC236}">
              <a16:creationId xmlns:a16="http://schemas.microsoft.com/office/drawing/2014/main" id="{54F9E8E5-7114-41B4-8ED2-B4ABC61D5179}"/>
            </a:ext>
          </a:extLst>
        </xdr:cNvPr>
        <xdr:cNvSpPr txBox="1"/>
      </xdr:nvSpPr>
      <xdr:spPr>
        <a:xfrm>
          <a:off x="1654527" y="5279571"/>
          <a:ext cx="3338286" cy="33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903030"/>
              </a:solidFill>
              <a:latin typeface="Lato balck"/>
            </a:rPr>
            <a:t>Depatment</a:t>
          </a:r>
          <a:r>
            <a:rPr lang="en-US" sz="1400" b="1" baseline="0">
              <a:solidFill>
                <a:srgbClr val="903030"/>
              </a:solidFill>
              <a:latin typeface="Lato balck"/>
            </a:rPr>
            <a:t> Wise Attrition</a:t>
          </a:r>
          <a:endParaRPr lang="en-BI" sz="1400" b="1">
            <a:solidFill>
              <a:srgbClr val="903030"/>
            </a:solidFill>
            <a:latin typeface="Lato balck"/>
          </a:endParaRPr>
        </a:p>
      </xdr:txBody>
    </xdr:sp>
    <xdr:clientData/>
  </xdr:twoCellAnchor>
  <xdr:twoCellAnchor>
    <xdr:from>
      <xdr:col>9</xdr:col>
      <xdr:colOff>0</xdr:colOff>
      <xdr:row>29</xdr:row>
      <xdr:rowOff>163286</xdr:rowOff>
    </xdr:from>
    <xdr:to>
      <xdr:col>13</xdr:col>
      <xdr:colOff>562429</xdr:colOff>
      <xdr:row>40</xdr:row>
      <xdr:rowOff>72572</xdr:rowOff>
    </xdr:to>
    <xdr:graphicFrame macro="">
      <xdr:nvGraphicFramePr>
        <xdr:cNvPr id="14" name="Chart 13">
          <a:extLst>
            <a:ext uri="{FF2B5EF4-FFF2-40B4-BE49-F238E27FC236}">
              <a16:creationId xmlns:a16="http://schemas.microsoft.com/office/drawing/2014/main" id="{4011168B-D1FE-4A15-9126-3F6EE8F94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594819</xdr:colOff>
      <xdr:row>27</xdr:row>
      <xdr:rowOff>127000</xdr:rowOff>
    </xdr:from>
    <xdr:to>
      <xdr:col>14</xdr:col>
      <xdr:colOff>14248</xdr:colOff>
      <xdr:row>29</xdr:row>
      <xdr:rowOff>9070</xdr:rowOff>
    </xdr:to>
    <xdr:sp macro="" textlink="">
      <xdr:nvSpPr>
        <xdr:cNvPr id="16" name="TextBox 15">
          <a:extLst>
            <a:ext uri="{FF2B5EF4-FFF2-40B4-BE49-F238E27FC236}">
              <a16:creationId xmlns:a16="http://schemas.microsoft.com/office/drawing/2014/main" id="{E3449CAB-49C8-486D-8080-3EC442963512}"/>
            </a:ext>
          </a:extLst>
        </xdr:cNvPr>
        <xdr:cNvSpPr txBox="1"/>
      </xdr:nvSpPr>
      <xdr:spPr>
        <a:xfrm>
          <a:off x="5819962" y="5270500"/>
          <a:ext cx="3338286" cy="263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903030"/>
              </a:solidFill>
              <a:latin typeface="Lato balck"/>
            </a:rPr>
            <a:t> Attrition By Age  Group</a:t>
          </a:r>
          <a:endParaRPr lang="en-BI" sz="1400" b="1">
            <a:solidFill>
              <a:srgbClr val="903030"/>
            </a:solidFill>
            <a:latin typeface="Lato balck"/>
          </a:endParaRPr>
        </a:p>
      </xdr:txBody>
    </xdr:sp>
    <xdr:clientData/>
  </xdr:twoCellAnchor>
  <xdr:twoCellAnchor>
    <xdr:from>
      <xdr:col>14</xdr:col>
      <xdr:colOff>368032</xdr:colOff>
      <xdr:row>27</xdr:row>
      <xdr:rowOff>98817</xdr:rowOff>
    </xdr:from>
    <xdr:to>
      <xdr:col>19</xdr:col>
      <xdr:colOff>440604</xdr:colOff>
      <xdr:row>29</xdr:row>
      <xdr:rowOff>17173</xdr:rowOff>
    </xdr:to>
    <xdr:sp macro="" textlink="">
      <xdr:nvSpPr>
        <xdr:cNvPr id="17" name="TextBox 16">
          <a:extLst>
            <a:ext uri="{FF2B5EF4-FFF2-40B4-BE49-F238E27FC236}">
              <a16:creationId xmlns:a16="http://schemas.microsoft.com/office/drawing/2014/main" id="{279A7936-07A8-452F-B391-BC8C466408E9}"/>
            </a:ext>
          </a:extLst>
        </xdr:cNvPr>
        <xdr:cNvSpPr txBox="1"/>
      </xdr:nvSpPr>
      <xdr:spPr>
        <a:xfrm>
          <a:off x="9512032" y="5242317"/>
          <a:ext cx="3338286" cy="29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903030"/>
              </a:solidFill>
              <a:latin typeface="Lato balck"/>
            </a:rPr>
            <a:t>Attrition By Marital Status</a:t>
          </a:r>
          <a:endParaRPr lang="en-BI" sz="1400" b="1">
            <a:solidFill>
              <a:srgbClr val="903030"/>
            </a:solidFill>
            <a:latin typeface="Lato balck"/>
          </a:endParaRPr>
        </a:p>
      </xdr:txBody>
    </xdr:sp>
    <xdr:clientData/>
  </xdr:twoCellAnchor>
  <xdr:twoCellAnchor>
    <xdr:from>
      <xdr:col>19</xdr:col>
      <xdr:colOff>22268</xdr:colOff>
      <xdr:row>29</xdr:row>
      <xdr:rowOff>34636</xdr:rowOff>
    </xdr:from>
    <xdr:to>
      <xdr:col>21</xdr:col>
      <xdr:colOff>243280</xdr:colOff>
      <xdr:row>30</xdr:row>
      <xdr:rowOff>141020</xdr:rowOff>
    </xdr:to>
    <xdr:sp macro="" textlink="">
      <xdr:nvSpPr>
        <xdr:cNvPr id="19" name="TextBox 18">
          <a:extLst>
            <a:ext uri="{FF2B5EF4-FFF2-40B4-BE49-F238E27FC236}">
              <a16:creationId xmlns:a16="http://schemas.microsoft.com/office/drawing/2014/main" id="{05957051-F0E3-4D12-ACB6-57C79DE697C9}"/>
            </a:ext>
          </a:extLst>
        </xdr:cNvPr>
        <xdr:cNvSpPr txBox="1"/>
      </xdr:nvSpPr>
      <xdr:spPr>
        <a:xfrm>
          <a:off x="12431982" y="5559136"/>
          <a:ext cx="1527298" cy="296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latin typeface="Lato balck"/>
            </a:rPr>
            <a:t>Education Fileld</a:t>
          </a:r>
          <a:endParaRPr lang="en-BI" sz="1400" b="1">
            <a:solidFill>
              <a:schemeClr val="accent1"/>
            </a:solidFill>
            <a:latin typeface="Lato balck"/>
          </a:endParaRPr>
        </a:p>
      </xdr:txBody>
    </xdr:sp>
    <xdr:clientData/>
  </xdr:twoCellAnchor>
  <xdr:twoCellAnchor>
    <xdr:from>
      <xdr:col>14</xdr:col>
      <xdr:colOff>408213</xdr:colOff>
      <xdr:row>29</xdr:row>
      <xdr:rowOff>127000</xdr:rowOff>
    </xdr:from>
    <xdr:to>
      <xdr:col>18</xdr:col>
      <xdr:colOff>480785</xdr:colOff>
      <xdr:row>40</xdr:row>
      <xdr:rowOff>54430</xdr:rowOff>
    </xdr:to>
    <mc:AlternateContent xmlns:mc="http://schemas.openxmlformats.org/markup-compatibility/2006">
      <mc:Choice xmlns:cx2="http://schemas.microsoft.com/office/drawing/2015/10/21/chartex" Requires="cx2">
        <xdr:graphicFrame macro="">
          <xdr:nvGraphicFramePr>
            <xdr:cNvPr id="20" name="Chart 19">
              <a:extLst>
                <a:ext uri="{FF2B5EF4-FFF2-40B4-BE49-F238E27FC236}">
                  <a16:creationId xmlns:a16="http://schemas.microsoft.com/office/drawing/2014/main" id="{84539968-0759-4398-A8B3-42B887F689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9564913" y="5651500"/>
              <a:ext cx="2688772" cy="2022930"/>
            </a:xfrm>
            <a:prstGeom prst="rect">
              <a:avLst/>
            </a:prstGeom>
            <a:solidFill>
              <a:prstClr val="white"/>
            </a:solidFill>
            <a:ln w="1">
              <a:solidFill>
                <a:prstClr val="green"/>
              </a:solidFill>
            </a:ln>
          </xdr:spPr>
          <xdr:txBody>
            <a:bodyPr vertOverflow="clip" horzOverflow="clip"/>
            <a:lstStyle/>
            <a:p>
              <a:r>
                <a:rPr lang="en-BI"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277091</xdr:colOff>
      <xdr:row>29</xdr:row>
      <xdr:rowOff>10722</xdr:rowOff>
    </xdr:from>
    <xdr:to>
      <xdr:col>23</xdr:col>
      <xdr:colOff>230909</xdr:colOff>
      <xdr:row>30</xdr:row>
      <xdr:rowOff>108857</xdr:rowOff>
    </xdr:to>
    <xdr:sp macro="" textlink="">
      <xdr:nvSpPr>
        <xdr:cNvPr id="63" name="TextBox 62">
          <a:extLst>
            <a:ext uri="{FF2B5EF4-FFF2-40B4-BE49-F238E27FC236}">
              <a16:creationId xmlns:a16="http://schemas.microsoft.com/office/drawing/2014/main" id="{58B23976-2C21-4988-ABDC-F9EFCE2D2326}"/>
            </a:ext>
          </a:extLst>
        </xdr:cNvPr>
        <xdr:cNvSpPr txBox="1"/>
      </xdr:nvSpPr>
      <xdr:spPr>
        <a:xfrm>
          <a:off x="13993091" y="5535222"/>
          <a:ext cx="1260104" cy="28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latin typeface="Lato balck"/>
            </a:rPr>
            <a:t>Depatment</a:t>
          </a:r>
          <a:endParaRPr lang="en-BI" sz="1400" b="1">
            <a:solidFill>
              <a:schemeClr val="accent1"/>
            </a:solidFill>
            <a:latin typeface="Lato balck"/>
          </a:endParaRPr>
        </a:p>
      </xdr:txBody>
    </xdr:sp>
    <xdr:clientData/>
  </xdr:twoCellAnchor>
  <xdr:twoCellAnchor editAs="oneCell">
    <xdr:from>
      <xdr:col>19</xdr:col>
      <xdr:colOff>98183</xdr:colOff>
      <xdr:row>30</xdr:row>
      <xdr:rowOff>171825</xdr:rowOff>
    </xdr:from>
    <xdr:to>
      <xdr:col>21</xdr:col>
      <xdr:colOff>232655</xdr:colOff>
      <xdr:row>39</xdr:row>
      <xdr:rowOff>138547</xdr:rowOff>
    </xdr:to>
    <mc:AlternateContent xmlns:mc="http://schemas.openxmlformats.org/markup-compatibility/2006" xmlns:a14="http://schemas.microsoft.com/office/drawing/2010/main">
      <mc:Choice Requires="a14">
        <xdr:graphicFrame macro="">
          <xdr:nvGraphicFramePr>
            <xdr:cNvPr id="64" name="Education Field 1">
              <a:extLst>
                <a:ext uri="{FF2B5EF4-FFF2-40B4-BE49-F238E27FC236}">
                  <a16:creationId xmlns:a16="http://schemas.microsoft.com/office/drawing/2014/main" id="{0E48CD3B-F6B8-45C0-B6C7-ADA1CD7CD706}"/>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2601910" y="6060007"/>
              <a:ext cx="1450654" cy="1733176"/>
            </a:xfrm>
            <a:prstGeom prst="rect">
              <a:avLst/>
            </a:prstGeom>
            <a:solidFill>
              <a:prstClr val="white"/>
            </a:solidFill>
            <a:ln w="1">
              <a:solidFill>
                <a:prstClr val="green"/>
              </a:solidFill>
            </a:ln>
          </xdr:spPr>
          <xdr:txBody>
            <a:bodyPr vertOverflow="clip" horzOverflow="clip"/>
            <a:lstStyle/>
            <a:p>
              <a:r>
                <a:rPr lang="en-B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262005</xdr:colOff>
      <xdr:row>31</xdr:row>
      <xdr:rowOff>1067</xdr:rowOff>
    </xdr:from>
    <xdr:to>
      <xdr:col>23</xdr:col>
      <xdr:colOff>97652</xdr:colOff>
      <xdr:row>37</xdr:row>
      <xdr:rowOff>124331</xdr:rowOff>
    </xdr:to>
    <mc:AlternateContent xmlns:mc="http://schemas.openxmlformats.org/markup-compatibility/2006" xmlns:a14="http://schemas.microsoft.com/office/drawing/2010/main">
      <mc:Choice Requires="a14">
        <xdr:graphicFrame macro="">
          <xdr:nvGraphicFramePr>
            <xdr:cNvPr id="65" name="Department 1">
              <a:extLst>
                <a:ext uri="{FF2B5EF4-FFF2-40B4-BE49-F238E27FC236}">
                  <a16:creationId xmlns:a16="http://schemas.microsoft.com/office/drawing/2014/main" id="{6562436B-CEE0-4F84-B6F1-5AD89B1D413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081914" y="6085522"/>
              <a:ext cx="1151829" cy="1300900"/>
            </a:xfrm>
            <a:prstGeom prst="rect">
              <a:avLst/>
            </a:prstGeom>
            <a:solidFill>
              <a:prstClr val="white"/>
            </a:solidFill>
            <a:ln w="1">
              <a:solidFill>
                <a:prstClr val="green"/>
              </a:solidFill>
            </a:ln>
          </xdr:spPr>
          <xdr:txBody>
            <a:bodyPr vertOverflow="clip" horzOverflow="clip"/>
            <a:lstStyle/>
            <a:p>
              <a:r>
                <a:rPr lang="en-B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611909</xdr:colOff>
      <xdr:row>14</xdr:row>
      <xdr:rowOff>161639</xdr:rowOff>
    </xdr:from>
    <xdr:to>
      <xdr:col>6</xdr:col>
      <xdr:colOff>392547</xdr:colOff>
      <xdr:row>18</xdr:row>
      <xdr:rowOff>80820</xdr:rowOff>
    </xdr:to>
    <mc:AlternateContent xmlns:mc="http://schemas.openxmlformats.org/markup-compatibility/2006" xmlns:a14="http://schemas.microsoft.com/office/drawing/2010/main">
      <mc:Choice Requires="a14">
        <xdr:graphicFrame macro="">
          <xdr:nvGraphicFramePr>
            <xdr:cNvPr id="66" name="Gender 4">
              <a:extLst>
                <a:ext uri="{FF2B5EF4-FFF2-40B4-BE49-F238E27FC236}">
                  <a16:creationId xmlns:a16="http://schemas.microsoft.com/office/drawing/2014/main" id="{EEC6978F-8A33-45C0-AE6F-25BD3B104307}"/>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2586182" y="2909457"/>
              <a:ext cx="1754910" cy="704272"/>
            </a:xfrm>
            <a:prstGeom prst="rect">
              <a:avLst/>
            </a:prstGeom>
            <a:solidFill>
              <a:prstClr val="white"/>
            </a:solidFill>
            <a:ln w="1">
              <a:solidFill>
                <a:prstClr val="green"/>
              </a:solidFill>
            </a:ln>
          </xdr:spPr>
          <xdr:txBody>
            <a:bodyPr vertOverflow="clip" horzOverflow="clip"/>
            <a:lstStyle/>
            <a:p>
              <a:r>
                <a:rPr lang="en-B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362858</xdr:colOff>
      <xdr:row>2</xdr:row>
      <xdr:rowOff>181429</xdr:rowOff>
    </xdr:from>
    <xdr:to>
      <xdr:col>20</xdr:col>
      <xdr:colOff>9072</xdr:colOff>
      <xdr:row>6</xdr:row>
      <xdr:rowOff>145143</xdr:rowOff>
    </xdr:to>
    <xdr:sp macro="" textlink="">
      <xdr:nvSpPr>
        <xdr:cNvPr id="68" name="TextBox 67">
          <a:extLst>
            <a:ext uri="{FF2B5EF4-FFF2-40B4-BE49-F238E27FC236}">
              <a16:creationId xmlns:a16="http://schemas.microsoft.com/office/drawing/2014/main" id="{751D62C9-AFDA-AE1F-85A1-FB6B59706087}"/>
            </a:ext>
          </a:extLst>
        </xdr:cNvPr>
        <xdr:cNvSpPr txBox="1"/>
      </xdr:nvSpPr>
      <xdr:spPr>
        <a:xfrm>
          <a:off x="11466287" y="562429"/>
          <a:ext cx="1605642" cy="725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a:solidFill>
                <a:srgbClr val="903030"/>
              </a:solidFill>
              <a:latin typeface="Arial Black" panose="020B0A04020102020204" pitchFamily="34" charset="0"/>
            </a:rPr>
            <a:t>JOB</a:t>
          </a:r>
        </a:p>
        <a:p>
          <a:pPr algn="ctr"/>
          <a:r>
            <a:rPr lang="en-US" sz="1100" b="1" i="0">
              <a:solidFill>
                <a:srgbClr val="903030"/>
              </a:solidFill>
              <a:latin typeface="Arial Black" panose="020B0A04020102020204" pitchFamily="34" charset="0"/>
            </a:rPr>
            <a:t>STAISFACTION</a:t>
          </a:r>
        </a:p>
        <a:p>
          <a:pPr algn="ctr"/>
          <a:r>
            <a:rPr lang="en-US" sz="1100" b="1" i="0">
              <a:solidFill>
                <a:srgbClr val="903030"/>
              </a:solidFill>
              <a:latin typeface="Arial Black" panose="020B0A04020102020204" pitchFamily="34" charset="0"/>
            </a:rPr>
            <a:t>RATING</a:t>
          </a:r>
          <a:endParaRPr lang="en-BI" sz="1100" b="1" i="0">
            <a:solidFill>
              <a:srgbClr val="903030"/>
            </a:solidFill>
            <a:latin typeface="Arial Black" panose="020B0A04020102020204" pitchFamily="34" charset="0"/>
          </a:endParaRPr>
        </a:p>
      </xdr:txBody>
    </xdr:sp>
    <xdr:clientData/>
  </xdr:twoCellAnchor>
  <xdr:twoCellAnchor>
    <xdr:from>
      <xdr:col>2</xdr:col>
      <xdr:colOff>334817</xdr:colOff>
      <xdr:row>7</xdr:row>
      <xdr:rowOff>127000</xdr:rowOff>
    </xdr:from>
    <xdr:to>
      <xdr:col>5</xdr:col>
      <xdr:colOff>450271</xdr:colOff>
      <xdr:row>10</xdr:row>
      <xdr:rowOff>57728</xdr:rowOff>
    </xdr:to>
    <xdr:sp macro="" textlink="">
      <xdr:nvSpPr>
        <xdr:cNvPr id="21" name="TextBox 20">
          <a:extLst>
            <a:ext uri="{FF2B5EF4-FFF2-40B4-BE49-F238E27FC236}">
              <a16:creationId xmlns:a16="http://schemas.microsoft.com/office/drawing/2014/main" id="{9A20AFEF-AB80-C1EB-05D1-FEAE71D0AD16}"/>
            </a:ext>
          </a:extLst>
        </xdr:cNvPr>
        <xdr:cNvSpPr txBox="1"/>
      </xdr:nvSpPr>
      <xdr:spPr>
        <a:xfrm>
          <a:off x="1650999" y="1500909"/>
          <a:ext cx="2089727" cy="51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903030"/>
              </a:solidFill>
            </a:rPr>
            <a:t>Toatal Employees</a:t>
          </a:r>
          <a:endParaRPr lang="en-BI" sz="2000" b="1">
            <a:solidFill>
              <a:srgbClr val="903030"/>
            </a:solidFill>
          </a:endParaRPr>
        </a:p>
      </xdr:txBody>
    </xdr:sp>
    <xdr:clientData/>
  </xdr:twoCellAnchor>
  <xdr:twoCellAnchor>
    <xdr:from>
      <xdr:col>2</xdr:col>
      <xdr:colOff>484909</xdr:colOff>
      <xdr:row>9</xdr:row>
      <xdr:rowOff>184727</xdr:rowOff>
    </xdr:from>
    <xdr:to>
      <xdr:col>5</xdr:col>
      <xdr:colOff>127000</xdr:colOff>
      <xdr:row>11</xdr:row>
      <xdr:rowOff>11545</xdr:rowOff>
    </xdr:to>
    <xdr:sp macro="" textlink="Sheet1!A8">
      <xdr:nvSpPr>
        <xdr:cNvPr id="22" name="TextBox 21">
          <a:extLst>
            <a:ext uri="{FF2B5EF4-FFF2-40B4-BE49-F238E27FC236}">
              <a16:creationId xmlns:a16="http://schemas.microsoft.com/office/drawing/2014/main" id="{CD73D670-A2F2-A79A-D4E1-5212E3950FB4}"/>
            </a:ext>
          </a:extLst>
        </xdr:cNvPr>
        <xdr:cNvSpPr txBox="1"/>
      </xdr:nvSpPr>
      <xdr:spPr>
        <a:xfrm>
          <a:off x="1801091" y="1951182"/>
          <a:ext cx="1616364" cy="219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598E9F-39E8-4143-8FDA-A271B4D87116}" type="TxLink">
            <a:rPr lang="en-US" sz="2000" b="1" i="0" u="none" strike="noStrike">
              <a:solidFill>
                <a:schemeClr val="accent1">
                  <a:lumMod val="50000"/>
                </a:schemeClr>
              </a:solidFill>
              <a:latin typeface="Calibri"/>
              <a:cs typeface="Calibri"/>
            </a:rPr>
            <a:pPr algn="ctr"/>
            <a:t>1470</a:t>
          </a:fld>
          <a:endParaRPr lang="en-BI" sz="2000" b="1">
            <a:solidFill>
              <a:schemeClr val="accent1">
                <a:lumMod val="50000"/>
              </a:schemeClr>
            </a:solidFill>
          </a:endParaRPr>
        </a:p>
      </xdr:txBody>
    </xdr:sp>
    <xdr:clientData/>
  </xdr:twoCellAnchor>
  <xdr:twoCellAnchor>
    <xdr:from>
      <xdr:col>6</xdr:col>
      <xdr:colOff>577273</xdr:colOff>
      <xdr:row>7</xdr:row>
      <xdr:rowOff>150092</xdr:rowOff>
    </xdr:from>
    <xdr:to>
      <xdr:col>8</xdr:col>
      <xdr:colOff>646546</xdr:colOff>
      <xdr:row>9</xdr:row>
      <xdr:rowOff>184728</xdr:rowOff>
    </xdr:to>
    <xdr:sp macro="" textlink="">
      <xdr:nvSpPr>
        <xdr:cNvPr id="9" name="TextBox 8">
          <a:extLst>
            <a:ext uri="{FF2B5EF4-FFF2-40B4-BE49-F238E27FC236}">
              <a16:creationId xmlns:a16="http://schemas.microsoft.com/office/drawing/2014/main" id="{DC1ADAF3-9B19-B5D4-0017-33B54FF84AC7}"/>
            </a:ext>
          </a:extLst>
        </xdr:cNvPr>
        <xdr:cNvSpPr txBox="1"/>
      </xdr:nvSpPr>
      <xdr:spPr>
        <a:xfrm>
          <a:off x="4525818" y="1524001"/>
          <a:ext cx="1385455" cy="427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a:solidFill>
                <a:srgbClr val="903030"/>
              </a:solidFill>
              <a:effectLst/>
              <a:latin typeface="+mn-lt"/>
              <a:ea typeface="+mn-ea"/>
              <a:cs typeface="+mn-cs"/>
            </a:rPr>
            <a:t>Attrition </a:t>
          </a:r>
          <a:endParaRPr lang="en-BI" sz="2000" b="1">
            <a:solidFill>
              <a:srgbClr val="903030"/>
            </a:solidFill>
            <a:effectLst/>
          </a:endParaRPr>
        </a:p>
        <a:p>
          <a:endParaRPr lang="en-BI" sz="2000"/>
        </a:p>
      </xdr:txBody>
    </xdr:sp>
    <xdr:clientData/>
  </xdr:twoCellAnchor>
  <xdr:twoCellAnchor>
    <xdr:from>
      <xdr:col>6</xdr:col>
      <xdr:colOff>577273</xdr:colOff>
      <xdr:row>9</xdr:row>
      <xdr:rowOff>103909</xdr:rowOff>
    </xdr:from>
    <xdr:to>
      <xdr:col>8</xdr:col>
      <xdr:colOff>588818</xdr:colOff>
      <xdr:row>11</xdr:row>
      <xdr:rowOff>80818</xdr:rowOff>
    </xdr:to>
    <xdr:sp macro="" textlink="Sheet1!B8">
      <xdr:nvSpPr>
        <xdr:cNvPr id="26" name="TextBox 25">
          <a:extLst>
            <a:ext uri="{FF2B5EF4-FFF2-40B4-BE49-F238E27FC236}">
              <a16:creationId xmlns:a16="http://schemas.microsoft.com/office/drawing/2014/main" id="{25FD454E-FBBC-BC93-F1F2-2F8DC13C0FD1}"/>
            </a:ext>
          </a:extLst>
        </xdr:cNvPr>
        <xdr:cNvSpPr txBox="1"/>
      </xdr:nvSpPr>
      <xdr:spPr>
        <a:xfrm>
          <a:off x="4525818" y="1870364"/>
          <a:ext cx="1327727"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32F799-8012-40B7-8BFD-8E3D3828D581}" type="TxLink">
            <a:rPr lang="en-US" sz="2000" b="1" i="0" u="none" strike="noStrike">
              <a:solidFill>
                <a:schemeClr val="accent1">
                  <a:lumMod val="50000"/>
                </a:schemeClr>
              </a:solidFill>
              <a:latin typeface="Calibri"/>
              <a:cs typeface="Calibri"/>
            </a:rPr>
            <a:pPr algn="ctr"/>
            <a:t>237</a:t>
          </a:fld>
          <a:endParaRPr lang="en-BI" sz="2000" b="1">
            <a:solidFill>
              <a:schemeClr val="accent1">
                <a:lumMod val="50000"/>
              </a:schemeClr>
            </a:solidFill>
          </a:endParaRPr>
        </a:p>
      </xdr:txBody>
    </xdr:sp>
    <xdr:clientData/>
  </xdr:twoCellAnchor>
  <xdr:twoCellAnchor>
    <xdr:from>
      <xdr:col>19</xdr:col>
      <xdr:colOff>196273</xdr:colOff>
      <xdr:row>7</xdr:row>
      <xdr:rowOff>150092</xdr:rowOff>
    </xdr:from>
    <xdr:to>
      <xdr:col>22</xdr:col>
      <xdr:colOff>69273</xdr:colOff>
      <xdr:row>10</xdr:row>
      <xdr:rowOff>11546</xdr:rowOff>
    </xdr:to>
    <xdr:sp macro="" textlink="">
      <xdr:nvSpPr>
        <xdr:cNvPr id="27" name="TextBox 26">
          <a:extLst>
            <a:ext uri="{FF2B5EF4-FFF2-40B4-BE49-F238E27FC236}">
              <a16:creationId xmlns:a16="http://schemas.microsoft.com/office/drawing/2014/main" id="{1B93D9A1-6ADC-F529-32BA-B55CC17C9D3C}"/>
            </a:ext>
          </a:extLst>
        </xdr:cNvPr>
        <xdr:cNvSpPr txBox="1"/>
      </xdr:nvSpPr>
      <xdr:spPr>
        <a:xfrm>
          <a:off x="12700000" y="1524001"/>
          <a:ext cx="1847273" cy="450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903030"/>
              </a:solidFill>
            </a:rPr>
            <a:t>Attrition Rate</a:t>
          </a:r>
          <a:endParaRPr lang="en-BI" sz="2000" b="1">
            <a:solidFill>
              <a:srgbClr val="903030"/>
            </a:solidFill>
          </a:endParaRPr>
        </a:p>
      </xdr:txBody>
    </xdr:sp>
    <xdr:clientData/>
  </xdr:twoCellAnchor>
  <xdr:twoCellAnchor>
    <xdr:from>
      <xdr:col>14</xdr:col>
      <xdr:colOff>623454</xdr:colOff>
      <xdr:row>7</xdr:row>
      <xdr:rowOff>184727</xdr:rowOff>
    </xdr:from>
    <xdr:to>
      <xdr:col>18</xdr:col>
      <xdr:colOff>392546</xdr:colOff>
      <xdr:row>10</xdr:row>
      <xdr:rowOff>80818</xdr:rowOff>
    </xdr:to>
    <xdr:sp macro="" textlink="">
      <xdr:nvSpPr>
        <xdr:cNvPr id="90" name="TextBox 89">
          <a:extLst>
            <a:ext uri="{FF2B5EF4-FFF2-40B4-BE49-F238E27FC236}">
              <a16:creationId xmlns:a16="http://schemas.microsoft.com/office/drawing/2014/main" id="{2A60B0CC-D0D3-7ADA-4F04-87F413A41DF0}"/>
            </a:ext>
          </a:extLst>
        </xdr:cNvPr>
        <xdr:cNvSpPr txBox="1"/>
      </xdr:nvSpPr>
      <xdr:spPr>
        <a:xfrm>
          <a:off x="9836727" y="1558636"/>
          <a:ext cx="2401455"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903030"/>
              </a:solidFill>
            </a:rPr>
            <a:t>Active Employees</a:t>
          </a:r>
          <a:endParaRPr lang="en-BI" sz="2000" b="1">
            <a:solidFill>
              <a:srgbClr val="903030"/>
            </a:solidFill>
          </a:endParaRPr>
        </a:p>
      </xdr:txBody>
    </xdr:sp>
    <xdr:clientData/>
  </xdr:twoCellAnchor>
  <xdr:twoCellAnchor>
    <xdr:from>
      <xdr:col>11</xdr:col>
      <xdr:colOff>127000</xdr:colOff>
      <xdr:row>9</xdr:row>
      <xdr:rowOff>127000</xdr:rowOff>
    </xdr:from>
    <xdr:to>
      <xdr:col>13</xdr:col>
      <xdr:colOff>600364</xdr:colOff>
      <xdr:row>11</xdr:row>
      <xdr:rowOff>138546</xdr:rowOff>
    </xdr:to>
    <xdr:sp macro="" textlink="Sheet1!C8">
      <xdr:nvSpPr>
        <xdr:cNvPr id="91" name="TextBox 90">
          <a:extLst>
            <a:ext uri="{FF2B5EF4-FFF2-40B4-BE49-F238E27FC236}">
              <a16:creationId xmlns:a16="http://schemas.microsoft.com/office/drawing/2014/main" id="{A1E6EA5B-FA93-5366-04B2-1276A2EA0C3C}"/>
            </a:ext>
          </a:extLst>
        </xdr:cNvPr>
        <xdr:cNvSpPr txBox="1"/>
      </xdr:nvSpPr>
      <xdr:spPr>
        <a:xfrm>
          <a:off x="7366000" y="1893455"/>
          <a:ext cx="1789546"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DF8C00-A560-4FA9-AFE8-8ED2BA0A1BCE}" type="TxLink">
            <a:rPr lang="en-US" sz="2000" b="1" i="0" u="none" strike="noStrike">
              <a:solidFill>
                <a:schemeClr val="accent1">
                  <a:lumMod val="50000"/>
                </a:schemeClr>
              </a:solidFill>
              <a:latin typeface="Calibri"/>
              <a:cs typeface="Calibri"/>
            </a:rPr>
            <a:pPr algn="ctr"/>
            <a:t> 37 </a:t>
          </a:fld>
          <a:endParaRPr lang="en-BI" sz="2000" b="1">
            <a:solidFill>
              <a:schemeClr val="accent1">
                <a:lumMod val="50000"/>
              </a:schemeClr>
            </a:solidFill>
          </a:endParaRPr>
        </a:p>
      </xdr:txBody>
    </xdr:sp>
    <xdr:clientData/>
  </xdr:twoCellAnchor>
  <xdr:twoCellAnchor>
    <xdr:from>
      <xdr:col>15</xdr:col>
      <xdr:colOff>334818</xdr:colOff>
      <xdr:row>10</xdr:row>
      <xdr:rowOff>11546</xdr:rowOff>
    </xdr:from>
    <xdr:to>
      <xdr:col>18</xdr:col>
      <xdr:colOff>150091</xdr:colOff>
      <xdr:row>11</xdr:row>
      <xdr:rowOff>138545</xdr:rowOff>
    </xdr:to>
    <xdr:sp macro="" textlink="Sheet1!D8">
      <xdr:nvSpPr>
        <xdr:cNvPr id="92" name="TextBox 91">
          <a:extLst>
            <a:ext uri="{FF2B5EF4-FFF2-40B4-BE49-F238E27FC236}">
              <a16:creationId xmlns:a16="http://schemas.microsoft.com/office/drawing/2014/main" id="{CCD1F12C-8AE0-B310-C8D9-7515B7CCD672}"/>
            </a:ext>
          </a:extLst>
        </xdr:cNvPr>
        <xdr:cNvSpPr txBox="1"/>
      </xdr:nvSpPr>
      <xdr:spPr>
        <a:xfrm>
          <a:off x="10206182" y="1974273"/>
          <a:ext cx="1789545" cy="323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0222D5-F083-46AB-9BD8-F5D70FC55E48}" type="TxLink">
            <a:rPr lang="en-US" sz="2000" b="1" i="0" u="none" strike="noStrike">
              <a:solidFill>
                <a:schemeClr val="accent1">
                  <a:lumMod val="50000"/>
                </a:schemeClr>
              </a:solidFill>
              <a:latin typeface="Calibri"/>
              <a:cs typeface="Calibri"/>
            </a:rPr>
            <a:pPr algn="ctr"/>
            <a:t>1233</a:t>
          </a:fld>
          <a:endParaRPr lang="en-BI" sz="2000" b="1">
            <a:solidFill>
              <a:schemeClr val="accent1">
                <a:lumMod val="50000"/>
              </a:schemeClr>
            </a:solidFill>
          </a:endParaRPr>
        </a:p>
      </xdr:txBody>
    </xdr:sp>
    <xdr:clientData/>
  </xdr:twoCellAnchor>
  <xdr:twoCellAnchor>
    <xdr:from>
      <xdr:col>19</xdr:col>
      <xdr:colOff>369454</xdr:colOff>
      <xdr:row>9</xdr:row>
      <xdr:rowOff>115454</xdr:rowOff>
    </xdr:from>
    <xdr:to>
      <xdr:col>21</xdr:col>
      <xdr:colOff>531091</xdr:colOff>
      <xdr:row>11</xdr:row>
      <xdr:rowOff>115455</xdr:rowOff>
    </xdr:to>
    <xdr:sp macro="" textlink="Sheet1!E8">
      <xdr:nvSpPr>
        <xdr:cNvPr id="93" name="TextBox 92">
          <a:extLst>
            <a:ext uri="{FF2B5EF4-FFF2-40B4-BE49-F238E27FC236}">
              <a16:creationId xmlns:a16="http://schemas.microsoft.com/office/drawing/2014/main" id="{902CD70E-4024-D94F-2C7C-B2BADE163E13}"/>
            </a:ext>
          </a:extLst>
        </xdr:cNvPr>
        <xdr:cNvSpPr txBox="1"/>
      </xdr:nvSpPr>
      <xdr:spPr>
        <a:xfrm>
          <a:off x="12873181" y="1881909"/>
          <a:ext cx="1477819" cy="392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10A8AE-DB54-4D87-AD9B-E9D7D8CA4DD8}" type="TxLink">
            <a:rPr lang="en-US" sz="2000" b="1" i="0" u="none" strike="noStrike">
              <a:solidFill>
                <a:schemeClr val="accent1">
                  <a:lumMod val="50000"/>
                </a:schemeClr>
              </a:solidFill>
              <a:latin typeface="Calibri"/>
              <a:cs typeface="Calibri"/>
            </a:rPr>
            <a:pPr algn="ctr"/>
            <a:t>16.1%</a:t>
          </a:fld>
          <a:endParaRPr lang="en-BI" sz="2000" b="1">
            <a:solidFill>
              <a:schemeClr val="accent1">
                <a:lumMod val="50000"/>
              </a:schemeClr>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0.29073</cdr:x>
      <cdr:y>0.33759</cdr:y>
    </cdr:from>
    <cdr:to>
      <cdr:x>0.7427</cdr:x>
      <cdr:y>0.63502</cdr:y>
    </cdr:to>
    <cdr:sp macro="" textlink="Sheet1!$B$25">
      <cdr:nvSpPr>
        <cdr:cNvPr id="2" name="TextBox 160">
          <a:extLst xmlns:a="http://schemas.openxmlformats.org/drawingml/2006/main">
            <a:ext uri="{FF2B5EF4-FFF2-40B4-BE49-F238E27FC236}">
              <a16:creationId xmlns:a16="http://schemas.microsoft.com/office/drawing/2014/main" id="{BB16D34F-8C3B-97DE-BB49-3E9AC580A0E1}"/>
            </a:ext>
          </a:extLst>
        </cdr:cNvPr>
        <cdr:cNvSpPr txBox="1"/>
      </cdr:nvSpPr>
      <cdr:spPr>
        <a:xfrm xmlns:a="http://schemas.openxmlformats.org/drawingml/2006/main">
          <a:off x="434282" y="433244"/>
          <a:ext cx="675144" cy="38170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A8DA065D-D4FD-4353-9053-6AE48C81D4F5}" type="TxLink">
            <a:rPr lang="en-US" sz="1600" b="1" i="0" u="none" strike="noStrike">
              <a:solidFill>
                <a:srgbClr val="000000"/>
              </a:solidFill>
              <a:latin typeface="Calibri"/>
              <a:cs typeface="Calibri"/>
            </a:rPr>
            <a:pPr algn="ctr"/>
            <a:t>882</a:t>
          </a:fld>
          <a:endParaRPr lang="en-BI" sz="1400" b="1">
            <a:solidFill>
              <a:schemeClr val="accent1">
                <a:lumMod val="50000"/>
              </a:schemeClr>
            </a:solidFill>
            <a:latin typeface="Arial Black" panose="020B0A040201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0.26876</cdr:x>
      <cdr:y>0.34151</cdr:y>
    </cdr:from>
    <cdr:to>
      <cdr:x>0.72205</cdr:x>
      <cdr:y>0.69732</cdr:y>
    </cdr:to>
    <cdr:sp macro="" textlink="Sheet1!$B$24">
      <cdr:nvSpPr>
        <cdr:cNvPr id="2" name="TextBox 160">
          <a:extLst xmlns:a="http://schemas.openxmlformats.org/drawingml/2006/main">
            <a:ext uri="{FF2B5EF4-FFF2-40B4-BE49-F238E27FC236}">
              <a16:creationId xmlns:a16="http://schemas.microsoft.com/office/drawing/2014/main" id="{721FD277-6AF4-A562-4128-0738B8F6334F}"/>
            </a:ext>
          </a:extLst>
        </cdr:cNvPr>
        <cdr:cNvSpPr txBox="1"/>
      </cdr:nvSpPr>
      <cdr:spPr>
        <a:xfrm xmlns:a="http://schemas.openxmlformats.org/drawingml/2006/main">
          <a:off x="400305" y="366360"/>
          <a:ext cx="675156" cy="38170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E8F0500F-069F-4C3A-83B4-2A56E6F92AB8}" type="TxLink">
            <a:rPr lang="en-US" sz="1600" b="1" i="0" u="none" strike="noStrike">
              <a:solidFill>
                <a:srgbClr val="000000"/>
              </a:solidFill>
              <a:latin typeface="Calibri"/>
              <a:cs typeface="Calibri"/>
            </a:rPr>
            <a:pPr algn="ctr"/>
            <a:t>588</a:t>
          </a:fld>
          <a:endParaRPr lang="en-BI" sz="1400" b="1">
            <a:solidFill>
              <a:schemeClr val="accent1">
                <a:lumMod val="50000"/>
              </a:schemeClr>
            </a:solidFill>
            <a:latin typeface="Arial Black" panose="020B0A04020102020204" pitchFamily="34" charset="0"/>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XIT" refreshedDate="45907.800352546299" backgroundQuery="1" createdVersion="8" refreshedVersion="8" minRefreshableVersion="3" recordCount="0" supportSubquery="1" supportAdvancedDrill="1" xr:uid="{0C278FAC-A3D8-4FD3-A332-641E68A08F0D}">
  <cacheSource type="external" connectionId="1"/>
  <cacheFields count="3">
    <cacheField name="[Table_1].[CF_age band].[CF_age band]" caption="CF_age band" numFmtId="0" hierarchy="2" level="1">
      <sharedItems count="5">
        <s v="25 - 34"/>
        <s v="35 - 44"/>
        <s v="45 - 54"/>
        <s v="Over 55"/>
        <s v="Under 25"/>
      </sharedItems>
    </cacheField>
    <cacheField name="[Measures].[Sum of CF_attrition count]" caption="Sum of CF_attrition count" numFmtId="0" hierarchy="48" level="32767"/>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2" memberValueDatatype="130" unbalanced="0"/>
    <cacheHierarchy uniqueName="[Table_1].[Business Travel]" caption="Business Travel" attribute="1" defaultMemberUniqueName="[Table_1].[Business Travel].[All]" allUniqueName="[Table_1].[Business Travel].[All]" dimensionUniqueName="[Table_1]" displayFolder="" count="2" memberValueDatatype="130" unbalanced="0"/>
    <cacheHierarchy uniqueName="[Table_1].[CF_age band]" caption="CF_age band" attribute="1" defaultMemberUniqueName="[Table_1].[CF_age band].[All]" allUniqueName="[Table_1].[CF_age band].[All]" dimensionUniqueName="[Table_1]" displayFolder="" count="2" memberValueDatatype="130" unbalanced="0">
      <fieldsUsage count="2">
        <fieldUsage x="-1"/>
        <fieldUsage x="0"/>
      </fieldsUsage>
    </cacheHierarchy>
    <cacheHierarchy uniqueName="[Table_1].[CF_attrition label]" caption="CF_attrition label" attribute="1" defaultMemberUniqueName="[Table_1].[CF_attrition label].[All]" allUniqueName="[Table_1].[CF_attrition label].[All]" dimensionUniqueName="[Table_1]" displayFolder="" count="2"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2" memberValueDatatype="130" unbalanced="0"/>
    <cacheHierarchy uniqueName="[Table_1].[Employee Number]" caption="Employee Number" attribute="1" defaultMemberUniqueName="[Table_1].[Employee Number].[All]" allUniqueName="[Table_1].[Employee Number].[All]" dimensionUniqueName="[Table_1]" displayFolder="" count="2"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2"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cacheHierarchy uniqueName="[Table_1].[Over Time]" caption="Over Time" attribute="1" defaultMemberUniqueName="[Table_1].[Over Time].[All]" allUniqueName="[Table_1].[Over Time].[All]" dimensionUniqueName="[Table_1]" displayFolder="" count="2" memberValueDatatype="130" unbalanced="0"/>
    <cacheHierarchy uniqueName="[Table_1].[Over18]" caption="Over18" attribute="1" defaultMemberUniqueName="[Table_1].[Over18].[All]" allUniqueName="[Table_1].[Over18].[All]" dimensionUniqueName="[Table_1]" displayFolder="" count="2"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2" memberValueDatatype="20" unbalanced="0"/>
    <cacheHierarchy uniqueName="[Table_1].[-2]" caption="-2" attribute="1" defaultMemberUniqueName="[Table_1].[-2].[All]" allUniqueName="[Table_1].[-2].[All]" dimensionUniqueName="[Table_1]" displayFolder="" count="2" memberValueDatatype="20" unbalanced="0"/>
    <cacheHierarchy uniqueName="[Table_1].[0]" caption="0" attribute="1" defaultMemberUniqueName="[Table_1].[0].[All]" allUniqueName="[Table_1].[0].[All]" dimensionUniqueName="[Table_1]" displayFolder="" count="2" memberValueDatatype="20" unbalanced="0"/>
    <cacheHierarchy uniqueName="[Table_1].[Age]" caption="Age" attribute="1" defaultMemberUniqueName="[Table_1].[Age].[All]" allUniqueName="[Table_1].[Age].[All]" dimensionUniqueName="[Table_1]" displayFolder="" count="2" memberValueDatatype="20" unbalanced="0"/>
    <cacheHierarchy uniqueName="[Table_1].[CF_attrition count]" caption="CF_attrition count" attribute="1" defaultMemberUniqueName="[Table_1].[CF_attrition count].[All]" allUniqueName="[Table_1].[CF_attrition count].[All]" dimensionUniqueName="[Table_1]" displayFolder="" count="2" memberValueDatatype="20" unbalanced="0"/>
    <cacheHierarchy uniqueName="[Table_1].[CF_attrition counts]" caption="CF_attrition counts" attribute="1" defaultMemberUniqueName="[Table_1].[CF_attrition counts].[All]" allUniqueName="[Table_1].[CF_attrition counts].[All]" dimensionUniqueName="[Table_1]" displayFolder="" count="2" memberValueDatatype="20" unbalanced="0"/>
    <cacheHierarchy uniqueName="[Table_1].[CF_attrition rate]" caption="CF_attrition rate" attribute="1" defaultMemberUniqueName="[Table_1].[CF_attrition rate].[All]" allUniqueName="[Table_1].[CF_attrition rate].[All]" dimensionUniqueName="[Table_1]" displayFolder="" count="2" memberValueDatatype="20" unbalanced="0"/>
    <cacheHierarchy uniqueName="[Table_1].[CF_current Employee]" caption="CF_current Employee" attribute="1" defaultMemberUniqueName="[Table_1].[CF_current Employee].[All]" allUniqueName="[Table_1].[CF_current Employee].[All]" dimensionUniqueName="[Table_1]" displayFolder="" count="2" memberValueDatatype="20" unbalanced="0"/>
    <cacheHierarchy uniqueName="[Table_1].[Daily Rate]" caption="Daily Rate" attribute="1" defaultMemberUniqueName="[Table_1].[Daily Rate].[All]" allUniqueName="[Table_1].[Daily Rate].[All]" dimensionUniqueName="[Table_1]" displayFolder="" count="2" memberValueDatatype="20" unbalanced="0"/>
    <cacheHierarchy uniqueName="[Table_1].[Distance From Home]" caption="Distance From Home" attribute="1" defaultMemberUniqueName="[Table_1].[Distance From Home].[All]" allUniqueName="[Table_1].[Distance From Home].[All]" dimensionUniqueName="[Table_1]" displayFolder="" count="2" memberValueDatatype="20" unbalanced="0"/>
    <cacheHierarchy uniqueName="[Table_1].[Education]" caption="Education" attribute="1" defaultMemberUniqueName="[Table_1].[Education].[All]" allUniqueName="[Table_1].[Education].[All]" dimensionUniqueName="[Table_1]" displayFolder="" count="2" memberValueDatatype="130" unbalanced="0"/>
    <cacheHierarchy uniqueName="[Table_1].[Employee Count]" caption="Employee Count" attribute="1" defaultMemberUniqueName="[Table_1].[Employee Count].[All]" allUniqueName="[Table_1].[Employee Count].[All]" dimensionUniqueName="[Table_1]" displayFolder="" count="2"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2" memberValueDatatype="20" unbalanced="0"/>
    <cacheHierarchy uniqueName="[Table_1].[Hourly Rate]" caption="Hourly Rate" attribute="1" defaultMemberUniqueName="[Table_1].[Hourly Rate].[All]" allUniqueName="[Table_1].[Hourly Rate].[All]" dimensionUniqueName="[Table_1]" displayFolder="" count="2" memberValueDatatype="20" unbalanced="0"/>
    <cacheHierarchy uniqueName="[Table_1].[Job Involvement]" caption="Job Involvement" attribute="1" defaultMemberUniqueName="[Table_1].[Job Involvement].[All]" allUniqueName="[Table_1].[Job Involvement].[All]" dimensionUniqueName="[Table_1]" displayFolder="" count="2" memberValueDatatype="20" unbalanced="0"/>
    <cacheHierarchy uniqueName="[Table_1].[Job Level]" caption="Job Level" attribute="1" defaultMemberUniqueName="[Table_1].[Job Level].[All]" allUniqueName="[Table_1].[Job Level].[All]" dimensionUniqueName="[Table_1]" displayFolder="" count="2" memberValueDatatype="20" unbalanced="0"/>
    <cacheHierarchy uniqueName="[Table_1].[Job Satisfaction]" caption="Job Satisfaction" attribute="1" defaultMemberUniqueName="[Table_1].[Job Satisfaction].[All]" allUniqueName="[Table_1].[Job Satisfaction].[All]" dimensionUniqueName="[Table_1]" displayFolder="" count="2" memberValueDatatype="20" unbalanced="0"/>
    <cacheHierarchy uniqueName="[Table_1].[Monthly Income]" caption="Monthly Income" attribute="1" defaultMemberUniqueName="[Table_1].[Monthly Income].[All]" allUniqueName="[Table_1].[Monthly Income].[All]" dimensionUniqueName="[Table_1]" displayFolder="" count="2" memberValueDatatype="20" unbalanced="0"/>
    <cacheHierarchy uniqueName="[Table_1].[Monthly Rate]" caption="Monthly Rate" attribute="1" defaultMemberUniqueName="[Table_1].[Monthly Rate].[All]" allUniqueName="[Table_1].[Monthly Rate].[All]" dimensionUniqueName="[Table_1]" displayFolder="" count="2" memberValueDatatype="20" unbalanced="0"/>
    <cacheHierarchy uniqueName="[Table_1].[Num Companies Worked]" caption="Num Companies Worked" attribute="1" defaultMemberUniqueName="[Table_1].[Num Companies Worked].[All]" allUniqueName="[Table_1].[Num Companies Worked].[All]" dimensionUniqueName="[Table_1]" displayFolder="" count="2" memberValueDatatype="20" unbalanced="0"/>
    <cacheHierarchy uniqueName="[Table_1].[Percent Salary Hike]" caption="Percent Salary Hike" attribute="1" defaultMemberUniqueName="[Table_1].[Percent Salary Hike].[All]" allUniqueName="[Table_1].[Percent Salary Hike].[All]" dimensionUniqueName="[Table_1]" displayFolder="" count="2" memberValueDatatype="20" unbalanced="0"/>
    <cacheHierarchy uniqueName="[Table_1].[Performance Rating]" caption="Performance Rating" attribute="1" defaultMemberUniqueName="[Table_1].[Performance Rating].[All]" allUniqueName="[Table_1].[Performance Rating].[All]" dimensionUniqueName="[Table_1]" displayFolder="" count="2"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2" memberValueDatatype="20" unbalanced="0"/>
    <cacheHierarchy uniqueName="[Table_1].[Standard Hours]" caption="Standard Hours" attribute="1" defaultMemberUniqueName="[Table_1].[Standard Hours].[All]" allUniqueName="[Table_1].[Standard Hours].[All]" dimensionUniqueName="[Table_1]" displayFolder="" count="2" memberValueDatatype="20" unbalanced="0"/>
    <cacheHierarchy uniqueName="[Table_1].[Stock Option Level]" caption="Stock Option Level" attribute="1" defaultMemberUniqueName="[Table_1].[Stock Option Level].[All]" allUniqueName="[Table_1].[Stock Option Level].[All]" dimensionUniqueName="[Table_1]" displayFolder="" count="2" memberValueDatatype="20" unbalanced="0"/>
    <cacheHierarchy uniqueName="[Table_1].[Total Working Years]" caption="Total Working Years" attribute="1" defaultMemberUniqueName="[Table_1].[Total Working Years].[All]" allUniqueName="[Table_1].[Total Working Years].[All]" dimensionUniqueName="[Table_1]" displayFolder="" count="2" memberValueDatatype="20" unbalanced="0"/>
    <cacheHierarchy uniqueName="[Table_1].[Work Life Balance]" caption="Work Life Balance" attribute="1" defaultMemberUniqueName="[Table_1].[Work Life Balance].[All]" allUniqueName="[Table_1].[Work Life Balance].[All]" dimensionUniqueName="[Table_1]" displayFolder="" count="2" memberValueDatatype="20" unbalanced="0"/>
    <cacheHierarchy uniqueName="[Table_1].[Years At Company]" caption="Years At Company" attribute="1" defaultMemberUniqueName="[Table_1].[Years At Company].[All]" allUniqueName="[Table_1].[Years At Company].[All]" dimensionUniqueName="[Table_1]" displayFolder="" count="2" memberValueDatatype="20" unbalanced="0"/>
    <cacheHierarchy uniqueName="[Table_1].[Years In Current Role]" caption="Years In Current Role" attribute="1" defaultMemberUniqueName="[Table_1].[Years In Current Role].[All]" allUniqueName="[Table_1].[Years In Current Role].[All]" dimensionUniqueName="[Table_1]" displayFolder="" count="2"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2"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2"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Age]" caption="Count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Count of CF_current Employee]" caption="Count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18"/>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XIT" refreshedDate="45907.800353356484" backgroundQuery="1" createdVersion="8" refreshedVersion="8" minRefreshableVersion="3" recordCount="0" supportSubquery="1" supportAdvancedDrill="1" xr:uid="{F0846AF2-B113-4D09-9FB8-552AC73A6654}">
  <cacheSource type="external" connectionId="1"/>
  <cacheFields count="4">
    <cacheField name="[Measures].[Count of Employee Number]" caption="Count of Employee Number" numFmtId="0" hierarchy="47" level="32767"/>
    <cacheField name="[Measures].[Sum of CF_attrition count]" caption="Sum of CF_attrition count" numFmtId="0" hierarchy="48" level="32767"/>
    <cacheField name="[Measures].[Average of Age]" caption="Average of Age" numFmtId="0" hierarchy="51" level="32767"/>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3"/>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Age]" caption="Count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Count of CF_current Employee]" caption="Count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18"/>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XIT" refreshedDate="45907.800353935185" backgroundQuery="1" createdVersion="8" refreshedVersion="8" minRefreshableVersion="3" recordCount="0" supportSubquery="1" supportAdvancedDrill="1" xr:uid="{25966E96-296E-4AE3-8180-B5C1D0DF3FBB}">
  <cacheSource type="external" connectionId="1"/>
  <cacheFields count="2">
    <cacheField name="[Measures].[Average of Job Satisfaction]" caption="Average of Job Satisfaction" numFmtId="0" hierarchy="54" level="32767"/>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1"/>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Age]" caption="Count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Count of CF_current Employee]" caption="Count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18"/>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XIT" refreshedDate="45907.80035474537" backgroundQuery="1" createdVersion="8" refreshedVersion="8" minRefreshableVersion="3" recordCount="0" supportSubquery="1" supportAdvancedDrill="1" xr:uid="{4E902B30-6765-4E99-9F23-FD1A5B0AA16C}">
  <cacheSource type="external" connectionId="1"/>
  <cacheFields count="3">
    <cacheField name="[Table_1].[Education].[Education]" caption="Education" numFmtId="0" hierarchy="23" level="1">
      <sharedItems count="5">
        <s v="Associates Degree"/>
        <s v="Bachelor's Degree"/>
        <s v="Doctoral Degree"/>
        <s v="High School"/>
        <s v="Master's Degree"/>
      </sharedItems>
    </cacheField>
    <cacheField name="[Measures].[Sum of CF_attrition count]" caption="Sum of CF_attrition count" numFmtId="0" hierarchy="48" level="32767"/>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2" memberValueDatatype="130" unbalanced="0"/>
    <cacheHierarchy uniqueName="[Table_1].[Business Travel]" caption="Business Travel" attribute="1" defaultMemberUniqueName="[Table_1].[Business Travel].[All]" allUniqueName="[Table_1].[Business Travel].[All]" dimensionUniqueName="[Table_1]" displayFolder="" count="2"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2" memberValueDatatype="130" unbalanced="0">
      <fieldsUsage count="2">
        <fieldUsage x="-1"/>
        <fieldUsage x="0"/>
      </fieldsUsage>
    </cacheHierarchy>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Age]" caption="Count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Count of CF_current Employee]" caption="Count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18"/>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XIT" refreshedDate="45907.800355324071" backgroundQuery="1" createdVersion="8" refreshedVersion="8" minRefreshableVersion="3" recordCount="0" supportSubquery="1" supportAdvancedDrill="1" xr:uid="{2BA05607-1DA4-4B5D-B4C8-EC638BA7B4A7}">
  <cacheSource type="external" connectionId="1"/>
  <cacheFields count="2">
    <cacheField name="[Table_1].[Department].[Department]" caption="Department" numFmtId="0" hierarchy="4" level="1">
      <sharedItems count="3">
        <s v="HR"/>
        <s v="R&amp;D"/>
        <s v="Sales"/>
      </sharedItems>
    </cacheField>
    <cacheField name="[Measures].[Sum of CF_attrition count]" caption="Sum of CF_attrition count" numFmtId="0" hierarchy="48" level="32767"/>
  </cacheFields>
  <cacheHierarchies count="61">
    <cacheHierarchy uniqueName="[Table_1].[Attrition]" caption="Attrition" attribute="1" defaultMemberUniqueName="[Table_1].[Attrition].[All]" allUniqueName="[Table_1].[Attrition].[All]" dimensionUniqueName="[Table_1]" displayFolder="" count="2" memberValueDatatype="130" unbalanced="0"/>
    <cacheHierarchy uniqueName="[Table_1].[Business Travel]" caption="Business Travel" attribute="1" defaultMemberUniqueName="[Table_1].[Business Travel].[All]" allUniqueName="[Table_1].[Business Travel].[All]" dimensionUniqueName="[Table_1]" displayFolder="" count="2" memberValueDatatype="130" unbalanced="0"/>
    <cacheHierarchy uniqueName="[Table_1].[CF_age band]" caption="CF_age band" attribute="1" defaultMemberUniqueName="[Table_1].[CF_age band].[All]" allUniqueName="[Table_1].[CF_age band].[All]" dimensionUniqueName="[Table_1]" displayFolder="" count="2" memberValueDatatype="130" unbalanced="0"/>
    <cacheHierarchy uniqueName="[Table_1].[CF_attrition label]" caption="CF_attrition label" attribute="1" defaultMemberUniqueName="[Table_1].[CF_attrition label].[All]" allUniqueName="[Table_1].[CF_attrition label].[All]" dimensionUniqueName="[Table_1]" displayFolder="" count="2"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0"/>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2" memberValueDatatype="130" unbalanced="0"/>
    <cacheHierarchy uniqueName="[Table_1].[Employee Number]" caption="Employee Number" attribute="1" defaultMemberUniqueName="[Table_1].[Employee Number].[All]" allUniqueName="[Table_1].[Employee Number].[All]" dimensionUniqueName="[Table_1]" displayFolder="" count="2"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2"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cacheHierarchy uniqueName="[Table_1].[Over Time]" caption="Over Time" attribute="1" defaultMemberUniqueName="[Table_1].[Over Time].[All]" allUniqueName="[Table_1].[Over Time].[All]" dimensionUniqueName="[Table_1]" displayFolder="" count="2" memberValueDatatype="130" unbalanced="0"/>
    <cacheHierarchy uniqueName="[Table_1].[Over18]" caption="Over18" attribute="1" defaultMemberUniqueName="[Table_1].[Over18].[All]" allUniqueName="[Table_1].[Over18].[All]" dimensionUniqueName="[Table_1]" displayFolder="" count="2"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2" memberValueDatatype="20" unbalanced="0"/>
    <cacheHierarchy uniqueName="[Table_1].[-2]" caption="-2" attribute="1" defaultMemberUniqueName="[Table_1].[-2].[All]" allUniqueName="[Table_1].[-2].[All]" dimensionUniqueName="[Table_1]" displayFolder="" count="2" memberValueDatatype="20" unbalanced="0"/>
    <cacheHierarchy uniqueName="[Table_1].[0]" caption="0" attribute="1" defaultMemberUniqueName="[Table_1].[0].[All]" allUniqueName="[Table_1].[0].[All]" dimensionUniqueName="[Table_1]" displayFolder="" count="2" memberValueDatatype="20" unbalanced="0"/>
    <cacheHierarchy uniqueName="[Table_1].[Age]" caption="Age" attribute="1" defaultMemberUniqueName="[Table_1].[Age].[All]" allUniqueName="[Table_1].[Age].[All]" dimensionUniqueName="[Table_1]" displayFolder="" count="2" memberValueDatatype="20" unbalanced="0"/>
    <cacheHierarchy uniqueName="[Table_1].[CF_attrition count]" caption="CF_attrition count" attribute="1" defaultMemberUniqueName="[Table_1].[CF_attrition count].[All]" allUniqueName="[Table_1].[CF_attrition count].[All]" dimensionUniqueName="[Table_1]" displayFolder="" count="2" memberValueDatatype="20" unbalanced="0"/>
    <cacheHierarchy uniqueName="[Table_1].[CF_attrition counts]" caption="CF_attrition counts" attribute="1" defaultMemberUniqueName="[Table_1].[CF_attrition counts].[All]" allUniqueName="[Table_1].[CF_attrition counts].[All]" dimensionUniqueName="[Table_1]" displayFolder="" count="2" memberValueDatatype="20" unbalanced="0"/>
    <cacheHierarchy uniqueName="[Table_1].[CF_attrition rate]" caption="CF_attrition rate" attribute="1" defaultMemberUniqueName="[Table_1].[CF_attrition rate].[All]" allUniqueName="[Table_1].[CF_attrition rate].[All]" dimensionUniqueName="[Table_1]" displayFolder="" count="2" memberValueDatatype="20" unbalanced="0"/>
    <cacheHierarchy uniqueName="[Table_1].[CF_current Employee]" caption="CF_current Employee" attribute="1" defaultMemberUniqueName="[Table_1].[CF_current Employee].[All]" allUniqueName="[Table_1].[CF_current Employee].[All]" dimensionUniqueName="[Table_1]" displayFolder="" count="2" memberValueDatatype="20" unbalanced="0"/>
    <cacheHierarchy uniqueName="[Table_1].[Daily Rate]" caption="Daily Rate" attribute="1" defaultMemberUniqueName="[Table_1].[Daily Rate].[All]" allUniqueName="[Table_1].[Daily Rate].[All]" dimensionUniqueName="[Table_1]" displayFolder="" count="2" memberValueDatatype="20" unbalanced="0"/>
    <cacheHierarchy uniqueName="[Table_1].[Distance From Home]" caption="Distance From Home" attribute="1" defaultMemberUniqueName="[Table_1].[Distance From Home].[All]" allUniqueName="[Table_1].[Distance From Home].[All]" dimensionUniqueName="[Table_1]" displayFolder="" count="2" memberValueDatatype="20" unbalanced="0"/>
    <cacheHierarchy uniqueName="[Table_1].[Education]" caption="Education" attribute="1" defaultMemberUniqueName="[Table_1].[Education].[All]" allUniqueName="[Table_1].[Education].[All]" dimensionUniqueName="[Table_1]" displayFolder="" count="2" memberValueDatatype="130" unbalanced="0"/>
    <cacheHierarchy uniqueName="[Table_1].[Employee Count]" caption="Employee Count" attribute="1" defaultMemberUniqueName="[Table_1].[Employee Count].[All]" allUniqueName="[Table_1].[Employee Count].[All]" dimensionUniqueName="[Table_1]" displayFolder="" count="2"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2" memberValueDatatype="20" unbalanced="0"/>
    <cacheHierarchy uniqueName="[Table_1].[Hourly Rate]" caption="Hourly Rate" attribute="1" defaultMemberUniqueName="[Table_1].[Hourly Rate].[All]" allUniqueName="[Table_1].[Hourly Rate].[All]" dimensionUniqueName="[Table_1]" displayFolder="" count="2" memberValueDatatype="20" unbalanced="0"/>
    <cacheHierarchy uniqueName="[Table_1].[Job Involvement]" caption="Job Involvement" attribute="1" defaultMemberUniqueName="[Table_1].[Job Involvement].[All]" allUniqueName="[Table_1].[Job Involvement].[All]" dimensionUniqueName="[Table_1]" displayFolder="" count="2" memberValueDatatype="20" unbalanced="0"/>
    <cacheHierarchy uniqueName="[Table_1].[Job Level]" caption="Job Level" attribute="1" defaultMemberUniqueName="[Table_1].[Job Level].[All]" allUniqueName="[Table_1].[Job Level].[All]" dimensionUniqueName="[Table_1]" displayFolder="" count="2" memberValueDatatype="20" unbalanced="0"/>
    <cacheHierarchy uniqueName="[Table_1].[Job Satisfaction]" caption="Job Satisfaction" attribute="1" defaultMemberUniqueName="[Table_1].[Job Satisfaction].[All]" allUniqueName="[Table_1].[Job Satisfaction].[All]" dimensionUniqueName="[Table_1]" displayFolder="" count="2" memberValueDatatype="20" unbalanced="0"/>
    <cacheHierarchy uniqueName="[Table_1].[Monthly Income]" caption="Monthly Income" attribute="1" defaultMemberUniqueName="[Table_1].[Monthly Income].[All]" allUniqueName="[Table_1].[Monthly Income].[All]" dimensionUniqueName="[Table_1]" displayFolder="" count="2" memberValueDatatype="20" unbalanced="0"/>
    <cacheHierarchy uniqueName="[Table_1].[Monthly Rate]" caption="Monthly Rate" attribute="1" defaultMemberUniqueName="[Table_1].[Monthly Rate].[All]" allUniqueName="[Table_1].[Monthly Rate].[All]" dimensionUniqueName="[Table_1]" displayFolder="" count="2" memberValueDatatype="20" unbalanced="0"/>
    <cacheHierarchy uniqueName="[Table_1].[Num Companies Worked]" caption="Num Companies Worked" attribute="1" defaultMemberUniqueName="[Table_1].[Num Companies Worked].[All]" allUniqueName="[Table_1].[Num Companies Worked].[All]" dimensionUniqueName="[Table_1]" displayFolder="" count="2" memberValueDatatype="20" unbalanced="0"/>
    <cacheHierarchy uniqueName="[Table_1].[Percent Salary Hike]" caption="Percent Salary Hike" attribute="1" defaultMemberUniqueName="[Table_1].[Percent Salary Hike].[All]" allUniqueName="[Table_1].[Percent Salary Hike].[All]" dimensionUniqueName="[Table_1]" displayFolder="" count="2" memberValueDatatype="20" unbalanced="0"/>
    <cacheHierarchy uniqueName="[Table_1].[Performance Rating]" caption="Performance Rating" attribute="1" defaultMemberUniqueName="[Table_1].[Performance Rating].[All]" allUniqueName="[Table_1].[Performance Rating].[All]" dimensionUniqueName="[Table_1]" displayFolder="" count="2"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2" memberValueDatatype="20" unbalanced="0"/>
    <cacheHierarchy uniqueName="[Table_1].[Standard Hours]" caption="Standard Hours" attribute="1" defaultMemberUniqueName="[Table_1].[Standard Hours].[All]" allUniqueName="[Table_1].[Standard Hours].[All]" dimensionUniqueName="[Table_1]" displayFolder="" count="2" memberValueDatatype="20" unbalanced="0"/>
    <cacheHierarchy uniqueName="[Table_1].[Stock Option Level]" caption="Stock Option Level" attribute="1" defaultMemberUniqueName="[Table_1].[Stock Option Level].[All]" allUniqueName="[Table_1].[Stock Option Level].[All]" dimensionUniqueName="[Table_1]" displayFolder="" count="2" memberValueDatatype="20" unbalanced="0"/>
    <cacheHierarchy uniqueName="[Table_1].[Total Working Years]" caption="Total Working Years" attribute="1" defaultMemberUniqueName="[Table_1].[Total Working Years].[All]" allUniqueName="[Table_1].[Total Working Years].[All]" dimensionUniqueName="[Table_1]" displayFolder="" count="2" memberValueDatatype="20" unbalanced="0"/>
    <cacheHierarchy uniqueName="[Table_1].[Work Life Balance]" caption="Work Life Balance" attribute="1" defaultMemberUniqueName="[Table_1].[Work Life Balance].[All]" allUniqueName="[Table_1].[Work Life Balance].[All]" dimensionUniqueName="[Table_1]" displayFolder="" count="2" memberValueDatatype="20" unbalanced="0"/>
    <cacheHierarchy uniqueName="[Table_1].[Years At Company]" caption="Years At Company" attribute="1" defaultMemberUniqueName="[Table_1].[Years At Company].[All]" allUniqueName="[Table_1].[Years At Company].[All]" dimensionUniqueName="[Table_1]" displayFolder="" count="2" memberValueDatatype="20" unbalanced="0"/>
    <cacheHierarchy uniqueName="[Table_1].[Years In Current Role]" caption="Years In Current Role" attribute="1" defaultMemberUniqueName="[Table_1].[Years In Current Role].[All]" allUniqueName="[Table_1].[Years In Current Role].[All]" dimensionUniqueName="[Table_1]" displayFolder="" count="2"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2"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2"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Age]" caption="Count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Count of CF_current Employee]" caption="Count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18"/>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XIT" refreshedDate="45907.80035578704" backgroundQuery="1" createdVersion="8" refreshedVersion="8" minRefreshableVersion="3" recordCount="0" supportSubquery="1" supportAdvancedDrill="1" xr:uid="{7DDC5996-02CD-462B-9FD8-0E29B249D75B}">
  <cacheSource type="external" connectionId="1"/>
  <cacheFields count="3">
    <cacheField name="[Table_1].[Gender].[Gender]" caption="Gender" numFmtId="0" hierarchy="8" level="1">
      <sharedItems count="2">
        <s v="Female"/>
        <s v="Male"/>
      </sharedItems>
    </cacheField>
    <cacheField name="[Measures].[Count of Employee Count]" caption="Count of Employee Count" numFmtId="0" hierarchy="56" level="32767"/>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0"/>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Age]" caption="Count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Count of CF_current Employee]" caption="Count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18"/>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XIT" refreshedDate="45907.800356250002" backgroundQuery="1" createdVersion="8" refreshedVersion="8" minRefreshableVersion="3" recordCount="0" supportSubquery="1" supportAdvancedDrill="1" xr:uid="{BBD2A7E2-5E57-4723-A7AE-AE73E6ECD875}">
  <cacheSource type="external" connectionId="1"/>
  <cacheFields count="3">
    <cacheField name="[Table_1].[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Measures].[Sum of CF_attrition count]" caption="Sum of CF_attrition count" numFmtId="0" hierarchy="48" level="32767"/>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0"/>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Age]" caption="Count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Count of CF_current Employee]" caption="Count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18"/>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XIT" refreshedDate="45907.800356597225" backgroundQuery="1" createdVersion="8" refreshedVersion="8" minRefreshableVersion="3" recordCount="0" supportSubquery="1" supportAdvancedDrill="1" xr:uid="{D59AB6F6-3FA4-42A1-B5B8-BB2DFA6E2B09}">
  <cacheSource type="external" connectionId="1"/>
  <cacheFields count="3">
    <cacheField name="[Table_1].[Marital Status].[Marital Status]" caption="Marital Status" numFmtId="0" hierarchy="10" level="1">
      <sharedItems count="3">
        <s v="Divorced"/>
        <s v="Married"/>
        <s v="Single"/>
      </sharedItems>
    </cacheField>
    <cacheField name="[Measures].[Count of CF_attrition count]" caption="Count of CF_attrition count" numFmtId="0" hierarchy="49" level="32767"/>
    <cacheField name="[Table_1].[Department].[Department]" caption="Department" numFmtId="0" hierarchy="4" level="1">
      <sharedItems containsSemiMixedTypes="0" containsNonDate="0" containsString="0"/>
    </cacheField>
  </cacheFields>
  <cacheHierarchies count="61">
    <cacheHierarchy uniqueName="[Table_1].[Attrition]" caption="Attrition" attribute="1" defaultMemberUniqueName="[Table_1].[Attrition].[All]" allUniqueName="[Table_1].[Attrition].[All]" dimensionUniqueName="[Table_1]" displayFolder="" count="2"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fieldsUsage count="2">
        <fieldUsage x="-1"/>
        <fieldUsage x="0"/>
      </fieldsUsage>
    </cacheHierarchy>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Age]" caption="Count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Count of CF_current Employee]" caption="Count of CF_current Employee" measure="1" displayFolder="" measureGroup="Table_1" count="0" hidden="1">
      <extLst>
        <ext xmlns:x15="http://schemas.microsoft.com/office/spreadsheetml/2010/11/main" uri="{B97F6D7D-B522-45F9-BDA1-12C45D357490}">
          <x15:cacheHierarchy aggregatedColumn="20"/>
        </ext>
      </extLst>
    </cacheHierarchy>
    <cacheHierarchy uniqueName="[Measures].[Sum of CF_attrition counts]" caption="Sum of CF_attrition counts" measure="1" displayFolder="" measureGroup="Table_1" count="0" hidden="1">
      <extLst>
        <ext xmlns:x15="http://schemas.microsoft.com/office/spreadsheetml/2010/11/main" uri="{B97F6D7D-B522-45F9-BDA1-12C45D357490}">
          <x15:cacheHierarchy aggregatedColumn="18"/>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XIT" refreshedDate="45900.103769560184" backgroundQuery="1" createdVersion="3" refreshedVersion="8" minRefreshableVersion="3" recordCount="0" supportSubquery="1" supportAdvancedDrill="1" xr:uid="{6FA762C5-FD82-42D4-9AF8-B21C43F27FD1}">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Count of Age]" caption="Count of Age" measure="1" displayFolder="" measureGroup="Table_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6839776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A77E57-8250-43CF-8AB6-CAE0164A1217}" name="PivotTable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25:Z2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CF_attrition count" fld="1" subtotal="count" baseField="0" baseItem="0"/>
  </dataFields>
  <pivotHierarchies count="6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CF_attrition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EA865A-A524-47BE-913E-087C28381CF7}" name="PivotTable7"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S17:T23"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1"/>
    </i>
    <i>
      <x v="4"/>
    </i>
    <i>
      <x v="2"/>
    </i>
    <i>
      <x v="3"/>
    </i>
    <i t="grand">
      <x/>
    </i>
  </rowItems>
  <colItems count="1">
    <i/>
  </colItems>
  <dataFields count="1">
    <dataField name="Sum of CF_attrition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Ag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FA74EA-F40D-4BEF-B3A0-B5B2DCD0359E}"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W16:X20"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CF_attrition count" fld="1" showDataAs="percentOfCol" baseField="0" baseItem="0" numFmtId="10"/>
  </dataFields>
  <chartFormats count="1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6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41A9A7-282A-4699-A361-4058051EA801}" name="PivotTable3" cacheId="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M10:N16"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i>
    <i>
      <x v="4"/>
    </i>
    <i>
      <x v="1"/>
    </i>
    <i t="grand">
      <x/>
    </i>
  </rowItems>
  <colItems count="1">
    <i/>
  </colItems>
  <dataFields count="1">
    <dataField name="Sum of CF_attrition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CF_attrition count"/>
    <pivotHierarchy dragToData="1" caption="Count of CF_attrition count"/>
    <pivotHierarchy dragToData="1"/>
    <pivotHierarchy dragToData="1"/>
    <pivotHierarchy dragToData="1"/>
    <pivotHierarchy dragToData="1"/>
    <pivotHierarchy dragToData="1"/>
    <pivotHierarchy dragToData="1"/>
    <pivotHierarchy dragToData="1"/>
    <pivotHierarchy dragToData="1"/>
    <pivotHierarchy dragToData="1" caption="Count of CF_current Employee"/>
    <pivotHierarchy dragToData="1"/>
    <pivotHierarchy dragToData="1"/>
  </pivotHierarchies>
  <pivotTableStyleInfo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967C96-1E1B-46B7-83D7-FFC0B7AF8218}" name="PivotTable5" cacheId="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8:B2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mployee Count" fld="1" subtotal="count" baseField="0" baseItem="0"/>
  </dataFields>
  <pivotHierarchies count="6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Count"/>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5EF3C6-4BF6-4FDD-AA71-D27C433CAA47}" name="PivotTable2" cacheId="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Job Satisfaction" fld="0" subtotal="average" baseField="0" baseItem="0" numFmtId="165"/>
  </dataFields>
  <formats count="1">
    <format dxfId="0">
      <pivotArea outline="0" collapsedLevelsAreSubtotals="1" fieldPosition="0"/>
    </format>
  </formats>
  <pivotHierarchies count="6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Job Satisfaction"/>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11F911-DB43-419E-8608-515230A5A6A7}" name="PivotTable1"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C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Count of Employee Number" fld="0" subtotal="count" baseField="0" baseItem="0"/>
    <dataField name="Sum of CF_attrition count" fld="1" baseField="0" baseItem="0"/>
    <dataField name="Average of Age" fld="2" subtotal="average" baseField="0" baseItem="1" numFmtId="41"/>
  </dataFields>
  <formats count="1">
    <format dxfId="1">
      <pivotArea outline="0" collapsedLevelsAreSubtotals="1" fieldPosition="0">
        <references count="1">
          <reference field="4294967294" count="1" selected="0">
            <x v="2"/>
          </reference>
        </references>
      </pivotArea>
    </format>
  </formats>
  <pivotHierarchies count="6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loyee Number"/>
    <pivotHierarchy dragToData="1"/>
    <pivotHierarchy dragToData="1"/>
    <pivotHierarchy dragToData="1"/>
    <pivotHierarchy dragToData="1" caption="Average of Age"/>
    <pivotHierarchy dragToData="1" caption="Count of Age"/>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B0C293-AC78-46E9-9C98-4CAA91B02D88}"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4:T14"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CF_attrition count" fld="1" baseField="0" baseItem="0"/>
  </dataFields>
  <pivotHierarchies count="6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1D57858-AEBE-46C6-ADA1-8C378D5B00D7}" sourceName="[Table_1].[Gender]">
  <pivotTables>
    <pivotTable tabId="7" name="PivotTable1"/>
  </pivotTables>
  <data>
    <olap pivotCacheId="683977620">
      <levels count="2">
        <level uniqueName="[Table_1].[Gender].[(All)]" sourceCaption="(All)" count="0"/>
        <level uniqueName="[Table_1].[Gender].[Gender]" sourceCaption="Gender" count="2">
          <ranges>
            <range startItem="0">
              <i n="[Table_1].[Gender].&amp;[Female]" c="Female"/>
              <i n="[Table_1].[Gender].&amp;[Male]" c="Male"/>
            </range>
          </ranges>
        </level>
      </levels>
      <selections count="1">
        <selection n="[Table_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720A284-435D-4D2E-9360-14D554078019}" sourceName="[Table_1].[Gender]">
  <pivotTables>
    <pivotTable tabId="7" name="PivotTable2"/>
  </pivotTables>
  <data>
    <olap pivotCacheId="683977620">
      <levels count="2">
        <level uniqueName="[Table_1].[Gender].[(All)]" sourceCaption="(All)" count="0"/>
        <level uniqueName="[Table_1].[Gender].[Gender]" sourceCaption="Gender" count="2">
          <ranges>
            <range startItem="0">
              <i n="[Table_1].[Gender].&amp;[Female]" c="Female"/>
              <i n="[Table_1].[Gender].&amp;[Male]" c="Male"/>
            </range>
          </ranges>
        </level>
      </levels>
      <selections count="1">
        <selection n="[Table_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EAB1C055-E945-451C-87A6-3EB354557B85}" sourceName="[Table_1].[Education Field]">
  <pivotTables>
    <pivotTable tabId="7" name="PivotTable2"/>
    <pivotTable tabId="7" name="PivotTable7"/>
    <pivotTable tabId="7" name="PivotTable1"/>
    <pivotTable tabId="7" name="PivotTable3"/>
    <pivotTable tabId="7" name="PivotTable4"/>
    <pivotTable tabId="7" name="PivotTable5"/>
    <pivotTable tabId="7" name="PivotTable6"/>
    <pivotTable tabId="7" name="PivotTable8"/>
  </pivotTables>
  <data>
    <olap pivotCacheId="683977620">
      <levels count="2">
        <level uniqueName="[Table_1].[Education Field].[(All)]" sourceCaption="(All)" count="0"/>
        <level uniqueName="[Table_1].[Education Field].[Education Field]" sourceCaption="Education Field" count="6">
          <ranges>
            <range startItem="0">
              <i n="[Table_1].[Education Field].&amp;[Human Resources]" c="Human Resources"/>
              <i n="[Table_1].[Education Field].&amp;[Life Sciences]" c="Life Sciences"/>
              <i n="[Table_1].[Education Field].&amp;[Marketing]" c="Marketing"/>
              <i n="[Table_1].[Education Field].&amp;[Medical]" c="Medical"/>
              <i n="[Table_1].[Education Field].&amp;[Other]" c="Other"/>
              <i n="[Table_1].[Education Field].&amp;[Technical Degree]" c="Technical Degree"/>
            </range>
          </ranges>
        </level>
      </levels>
      <selections count="1">
        <selection n="[Table_1].[Education Fiel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9D395910-BE67-4AE3-8587-B7DFBF632427}" sourceName="[Table_1].[Gender]">
  <pivotTables>
    <pivotTable tabId="7" name="PivotTable5"/>
  </pivotTables>
  <data>
    <olap pivotCacheId="683977620">
      <levels count="2">
        <level uniqueName="[Table_1].[Gender].[(All)]" sourceCaption="(All)" count="0"/>
        <level uniqueName="[Table_1].[Gender].[Gender]" sourceCaption="Gender" count="2">
          <ranges>
            <range startItem="0">
              <i n="[Table_1].[Gender].&amp;[Female]" c="Female"/>
              <i n="[Table_1].[Gender].&amp;[Male]" c="Male"/>
            </range>
          </ranges>
        </level>
      </levels>
      <selections count="1">
        <selection n="[Table_1].[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B6A61C4-8F6B-4115-A445-C07DDDB5C40F}" sourceName="[Table_1].[Department]">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s>
  <data>
    <olap pivotCacheId="683977620">
      <levels count="2">
        <level uniqueName="[Table_1].[Department].[(All)]" sourceCaption="(All)" count="0"/>
        <level uniqueName="[Table_1].[Department].[Department]" sourceCaption="Department" count="3">
          <ranges>
            <range startItem="0">
              <i n="[Table_1].[Department].&amp;[HR]" c="HR"/>
              <i n="[Table_1].[Department].&amp;[R&amp;D]" c="R&amp;D"/>
              <i n="[Table_1].[Department].&amp;[Sales]" c="Sales"/>
            </range>
          </ranges>
        </level>
      </levels>
      <selections count="1">
        <selection n="[Table_1].[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E113684-1D72-4EC9-85E0-870D68AB41F5}" cache="Slicer_Gender" caption="Gender" columnCount="2" level="1" rowHeight="262466"/>
  <slicer name="Gender 1" xr10:uid="{AB9BDC04-D426-4142-B511-6A8983F9DB28}" cache="Slicer_Gender" caption="Gender" columnCount="2" level="1" rowHeight="262466"/>
  <slicer name="Gender 2" xr10:uid="{6F631704-CE41-4D45-8CFF-ECE45EFDAABD}" cache="Slicer_Gender1" caption="Gender" columnCount="2" level="1" rowHeight="262466"/>
  <slicer name="Education Field" xr10:uid="{9C0E0E2B-84E4-40E4-BA6F-E4623A83D63E}" cache="Slicer_Education_Field1" caption="Education Field" level="1" rowHeight="262466"/>
  <slicer name="Gender 3" xr10:uid="{D6C17E48-3F06-4E8A-AEC2-549853032B9D}" cache="Slicer_Gender2" caption="Gender" columnCount="2" level="1" rowHeight="262466"/>
  <slicer name="Department" xr10:uid="{76E70877-F4D9-4501-B6AD-40C926B9DD2E}" cache="Slicer_Department" caption="Department" level="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1" xr10:uid="{059DEDCD-C6BA-4ADF-9EC8-2D5E50FBC222}" cache="Slicer_Education_Field1" startItem="1" level="1" style="Slicer Style 1" rowHeight="262466"/>
  <slicer name="Gender 4" xr10:uid="{07BC315E-1BA6-4C16-95A3-E5E6187EF106}" cache="Slicer_Gender2" caption="Gender" columnCount="2" level="1" style="Slicer Style 1" rowHeight="262466"/>
  <slicer name="Department 1" xr10:uid="{9D24E216-CB86-4561-9F19-5FB46D476E7A}" cache="Slicer_Department" level="1" style="Slicer Style 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activeCell="C12" sqref="C12"/>
    </sheetView>
  </sheetViews>
  <sheetFormatPr defaultColWidth="11.25" defaultRowHeight="15" customHeight="1" x14ac:dyDescent="0.35"/>
  <cols>
    <col min="1" max="1" width="9.75" customWidth="1"/>
    <col min="2" max="2" width="15.4140625" customWidth="1"/>
    <col min="3" max="3" width="13.33203125" customWidth="1"/>
    <col min="4" max="4" width="17.58203125" customWidth="1"/>
    <col min="5" max="5" width="12.75" customWidth="1"/>
    <col min="6" max="6" width="15.4140625" customWidth="1"/>
    <col min="7" max="7" width="9" customWidth="1"/>
    <col min="8" max="8" width="18.08203125" customWidth="1"/>
    <col min="9" max="9" width="8.58203125" customWidth="1"/>
    <col min="10" max="10" width="23.33203125" customWidth="1"/>
    <col min="11" max="11" width="14.4140625" customWidth="1"/>
    <col min="12" max="12" width="11.25" customWidth="1"/>
    <col min="13" max="13" width="8.58203125" customWidth="1"/>
    <col min="14" max="14" width="22.75" customWidth="1"/>
    <col min="15" max="17" width="8.58203125" customWidth="1"/>
    <col min="18" max="18" width="17.9140625" customWidth="1"/>
    <col min="19" max="19" width="18.6640625" customWidth="1"/>
    <col min="20" max="20" width="16.4140625" customWidth="1"/>
    <col min="21" max="21" width="20.4140625" customWidth="1"/>
    <col min="22" max="22" width="11.08203125" customWidth="1"/>
    <col min="23" max="23" width="20.08203125" customWidth="1"/>
    <col min="24" max="24" width="16" customWidth="1"/>
    <col min="25" max="25" width="16.4140625" customWidth="1"/>
    <col min="26" max="26" width="23.58203125" customWidth="1"/>
    <col min="27" max="27" width="12.4140625" customWidth="1"/>
    <col min="28" max="28" width="16.4140625" customWidth="1"/>
    <col min="29" max="29" width="10.25" customWidth="1"/>
    <col min="30" max="30" width="15.6640625" customWidth="1"/>
    <col min="31" max="31" width="16.33203125" customWidth="1"/>
    <col min="32" max="32" width="14" customWidth="1"/>
    <col min="33" max="33" width="23.58203125" customWidth="1"/>
    <col min="34" max="34" width="18.75" customWidth="1"/>
    <col min="35" max="35" width="19.08203125" customWidth="1"/>
    <col min="36" max="36" width="23.33203125" customWidth="1"/>
    <col min="37" max="37" width="15.6640625" customWidth="1"/>
    <col min="38" max="38" width="18.25" customWidth="1"/>
    <col min="39" max="39" width="19.4140625" customWidth="1"/>
    <col min="40" max="40" width="17.58203125" customWidth="1"/>
    <col min="41" max="41" width="17.9140625" customWidth="1"/>
    <col min="42" max="42" width="20.33203125" customWidth="1"/>
    <col min="43" max="43" width="25.25" customWidth="1"/>
    <col min="44" max="44" width="23.6640625" customWidth="1"/>
  </cols>
  <sheetData>
    <row r="1" spans="1:44"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6F592-AE4C-493E-97DB-088E98E53A87}">
  <dimension ref="A4:AC29"/>
  <sheetViews>
    <sheetView zoomScale="55" zoomScaleNormal="55" workbookViewId="0">
      <selection activeCell="A8" sqref="A8"/>
    </sheetView>
  </sheetViews>
  <sheetFormatPr defaultRowHeight="15.5" x14ac:dyDescent="0.35"/>
  <cols>
    <col min="1" max="1" width="14" bestFit="1" customWidth="1"/>
    <col min="2" max="2" width="22.08203125" bestFit="1" customWidth="1"/>
    <col min="3" max="3" width="13.08203125" bestFit="1" customWidth="1"/>
    <col min="4" max="4" width="15.1640625" customWidth="1"/>
    <col min="5" max="5" width="13" customWidth="1"/>
    <col min="13" max="13" width="16.1640625" bestFit="1" customWidth="1"/>
    <col min="14" max="14" width="22.33203125" bestFit="1" customWidth="1"/>
    <col min="15" max="15" width="21" bestFit="1" customWidth="1"/>
    <col min="19" max="19" width="23.25" bestFit="1" customWidth="1"/>
    <col min="20" max="20" width="22.33203125" bestFit="1" customWidth="1"/>
    <col min="22" max="22" width="22.9140625" customWidth="1"/>
    <col min="23" max="23" width="14" bestFit="1" customWidth="1"/>
    <col min="24" max="24" width="22.6640625" bestFit="1" customWidth="1"/>
    <col min="25" max="25" width="14" bestFit="1" customWidth="1"/>
    <col min="26" max="26" width="24" bestFit="1" customWidth="1"/>
  </cols>
  <sheetData>
    <row r="4" spans="1:24" x14ac:dyDescent="0.35">
      <c r="A4" s="2" t="s">
        <v>1554</v>
      </c>
      <c r="B4" s="4" t="s">
        <v>1555</v>
      </c>
      <c r="C4" s="3" t="s">
        <v>1556</v>
      </c>
      <c r="S4" s="13" t="s">
        <v>1565</v>
      </c>
      <c r="T4" s="9" t="s">
        <v>1555</v>
      </c>
    </row>
    <row r="5" spans="1:24" x14ac:dyDescent="0.35">
      <c r="A5" s="24">
        <v>1470</v>
      </c>
      <c r="B5" s="25">
        <v>237</v>
      </c>
      <c r="C5" s="7">
        <v>36.923809523809524</v>
      </c>
      <c r="S5" s="14" t="s">
        <v>83</v>
      </c>
      <c r="T5" s="26">
        <v>9</v>
      </c>
      <c r="V5" t="str">
        <f>S5</f>
        <v>Healthcare Representative</v>
      </c>
      <c r="W5">
        <f>GETPIVOTDATA("[Measures].[Sum of CF_attrition count]",$S$4,"[Table_1].[Job Role]","[Table_1].[Job Role].&amp;[Healthcare Representative]")</f>
        <v>9</v>
      </c>
    </row>
    <row r="6" spans="1:24" x14ac:dyDescent="0.35">
      <c r="S6" s="15" t="s">
        <v>163</v>
      </c>
      <c r="T6" s="27">
        <v>12</v>
      </c>
      <c r="V6" t="str">
        <f t="shared" ref="V6:V13" si="0">S6</f>
        <v>Human Resources</v>
      </c>
      <c r="W6">
        <f>GETPIVOTDATA("[Measures].[Sum of CF_attrition count]",$S$4,"[Table_1].[Job Role]","[Table_1].[Job Role].&amp;[Human Resources]")</f>
        <v>12</v>
      </c>
    </row>
    <row r="7" spans="1:24" x14ac:dyDescent="0.35">
      <c r="A7" s="1" t="s">
        <v>1557</v>
      </c>
      <c r="B7" s="1" t="s">
        <v>1558</v>
      </c>
      <c r="C7" s="1" t="s">
        <v>1559</v>
      </c>
      <c r="D7" s="1" t="s">
        <v>1560</v>
      </c>
      <c r="E7" s="1" t="s">
        <v>1561</v>
      </c>
      <c r="S7" s="15" t="s">
        <v>68</v>
      </c>
      <c r="T7" s="27">
        <v>62</v>
      </c>
      <c r="V7" t="str">
        <f t="shared" si="0"/>
        <v>Laboratory Technician</v>
      </c>
      <c r="W7">
        <f>GETPIVOTDATA("[Measures].[Sum of CF_attrition count]",$S$4,"[Table_1].[Job Role]","[Table_1].[Job Role].&amp;[Laboratory Technician]")</f>
        <v>62</v>
      </c>
    </row>
    <row r="8" spans="1:24" x14ac:dyDescent="0.35">
      <c r="A8">
        <f>GETPIVOTDATA("[Measures].[Count of Employee Number]",$A$4)</f>
        <v>1470</v>
      </c>
      <c r="B8">
        <f>GETPIVOTDATA("[Measures].[Sum of CF_attrition count]",$A$4)</f>
        <v>237</v>
      </c>
      <c r="C8" s="6">
        <f>GETPIVOTDATA("[Measures].[Average of Age]",$A$4)</f>
        <v>36.923809523809524</v>
      </c>
      <c r="D8">
        <f>A8-B8</f>
        <v>1233</v>
      </c>
      <c r="E8" s="8">
        <f>B8/A8</f>
        <v>0.16122448979591836</v>
      </c>
      <c r="S8" s="15" t="s">
        <v>95</v>
      </c>
      <c r="T8" s="27">
        <v>5</v>
      </c>
      <c r="V8" t="str">
        <f t="shared" si="0"/>
        <v>Manager</v>
      </c>
      <c r="W8">
        <f>GETPIVOTDATA("[Measures].[Sum of CF_attrition count]",$S$4,"[Table_1].[Job Role]","[Table_1].[Job Role].&amp;[Manager]")</f>
        <v>5</v>
      </c>
    </row>
    <row r="9" spans="1:24" x14ac:dyDescent="0.35">
      <c r="C9" s="5"/>
      <c r="S9" s="15" t="s">
        <v>81</v>
      </c>
      <c r="T9" s="27">
        <v>10</v>
      </c>
      <c r="V9" t="str">
        <f t="shared" si="0"/>
        <v>Manufacturing Director</v>
      </c>
      <c r="W9">
        <f>GETPIVOTDATA("[Measures].[Sum of CF_attrition count]",$S$4,"[Table_1].[Job Role]","[Table_1].[Job Role].&amp;[Manufacturing Director]")</f>
        <v>10</v>
      </c>
    </row>
    <row r="10" spans="1:24" x14ac:dyDescent="0.35">
      <c r="M10" s="13" t="s">
        <v>1565</v>
      </c>
      <c r="N10" s="9" t="s">
        <v>1555</v>
      </c>
      <c r="S10" s="15" t="s">
        <v>101</v>
      </c>
      <c r="T10" s="27">
        <v>2</v>
      </c>
      <c r="V10" t="str">
        <f t="shared" si="0"/>
        <v>Research Director</v>
      </c>
      <c r="W10">
        <f>GETPIVOTDATA("[Measures].[Sum of CF_attrition count]",$S$4,"[Table_1].[Job Role]","[Table_1].[Job Role].&amp;[Research Director]")</f>
        <v>2</v>
      </c>
    </row>
    <row r="11" spans="1:24" x14ac:dyDescent="0.35">
      <c r="M11" s="14" t="s">
        <v>134</v>
      </c>
      <c r="N11" s="26">
        <v>5</v>
      </c>
      <c r="S11" s="15" t="s">
        <v>63</v>
      </c>
      <c r="T11" s="27">
        <v>47</v>
      </c>
      <c r="V11" t="str">
        <f t="shared" si="0"/>
        <v>Research Scientist</v>
      </c>
      <c r="W11">
        <f>GETPIVOTDATA("[Measures].[Sum of CF_attrition count]",$S$4,"[Table_1].[Job Role]","[Table_1].[Job Role].&amp;[Research Scientist]")</f>
        <v>47</v>
      </c>
    </row>
    <row r="12" spans="1:24" x14ac:dyDescent="0.35">
      <c r="A12" s="9" t="s">
        <v>1562</v>
      </c>
      <c r="M12" s="15" t="s">
        <v>65</v>
      </c>
      <c r="N12" s="27">
        <v>31</v>
      </c>
      <c r="S12" s="15" t="s">
        <v>52</v>
      </c>
      <c r="T12" s="27">
        <v>57</v>
      </c>
      <c r="V12" t="str">
        <f t="shared" si="0"/>
        <v>Sales Executive</v>
      </c>
      <c r="W12">
        <f>GETPIVOTDATA("[Measures].[Sum of CF_attrition count]",$S$4,"[Table_1].[Job Role]","[Table_1].[Job Role].&amp;[Sales Executive]")</f>
        <v>57</v>
      </c>
    </row>
    <row r="13" spans="1:24" x14ac:dyDescent="0.35">
      <c r="A13" s="10">
        <v>2.6265306122448981</v>
      </c>
      <c r="B13" s="11"/>
      <c r="M13" s="15" t="s">
        <v>55</v>
      </c>
      <c r="N13" s="27">
        <v>44</v>
      </c>
      <c r="S13" s="15" t="s">
        <v>99</v>
      </c>
      <c r="T13" s="27">
        <v>33</v>
      </c>
      <c r="V13" t="str">
        <f t="shared" si="0"/>
        <v>Sales Representative</v>
      </c>
      <c r="W13">
        <f>GETPIVOTDATA("[Measures].[Sum of CF_attrition count]",$S$4,"[Table_1].[Job Role]","[Table_1].[Job Role].&amp;[Sales Representative]")</f>
        <v>33</v>
      </c>
    </row>
    <row r="14" spans="1:24" x14ac:dyDescent="0.35">
      <c r="A14" s="12" t="s">
        <v>1564</v>
      </c>
      <c r="B14" s="11">
        <f>GETPIVOTDATA("[Measures].[Average of Job Satisfaction]",$A$12)</f>
        <v>2.6265306122448981</v>
      </c>
      <c r="C14" s="20">
        <f>B14/4</f>
        <v>0.65663265306122454</v>
      </c>
      <c r="M14" s="15" t="s">
        <v>71</v>
      </c>
      <c r="N14" s="27">
        <v>58</v>
      </c>
      <c r="S14" s="16" t="s">
        <v>1566</v>
      </c>
      <c r="T14" s="28">
        <v>237</v>
      </c>
    </row>
    <row r="15" spans="1:24" x14ac:dyDescent="0.35">
      <c r="A15" s="1" t="s">
        <v>1563</v>
      </c>
      <c r="B15" s="11">
        <v>1.4</v>
      </c>
      <c r="C15" s="20">
        <f>B15/4</f>
        <v>0.35</v>
      </c>
      <c r="M15" s="15" t="s">
        <v>77</v>
      </c>
      <c r="N15" s="27">
        <v>99</v>
      </c>
    </row>
    <row r="16" spans="1:24" x14ac:dyDescent="0.35">
      <c r="M16" s="16" t="s">
        <v>1566</v>
      </c>
      <c r="N16" s="28">
        <v>237</v>
      </c>
      <c r="W16" s="21" t="s">
        <v>1565</v>
      </c>
      <c r="X16" t="s">
        <v>1555</v>
      </c>
    </row>
    <row r="17" spans="1:29" x14ac:dyDescent="0.35">
      <c r="S17" s="21" t="s">
        <v>1565</v>
      </c>
      <c r="T17" t="s">
        <v>1555</v>
      </c>
      <c r="W17" s="17" t="s">
        <v>161</v>
      </c>
      <c r="X17" s="22">
        <v>5.0632911392405063E-2</v>
      </c>
    </row>
    <row r="18" spans="1:29" x14ac:dyDescent="0.35">
      <c r="A18" s="13" t="s">
        <v>1565</v>
      </c>
      <c r="B18" s="9" t="s">
        <v>1567</v>
      </c>
      <c r="S18" s="17" t="s">
        <v>69</v>
      </c>
      <c r="T18" s="23">
        <v>112</v>
      </c>
      <c r="W18" s="17" t="s">
        <v>60</v>
      </c>
      <c r="X18" s="22">
        <v>0.56118143459915615</v>
      </c>
    </row>
    <row r="19" spans="1:29" x14ac:dyDescent="0.35">
      <c r="A19" s="14" t="s">
        <v>51</v>
      </c>
      <c r="B19" s="26">
        <v>588</v>
      </c>
      <c r="S19" s="17" t="s">
        <v>46</v>
      </c>
      <c r="T19" s="23">
        <v>51</v>
      </c>
      <c r="W19" s="17" t="s">
        <v>48</v>
      </c>
      <c r="X19" s="22">
        <v>0.3881856540084388</v>
      </c>
    </row>
    <row r="20" spans="1:29" x14ac:dyDescent="0.35">
      <c r="A20" s="15" t="s">
        <v>62</v>
      </c>
      <c r="B20" s="27">
        <v>882</v>
      </c>
      <c r="S20" s="17" t="s">
        <v>92</v>
      </c>
      <c r="T20" s="23">
        <v>38</v>
      </c>
      <c r="W20" s="17" t="s">
        <v>1566</v>
      </c>
      <c r="X20" s="22">
        <v>1</v>
      </c>
    </row>
    <row r="21" spans="1:29" x14ac:dyDescent="0.35">
      <c r="A21" s="16" t="s">
        <v>1566</v>
      </c>
      <c r="B21" s="28">
        <v>1470</v>
      </c>
      <c r="S21" s="17" t="s">
        <v>58</v>
      </c>
      <c r="T21" s="23">
        <v>25</v>
      </c>
    </row>
    <row r="22" spans="1:29" x14ac:dyDescent="0.35">
      <c r="S22" s="17" t="s">
        <v>75</v>
      </c>
      <c r="T22" s="23">
        <v>11</v>
      </c>
    </row>
    <row r="23" spans="1:29" x14ac:dyDescent="0.35">
      <c r="A23" s="1"/>
      <c r="S23" s="17" t="s">
        <v>1566</v>
      </c>
      <c r="T23" s="23">
        <v>237</v>
      </c>
    </row>
    <row r="24" spans="1:29" x14ac:dyDescent="0.35">
      <c r="A24" s="17" t="s">
        <v>51</v>
      </c>
      <c r="B24">
        <f>IFERROR(GETPIVOTDATA("[Measures].[Count of Employee Count]",$A$18,"[Table_1].[Gender]","[Table_1].[Gender].&amp;[Female]"),0)</f>
        <v>588</v>
      </c>
      <c r="C24" s="5">
        <f>IFERROR(B24/($B$24+B25),0)</f>
        <v>0.4</v>
      </c>
    </row>
    <row r="25" spans="1:29" x14ac:dyDescent="0.35">
      <c r="A25" s="17" t="s">
        <v>62</v>
      </c>
      <c r="B25">
        <f>IFERROR(GETPIVOTDATA("[Measures].[Count of Employee Count]",$A$18,"[Table_1].[Gender]","[Table_1].[Gender].&amp;[Male]"),0)</f>
        <v>882</v>
      </c>
      <c r="C25" s="5">
        <f>IFERROR(B25/($B$24+$B$25),0)</f>
        <v>0.6</v>
      </c>
      <c r="Y25" s="21" t="s">
        <v>1565</v>
      </c>
      <c r="Z25" t="s">
        <v>1568</v>
      </c>
    </row>
    <row r="26" spans="1:29" x14ac:dyDescent="0.35">
      <c r="Y26" s="17" t="s">
        <v>79</v>
      </c>
      <c r="Z26" s="23">
        <v>327</v>
      </c>
      <c r="AB26" t="str">
        <f>Y26</f>
        <v>Divorced</v>
      </c>
      <c r="AC26">
        <f>GETPIVOTDATA("[Measures].[Count of CF_attrition count]",$Y$25,"[Table_1].[Marital Status]","[Table_1].[Marital Status].&amp;[Divorced]")</f>
        <v>327</v>
      </c>
    </row>
    <row r="27" spans="1:29" x14ac:dyDescent="0.35">
      <c r="Y27" s="17" t="s">
        <v>64</v>
      </c>
      <c r="Z27" s="23">
        <v>673</v>
      </c>
      <c r="AB27" t="str">
        <f t="shared" ref="AB27:AB28" si="1">Y27</f>
        <v>Married</v>
      </c>
      <c r="AC27">
        <f>GETPIVOTDATA("[Measures].[Count of CF_attrition count]",$Y$25,"[Table_1].[Marital Status]","[Table_1].[Marital Status].&amp;[Married]")</f>
        <v>673</v>
      </c>
    </row>
    <row r="28" spans="1:29" x14ac:dyDescent="0.35">
      <c r="Y28" s="17" t="s">
        <v>53</v>
      </c>
      <c r="Z28" s="23">
        <v>470</v>
      </c>
      <c r="AB28" t="str">
        <f t="shared" si="1"/>
        <v>Single</v>
      </c>
      <c r="AC28">
        <f>GETPIVOTDATA("[Measures].[Count of CF_attrition count]",$Y$25,"[Table_1].[Marital Status]","[Table_1].[Marital Status].&amp;[Single]")</f>
        <v>470</v>
      </c>
    </row>
    <row r="29" spans="1:29" x14ac:dyDescent="0.35">
      <c r="Y29" s="17" t="s">
        <v>1566</v>
      </c>
      <c r="Z29" s="23">
        <v>1470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workbookViewId="0"/>
  </sheetViews>
  <sheetFormatPr defaultColWidth="11.25" defaultRowHeight="15" customHeight="1" x14ac:dyDescent="0.35"/>
  <cols>
    <col min="1" max="26" width="8.58203125" customWidth="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B1:AB20"/>
  <sheetViews>
    <sheetView tabSelected="1" zoomScale="55" zoomScaleNormal="55" workbookViewId="0">
      <selection activeCell="Z8" sqref="Z8"/>
    </sheetView>
  </sheetViews>
  <sheetFormatPr defaultColWidth="11.25" defaultRowHeight="15" customHeight="1" x14ac:dyDescent="0.35"/>
  <cols>
    <col min="1" max="26" width="8.58203125" style="18" customWidth="1"/>
    <col min="27" max="16384" width="11.25" style="18"/>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spans="28:28" x14ac:dyDescent="0.35"/>
    <row r="18" spans="28:28" x14ac:dyDescent="0.35"/>
    <row r="19" spans="28:28" x14ac:dyDescent="0.35">
      <c r="AB19" s="19"/>
    </row>
    <row r="20" spans="28:28" x14ac:dyDescent="0.35"/>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Images</vt:lpstr>
      <vt:lpstr>Background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Raxit pansuriya</cp:lastModifiedBy>
  <dcterms:created xsi:type="dcterms:W3CDTF">2022-12-29T16:02:46Z</dcterms:created>
  <dcterms:modified xsi:type="dcterms:W3CDTF">2025-09-07T13:42:40Z</dcterms:modified>
</cp:coreProperties>
</file>