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Риштон\Обод боғ боғбони\"/>
    </mc:Choice>
  </mc:AlternateContent>
  <bookViews>
    <workbookView xWindow="480" yWindow="105" windowWidth="27795" windowHeight="12600"/>
  </bookViews>
  <sheets>
    <sheet name="Жадвал" sheetId="1" r:id="rId1"/>
    <sheet name="3." sheetId="2" r:id="rId2"/>
    <sheet name="4" sheetId="4" r:id="rId3"/>
  </sheets>
  <definedNames>
    <definedName name="_xlnm._FilterDatabase" localSheetId="2" hidden="1">'4'!$A$6:$D$9</definedName>
    <definedName name="_xlnm._FilterDatabase" localSheetId="0" hidden="1">Жадвал!$A$6:$R$9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'4'!$A$1:$X$9</definedName>
    <definedName name="_xlnm.Print_Area" localSheetId="0">Жадвал!$A$1:$X$9</definedName>
  </definedNames>
  <calcPr calcId="162913"/>
</workbook>
</file>

<file path=xl/calcChain.xml><?xml version="1.0" encoding="utf-8"?>
<calcChain xmlns="http://schemas.openxmlformats.org/spreadsheetml/2006/main">
  <c r="Y9" i="4" l="1"/>
  <c r="X9" i="4"/>
  <c r="W9" i="4"/>
  <c r="S9" i="4"/>
  <c r="V9" i="4" s="1"/>
  <c r="R9" i="4"/>
  <c r="U9" i="4" s="1"/>
  <c r="O9" i="4"/>
  <c r="Q9" i="4" s="1"/>
  <c r="T9" i="4" s="1"/>
  <c r="M9" i="4"/>
  <c r="L9" i="4"/>
  <c r="J9" i="4"/>
  <c r="I9" i="4"/>
  <c r="H9" i="4"/>
  <c r="C10" i="4" l="1"/>
  <c r="D9" i="2" l="1"/>
  <c r="S9" i="1" l="1"/>
  <c r="T9" i="1" s="1"/>
  <c r="W9" i="1" s="1"/>
  <c r="M9" i="1"/>
  <c r="P9" i="1" s="1"/>
  <c r="U9" i="1" l="1"/>
  <c r="X9" i="1" s="1"/>
  <c r="N9" i="1"/>
  <c r="Q9" i="1" s="1"/>
  <c r="V9" i="1"/>
  <c r="O9" i="1"/>
  <c r="R9" i="1" s="1"/>
  <c r="K11" i="1" l="1"/>
  <c r="K12" i="1" s="1"/>
  <c r="M29" i="2" l="1"/>
  <c r="C10" i="1"/>
  <c r="F9" i="2" l="1"/>
  <c r="B29" i="2"/>
  <c r="B19" i="2"/>
  <c r="L19" i="2" s="1"/>
  <c r="H11" i="1"/>
  <c r="H12" i="1" s="1"/>
  <c r="E11" i="1"/>
  <c r="E12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<sst xmlns="http://schemas.openxmlformats.org/spreadsheetml/2006/main" count="163" uniqueCount="73">
  <si>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</si>
  <si>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</si>
  <si>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</si>
  <si>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</si>
  <si>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</si>
  <si>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</si>
  <si>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</si>
  <si>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</si>
  <si>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</si>
  <si>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</si>
  <si>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</si>
  <si>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</si>
  <si>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</si>
  <si>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</si>
  <si>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</si>
  <si>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</si>
  <si>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</si>
  <si>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</si>
  <si>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</si>
  <si>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</si>
  <si>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</si>
  <si>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</si>
  <si>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</si>
  <si>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</si>
  <si>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</si>
  <si>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</si>
  <si>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</si>
  <si>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</si>
  <si>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</si>
  <si>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</si>
  <si>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</si>
  <si>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</si>
  <si>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</si>
  <si>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</si>
  <si>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</si>
  <si>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</si>
  <si>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</si>
  <si>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</si>
  <si>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</si>
  <si>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</si>
  <si>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</si>
  <si>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</si>
  <si>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</si>
  <si>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</si>
  <si>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</si>
  <si>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</si>
  <si>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</si>
  <si>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</si>
  <si>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</si>
  <si>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</si>
  <si>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</si>
  <si>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</si>
  <si>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</si>
  <si>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</si>
  <si>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</si>
  <si>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</si>
  <si>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</si>
  <si>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</si>
  <si>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</si>
  <si>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</si>
  <si>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</si>
  <si>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</si>
  <si>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</si>
  <si>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</si>
  <si>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</si>
  <si>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</si>
  <si>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</si>
  <si>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</si>
  <si>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</si>
  <si>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</si>
  <si>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</si>
  <si>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Риштон тумани Ўйрат худуди Обод боғ боғбони фермер хўжалиги томонидан суғорилиб экиладиган </t>
  </si>
  <si>
    <t xml:space="preserve">Фарғона вилояти Риштон тумани Ўйрат худуди Обод боғ боғбони  фермер хўжалиги томонидан суғорилиб экиладиган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</si>
</sst>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_-* #,##0.00_р_._-;\-* #,##0.00_р_._-;_-* &quot;-&quot;??_р_._-;_-@_-"/>
    <numFmt numFmtId="166" formatCode="0.0000"/>
  </numFmts>
  <fonts count="2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 applyAlignment="1"/>
    <xf numFmtId="0" fontId="18" fillId="0" borderId="0" xfId="0" applyFont="1" applyAlignme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0" fillId="0" borderId="0" xfId="0" applyFont="1"/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6" fontId="3" fillId="4" borderId="4" xfId="0" applyNumberFormat="1" applyFont="1" applyFill="1" applyBorder="1" applyAlignment="1">
      <alignment horizontal="center" vertical="center"/>
    </xf>
    <xf numFmtId="2" fontId="3" fillId="4" borderId="4" xfId="0" applyNumberFormat="1" applyFont="1" applyFill="1" applyBorder="1" applyAlignment="1">
      <alignment horizontal="center" vertical="center" wrapText="1"/>
    </xf>
    <xf numFmtId="2" fontId="11" fillId="4" borderId="4" xfId="1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5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4" fillId="0" borderId="4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textRotation="90" wrapText="1"/>
    </xf>
    <xf numFmtId="0" fontId="9" fillId="0" borderId="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/>
    <cellStyle name="Обычный 10 2" xfId="3"/>
    <cellStyle name="Обычный 10 4" xfId="4"/>
    <cellStyle name="Обычный 2" xfId="5"/>
    <cellStyle name="Обычный 2 2" xfId="6"/>
    <cellStyle name="Обычный 2 2 2" xfId="7"/>
    <cellStyle name="Обычный 2 2 3" xfId="8"/>
    <cellStyle name="Обычный 2 4 2" xfId="9"/>
    <cellStyle name="Обычный 3" xfId="10"/>
    <cellStyle name="Обычный 4" xfId="11"/>
    <cellStyle name="Обычный 6" xfId="12"/>
    <cellStyle name="Обычный 61" xfId="13"/>
    <cellStyle name="Обычный 66" xfId="14"/>
    <cellStyle name="Обычный 7" xfId="15"/>
    <cellStyle name="Обычный_Бахытлы" xfId="1"/>
    <cellStyle name="Финансовый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78"/>
  <sheetViews>
    <sheetView tabSelected="1" zoomScale="85" zoomScaleNormal="85" zoomScaleSheetLayoutView="95" workbookViewId="0">
      <selection sqref="A1:X1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3" ht="20.25">
      <c r="A1" s="52" t="s">
        <v>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33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33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33" ht="12" customHeight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</row>
    <row r="5" spans="1:33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53" t="s">
        <v>2</v>
      </c>
      <c r="N5" s="54"/>
      <c r="O5" s="54"/>
      <c r="P5" s="54"/>
      <c r="Q5" s="54"/>
      <c r="R5" s="55"/>
      <c r="S5" s="56" t="s">
        <v>3</v>
      </c>
      <c r="T5" s="56"/>
      <c r="U5" s="56"/>
      <c r="V5" s="56"/>
      <c r="W5" s="56"/>
      <c r="X5" s="57"/>
    </row>
    <row r="6" spans="1:33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1" t="s">
        <v>8</v>
      </c>
      <c r="F6" s="51" t="s">
        <v>9</v>
      </c>
      <c r="G6" s="59" t="s">
        <v>10</v>
      </c>
      <c r="H6" s="51" t="s">
        <v>11</v>
      </c>
      <c r="I6" s="51" t="s">
        <v>9</v>
      </c>
      <c r="J6" s="51" t="s">
        <v>12</v>
      </c>
      <c r="K6" s="51" t="s">
        <v>13</v>
      </c>
      <c r="L6" s="51" t="s">
        <v>14</v>
      </c>
      <c r="M6" s="58" t="s">
        <v>15</v>
      </c>
      <c r="N6" s="58"/>
      <c r="O6" s="58"/>
      <c r="P6" s="58" t="s">
        <v>16</v>
      </c>
      <c r="Q6" s="58"/>
      <c r="R6" s="58"/>
      <c r="S6" s="58" t="s">
        <v>15</v>
      </c>
      <c r="T6" s="58"/>
      <c r="U6" s="58"/>
      <c r="V6" s="58" t="s">
        <v>16</v>
      </c>
      <c r="W6" s="58"/>
      <c r="X6" s="58"/>
    </row>
    <row r="7" spans="1:33" ht="60" customHeight="1">
      <c r="A7" s="58"/>
      <c r="B7" s="51"/>
      <c r="C7" s="51"/>
      <c r="D7" s="51"/>
      <c r="E7" s="51"/>
      <c r="F7" s="51"/>
      <c r="G7" s="59"/>
      <c r="H7" s="51"/>
      <c r="I7" s="51"/>
      <c r="J7" s="51"/>
      <c r="K7" s="51"/>
      <c r="L7" s="51"/>
      <c r="M7" s="37" t="s">
        <v>17</v>
      </c>
      <c r="N7" s="37" t="s">
        <v>18</v>
      </c>
      <c r="O7" s="37" t="s">
        <v>19</v>
      </c>
      <c r="P7" s="37" t="s">
        <v>17</v>
      </c>
      <c r="Q7" s="37" t="s">
        <v>18</v>
      </c>
      <c r="R7" s="37" t="s">
        <v>19</v>
      </c>
      <c r="S7" s="37" t="s">
        <v>17</v>
      </c>
      <c r="T7" s="37" t="s">
        <v>18</v>
      </c>
      <c r="U7" s="37" t="s">
        <v>19</v>
      </c>
      <c r="V7" s="37" t="s">
        <v>17</v>
      </c>
      <c r="W7" s="37" t="s">
        <v>18</v>
      </c>
      <c r="X7" s="37" t="s">
        <v>19</v>
      </c>
      <c r="Z7" s="28" t="s">
        <v>59</v>
      </c>
    </row>
    <row r="8" spans="1:33" ht="22.5" customHeight="1">
      <c r="A8" s="58"/>
      <c r="B8" s="51"/>
      <c r="C8" s="51"/>
      <c r="D8" s="51"/>
      <c r="E8" s="51"/>
      <c r="F8" s="51"/>
      <c r="G8" s="59"/>
      <c r="H8" s="51"/>
      <c r="I8" s="51"/>
      <c r="J8" s="51"/>
      <c r="K8" s="51"/>
      <c r="L8" s="51"/>
      <c r="M8" s="5">
        <v>6</v>
      </c>
      <c r="N8" s="5"/>
      <c r="O8" s="6"/>
      <c r="P8" s="60" t="s">
        <v>20</v>
      </c>
      <c r="Q8" s="60"/>
      <c r="R8" s="60"/>
      <c r="S8" s="5">
        <v>3.77</v>
      </c>
      <c r="T8" s="5"/>
      <c r="U8" s="6"/>
      <c r="V8" s="60" t="s">
        <v>58</v>
      </c>
      <c r="W8" s="60"/>
      <c r="X8" s="60"/>
    </row>
    <row r="9" spans="1:33" s="10" customFormat="1" ht="19.5" customHeight="1">
      <c r="A9" s="6">
        <v>1</v>
      </c>
      <c r="B9" s="25">
        <v>302</v>
      </c>
      <c r="C9" s="41">
        <v>5</v>
      </c>
      <c r="D9" s="7" t="s">
        <v>61</v>
      </c>
      <c r="E9" s="40">
        <v>16</v>
      </c>
      <c r="F9" s="39">
        <v>1.1083000000000001</v>
      </c>
      <c r="G9" s="32" t="s">
        <v>21</v>
      </c>
      <c r="H9" s="7">
        <v>165</v>
      </c>
      <c r="I9" s="39">
        <v>0.96250000000000002</v>
      </c>
      <c r="J9" s="32" t="s">
        <v>21</v>
      </c>
      <c r="K9" s="7">
        <v>1.3</v>
      </c>
      <c r="L9" s="29" t="s">
        <v>57</v>
      </c>
      <c r="M9" s="8">
        <f>+Y9*Z9</f>
        <v>7.7165999999999997</v>
      </c>
      <c r="N9" s="9">
        <f>M9*F9*0.7</f>
        <v>5.9866154459999992</v>
      </c>
      <c r="O9" s="9">
        <f>M9*I9*0.5</f>
        <v>3.7136137499999999</v>
      </c>
      <c r="P9" s="9">
        <f>M9*C9</f>
        <v>38.582999999999998</v>
      </c>
      <c r="Q9" s="9">
        <f>N9*C9</f>
        <v>29.933077229999995</v>
      </c>
      <c r="R9" s="9">
        <f>O9*C9</f>
        <v>18.568068749999998</v>
      </c>
      <c r="S9" s="9">
        <f>+AA9*Z9</f>
        <v>4.8485969999999998</v>
      </c>
      <c r="T9" s="9">
        <f>S9*F9*0.7</f>
        <v>3.7615900385700001</v>
      </c>
      <c r="U9" s="9">
        <f>S9*I9*0.3</f>
        <v>1.4000323837499999</v>
      </c>
      <c r="V9" s="9">
        <f>S9*C9</f>
        <v>24.242984999999997</v>
      </c>
      <c r="W9" s="9">
        <f>T9*C9</f>
        <v>18.807950192850001</v>
      </c>
      <c r="X9" s="9">
        <f>U9*C9</f>
        <v>7.0001619187499999</v>
      </c>
      <c r="Y9" s="27">
        <v>6</v>
      </c>
      <c r="Z9" s="10">
        <v>1.2861</v>
      </c>
      <c r="AA9" s="10">
        <v>3.77</v>
      </c>
      <c r="AB9" s="11"/>
      <c r="AC9" s="30" t="s">
        <v>56</v>
      </c>
    </row>
    <row r="10" spans="1:33" s="10" customFormat="1" ht="19.5" customHeight="1">
      <c r="A10" s="1"/>
      <c r="B10" s="1"/>
      <c r="C10" s="34">
        <f>SUM(C9:C9)</f>
        <v>5</v>
      </c>
      <c r="D10" s="1"/>
      <c r="E10" s="1"/>
      <c r="F10" s="12"/>
      <c r="G10" s="1"/>
      <c r="H10" s="1"/>
      <c r="J10" s="12"/>
      <c r="K10" s="1"/>
      <c r="L10" s="12"/>
      <c r="M10" s="34"/>
      <c r="N10" s="34"/>
      <c r="O10" s="34"/>
      <c r="P10" s="1"/>
      <c r="Q10" s="1"/>
      <c r="R10" s="1"/>
      <c r="S10" s="34"/>
      <c r="T10" s="34"/>
      <c r="U10" s="34"/>
      <c r="V10" s="1"/>
      <c r="W10" s="1"/>
      <c r="X10" s="1"/>
      <c r="Y10" s="1"/>
      <c r="Z10" s="1"/>
      <c r="AA10" s="1"/>
      <c r="AC10" s="29" t="s">
        <v>57</v>
      </c>
    </row>
    <row r="11" spans="1:33" s="10" customFormat="1" ht="19.5" customHeight="1">
      <c r="A11" s="1"/>
      <c r="B11" s="1"/>
      <c r="C11" s="1"/>
      <c r="D11" s="1"/>
      <c r="E11" s="1">
        <f>SUM(E9:E10)</f>
        <v>16</v>
      </c>
      <c r="F11" s="12"/>
      <c r="G11" s="1"/>
      <c r="H11" s="1">
        <f>SUM(H9:H10)</f>
        <v>165</v>
      </c>
      <c r="J11" s="12"/>
      <c r="K11" s="1">
        <f>SUM(K9:K10)</f>
        <v>1.3</v>
      </c>
      <c r="L11" s="12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C11" s="31" t="s">
        <v>55</v>
      </c>
    </row>
    <row r="12" spans="1:33" ht="19.5" customHeight="1">
      <c r="E12" s="1">
        <f>+E11/13</f>
        <v>1.2307692307692308</v>
      </c>
      <c r="F12" s="12"/>
      <c r="G12" s="1"/>
      <c r="H12" s="1">
        <f>+H11/13</f>
        <v>12.692307692307692</v>
      </c>
      <c r="K12" s="1">
        <f>+K11/13</f>
        <v>0.1</v>
      </c>
      <c r="AC12" s="32" t="s">
        <v>21</v>
      </c>
    </row>
    <row r="13" spans="1:33" ht="19.5" customHeight="1">
      <c r="F13" s="12"/>
      <c r="G13" s="1"/>
      <c r="H13" s="12"/>
      <c r="AC13" s="33" t="s">
        <v>60</v>
      </c>
      <c r="AG13" s="1">
        <v>300</v>
      </c>
    </row>
    <row r="14" spans="1:33">
      <c r="F14" s="12"/>
      <c r="G14" s="1"/>
      <c r="H14" s="12"/>
    </row>
    <row r="15" spans="1:33">
      <c r="F15" s="12"/>
      <c r="G15" s="1"/>
      <c r="H15" s="12"/>
    </row>
    <row r="16" spans="1:33">
      <c r="F16" s="12"/>
      <c r="G16" s="1"/>
      <c r="H16" s="12"/>
    </row>
    <row r="17" spans="1:32">
      <c r="F17" s="12"/>
      <c r="G17" s="1"/>
      <c r="H17" s="12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23">
    <mergeCell ref="L6:L8"/>
    <mergeCell ref="M6:O6"/>
    <mergeCell ref="P6:R6"/>
    <mergeCell ref="S6:U6"/>
    <mergeCell ref="V6:X6"/>
    <mergeCell ref="P8:R8"/>
    <mergeCell ref="V8:X8"/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29"/>
  <sheetViews>
    <sheetView view="pageBreakPreview" zoomScale="85" zoomScaleNormal="100" zoomScaleSheetLayoutView="85" workbookViewId="0">
      <selection activeCell="I29" sqref="I2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61" t="s">
        <v>71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14"/>
      <c r="O1" s="14"/>
      <c r="P1" s="14"/>
      <c r="Q1" s="14"/>
    </row>
    <row r="2" spans="1:17" ht="15.75" customHeight="1">
      <c r="A2" s="62" t="s">
        <v>22</v>
      </c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15"/>
    </row>
    <row r="3" spans="1:17" ht="15.75" customHeight="1">
      <c r="A3" s="62" t="s">
        <v>23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15"/>
    </row>
    <row r="4" spans="1:17" ht="15.75" thickBot="1"/>
    <row r="5" spans="1:17" ht="19.5" thickBot="1">
      <c r="A5" s="63" t="s">
        <v>4</v>
      </c>
      <c r="B5" s="63" t="s">
        <v>24</v>
      </c>
      <c r="C5" s="66" t="s">
        <v>25</v>
      </c>
      <c r="D5" s="67"/>
      <c r="E5" s="67"/>
      <c r="F5" s="67"/>
      <c r="G5" s="67"/>
      <c r="H5" s="67"/>
      <c r="I5" s="67"/>
      <c r="J5" s="67"/>
      <c r="K5" s="67"/>
      <c r="L5" s="68"/>
      <c r="M5" s="63" t="s">
        <v>26</v>
      </c>
    </row>
    <row r="6" spans="1:17" ht="18.75" customHeight="1">
      <c r="A6" s="64"/>
      <c r="B6" s="64"/>
      <c r="C6" s="69" t="s">
        <v>27</v>
      </c>
      <c r="D6" s="70"/>
      <c r="E6" s="71" t="s">
        <v>28</v>
      </c>
      <c r="F6" s="72"/>
      <c r="G6" s="73" t="s">
        <v>29</v>
      </c>
      <c r="H6" s="74"/>
      <c r="I6" s="75" t="s">
        <v>30</v>
      </c>
      <c r="J6" s="76"/>
      <c r="K6" s="77" t="s">
        <v>31</v>
      </c>
      <c r="L6" s="78"/>
      <c r="M6" s="64"/>
    </row>
    <row r="7" spans="1:17" ht="28.5" customHeight="1" thickBot="1">
      <c r="A7" s="64"/>
      <c r="B7" s="64"/>
      <c r="C7" s="79" t="s">
        <v>32</v>
      </c>
      <c r="D7" s="80"/>
      <c r="E7" s="81" t="s">
        <v>33</v>
      </c>
      <c r="F7" s="82"/>
      <c r="G7" s="83" t="s">
        <v>34</v>
      </c>
      <c r="H7" s="84"/>
      <c r="I7" s="85" t="s">
        <v>35</v>
      </c>
      <c r="J7" s="86"/>
      <c r="K7" s="87" t="s">
        <v>36</v>
      </c>
      <c r="L7" s="88"/>
      <c r="M7" s="65"/>
    </row>
    <row r="8" spans="1:17" ht="19.5" thickBot="1">
      <c r="A8" s="65"/>
      <c r="B8" s="65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v>5</v>
      </c>
      <c r="C9" s="20"/>
      <c r="D9" s="21">
        <f>+C9/B9%</f>
        <v>0</v>
      </c>
      <c r="E9" s="20">
        <v>5</v>
      </c>
      <c r="F9" s="21">
        <f>E9/B9*100</f>
        <v>100</v>
      </c>
      <c r="G9" s="22"/>
      <c r="H9" s="21">
        <f>+G9/B9%</f>
        <v>0</v>
      </c>
      <c r="I9" s="22"/>
      <c r="J9" s="21">
        <f>+I9/B9%</f>
        <v>0</v>
      </c>
      <c r="K9" s="22"/>
      <c r="L9" s="21">
        <f>+K9/B9%</f>
        <v>0</v>
      </c>
      <c r="M9" s="21">
        <f>+Жадвал!E12</f>
        <v>1.2307692307692308</v>
      </c>
      <c r="N9" s="35">
        <f>+L9+J9+H9+F9+D9</f>
        <v>100</v>
      </c>
    </row>
    <row r="10" spans="1:17" ht="18.7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>
        <v>86.28</v>
      </c>
      <c r="N10" s="36"/>
    </row>
    <row r="11" spans="1:17" ht="18.75">
      <c r="A11" s="61" t="s">
        <v>72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36"/>
    </row>
    <row r="12" spans="1:17" ht="18.75">
      <c r="A12" s="62" t="s">
        <v>40</v>
      </c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36"/>
    </row>
    <row r="13" spans="1:17" ht="18.75">
      <c r="A13" s="62" t="s">
        <v>23</v>
      </c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36"/>
    </row>
    <row r="14" spans="1:17" ht="19.5" thickBot="1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36"/>
    </row>
    <row r="15" spans="1:17" ht="19.5" thickBot="1">
      <c r="A15" s="63" t="s">
        <v>4</v>
      </c>
      <c r="B15" s="63" t="s">
        <v>24</v>
      </c>
      <c r="C15" s="66" t="s">
        <v>41</v>
      </c>
      <c r="D15" s="67"/>
      <c r="E15" s="67"/>
      <c r="F15" s="67"/>
      <c r="G15" s="67"/>
      <c r="H15" s="67"/>
      <c r="I15" s="67"/>
      <c r="J15" s="67"/>
      <c r="K15" s="67"/>
      <c r="L15" s="68"/>
      <c r="M15" s="63" t="s">
        <v>26</v>
      </c>
      <c r="N15" s="36"/>
    </row>
    <row r="16" spans="1:17" ht="18.75" customHeight="1">
      <c r="A16" s="64"/>
      <c r="B16" s="64"/>
      <c r="C16" s="69" t="s">
        <v>27</v>
      </c>
      <c r="D16" s="70"/>
      <c r="E16" s="71" t="s">
        <v>28</v>
      </c>
      <c r="F16" s="72"/>
      <c r="G16" s="73" t="s">
        <v>29</v>
      </c>
      <c r="H16" s="74"/>
      <c r="I16" s="75" t="s">
        <v>30</v>
      </c>
      <c r="J16" s="76"/>
      <c r="K16" s="77" t="s">
        <v>31</v>
      </c>
      <c r="L16" s="78"/>
      <c r="M16" s="64"/>
      <c r="N16" s="36"/>
    </row>
    <row r="17" spans="1:14" ht="30" customHeight="1" thickBot="1">
      <c r="A17" s="64"/>
      <c r="B17" s="64"/>
      <c r="C17" s="79" t="s">
        <v>42</v>
      </c>
      <c r="D17" s="80"/>
      <c r="E17" s="81" t="s">
        <v>43</v>
      </c>
      <c r="F17" s="82"/>
      <c r="G17" s="83" t="s">
        <v>44</v>
      </c>
      <c r="H17" s="84"/>
      <c r="I17" s="85" t="s">
        <v>45</v>
      </c>
      <c r="J17" s="86"/>
      <c r="K17" s="87" t="s">
        <v>46</v>
      </c>
      <c r="L17" s="88"/>
      <c r="M17" s="65"/>
      <c r="N17" s="36"/>
    </row>
    <row r="18" spans="1:14" ht="19.5" thickBot="1">
      <c r="A18" s="65"/>
      <c r="B18" s="65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6"/>
    </row>
    <row r="19" spans="1:14" ht="42.75" customHeight="1" thickBot="1">
      <c r="A19" s="18" t="s">
        <v>39</v>
      </c>
      <c r="B19" s="19">
        <f>+B9</f>
        <v>5</v>
      </c>
      <c r="C19" s="20"/>
      <c r="D19" s="21">
        <f>+C19/B19%</f>
        <v>0</v>
      </c>
      <c r="E19" s="20">
        <v>5</v>
      </c>
      <c r="F19" s="21">
        <f>+E19/B19%</f>
        <v>100</v>
      </c>
      <c r="G19" s="22"/>
      <c r="H19" s="21">
        <f>G19/B19*100</f>
        <v>0</v>
      </c>
      <c r="I19" s="22"/>
      <c r="J19" s="21">
        <f>+I19/B19%</f>
        <v>0</v>
      </c>
      <c r="K19" s="22"/>
      <c r="L19" s="21">
        <f>+K19/B19%</f>
        <v>0</v>
      </c>
      <c r="M19" s="21">
        <f>+Жадвал!H12</f>
        <v>12.692307692307692</v>
      </c>
      <c r="N19" s="35">
        <f>+L19+J19+H19+F19+D19</f>
        <v>100</v>
      </c>
    </row>
    <row r="20" spans="1:14" ht="18.75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36"/>
    </row>
    <row r="21" spans="1:14" ht="18.75">
      <c r="A21" s="61" t="s">
        <v>71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6"/>
    </row>
    <row r="22" spans="1:14" ht="18.75">
      <c r="A22" s="62" t="s">
        <v>47</v>
      </c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36"/>
    </row>
    <row r="23" spans="1:14" ht="18.75">
      <c r="A23" s="62" t="s">
        <v>23</v>
      </c>
      <c r="B23" s="62"/>
      <c r="C23" s="62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36"/>
    </row>
    <row r="24" spans="1:14" ht="19.5" thickBot="1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36"/>
    </row>
    <row r="25" spans="1:14" ht="19.5" thickBot="1">
      <c r="A25" s="63" t="s">
        <v>4</v>
      </c>
      <c r="B25" s="63" t="s">
        <v>24</v>
      </c>
      <c r="C25" s="66" t="s">
        <v>48</v>
      </c>
      <c r="D25" s="67"/>
      <c r="E25" s="67"/>
      <c r="F25" s="67"/>
      <c r="G25" s="67"/>
      <c r="H25" s="67"/>
      <c r="I25" s="67"/>
      <c r="J25" s="67"/>
      <c r="K25" s="67"/>
      <c r="L25" s="68"/>
      <c r="M25" s="63" t="s">
        <v>49</v>
      </c>
      <c r="N25" s="36"/>
    </row>
    <row r="26" spans="1:14" ht="18.75" customHeight="1">
      <c r="A26" s="64"/>
      <c r="B26" s="64"/>
      <c r="C26" s="69" t="s">
        <v>27</v>
      </c>
      <c r="D26" s="70"/>
      <c r="E26" s="71" t="s">
        <v>28</v>
      </c>
      <c r="F26" s="72"/>
      <c r="G26" s="73" t="s">
        <v>29</v>
      </c>
      <c r="H26" s="74"/>
      <c r="I26" s="75" t="s">
        <v>30</v>
      </c>
      <c r="J26" s="76"/>
      <c r="K26" s="77" t="s">
        <v>31</v>
      </c>
      <c r="L26" s="78"/>
      <c r="M26" s="64"/>
      <c r="N26" s="36"/>
    </row>
    <row r="27" spans="1:14" ht="27.75" customHeight="1" thickBot="1">
      <c r="A27" s="64"/>
      <c r="B27" s="64"/>
      <c r="C27" s="79" t="s">
        <v>50</v>
      </c>
      <c r="D27" s="80"/>
      <c r="E27" s="81" t="s">
        <v>51</v>
      </c>
      <c r="F27" s="82"/>
      <c r="G27" s="83" t="s">
        <v>52</v>
      </c>
      <c r="H27" s="84"/>
      <c r="I27" s="85" t="s">
        <v>53</v>
      </c>
      <c r="J27" s="86"/>
      <c r="K27" s="87" t="s">
        <v>54</v>
      </c>
      <c r="L27" s="88"/>
      <c r="M27" s="65"/>
      <c r="N27" s="36"/>
    </row>
    <row r="28" spans="1:14" ht="19.5" thickBot="1">
      <c r="A28" s="65"/>
      <c r="B28" s="65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6"/>
    </row>
    <row r="29" spans="1:14" ht="42.75" customHeight="1" thickBot="1">
      <c r="A29" s="18" t="s">
        <v>39</v>
      </c>
      <c r="B29" s="19">
        <f>+B9</f>
        <v>5</v>
      </c>
      <c r="C29" s="20"/>
      <c r="D29" s="21">
        <f>+C29/B29%</f>
        <v>0</v>
      </c>
      <c r="E29" s="20"/>
      <c r="F29" s="21">
        <f>+E29/B29%</f>
        <v>0</v>
      </c>
      <c r="G29" s="22">
        <v>5</v>
      </c>
      <c r="H29" s="21">
        <f>+G29/B29%</f>
        <v>100</v>
      </c>
      <c r="I29" s="26"/>
      <c r="J29" s="21">
        <f>+I29/B29%</f>
        <v>0</v>
      </c>
      <c r="K29" s="22"/>
      <c r="L29" s="21">
        <f>+K29/B29%</f>
        <v>0</v>
      </c>
      <c r="M29" s="24">
        <f>+Жадвал!K12</f>
        <v>0.1</v>
      </c>
      <c r="N29" s="35">
        <f>+L29+J29+H29+F29+D29</f>
        <v>100</v>
      </c>
    </row>
  </sheetData>
  <mergeCells count="51"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I17:J17"/>
    <mergeCell ref="K17:L17"/>
    <mergeCell ref="A21:M21"/>
    <mergeCell ref="A22:M22"/>
    <mergeCell ref="A23:M23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78"/>
  <sheetViews>
    <sheetView zoomScale="85" zoomScaleNormal="85" zoomScaleSheetLayoutView="95" workbookViewId="0">
      <selection activeCell="A6" sqref="A6:P9"/>
    </sheetView>
  </sheetViews>
  <sheetFormatPr defaultRowHeight="15"/>
  <cols>
    <col min="1" max="1" width="4.5703125" style="1" customWidth="1"/>
    <col min="2" max="2" width="11" style="1" customWidth="1"/>
    <col min="3" max="3" width="11.7109375" style="1" bestFit="1" customWidth="1"/>
    <col min="4" max="4" width="13" style="1" customWidth="1"/>
    <col min="5" max="5" width="6.5703125" style="1" customWidth="1"/>
    <col min="6" max="6" width="7.42578125" style="10" customWidth="1"/>
    <col min="7" max="7" width="7.71093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2" t="s">
        <v>71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</row>
    <row r="2" spans="1:25" ht="20.25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</row>
    <row r="3" spans="1:25" ht="20.25">
      <c r="A3" s="52" t="s">
        <v>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</row>
    <row r="4" spans="1:25" ht="12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8" t="s">
        <v>4</v>
      </c>
      <c r="B6" s="51" t="s">
        <v>5</v>
      </c>
      <c r="C6" s="51" t="s">
        <v>6</v>
      </c>
      <c r="D6" s="51" t="s">
        <v>7</v>
      </c>
      <c r="E6" s="58" t="s">
        <v>16</v>
      </c>
      <c r="F6" s="58"/>
      <c r="G6" s="58"/>
      <c r="H6" s="58" t="s">
        <v>62</v>
      </c>
      <c r="I6" s="58"/>
      <c r="J6" s="58"/>
      <c r="K6" s="58"/>
      <c r="L6" s="58"/>
      <c r="M6" s="58"/>
      <c r="N6" s="58"/>
      <c r="O6" s="58"/>
      <c r="P6" s="58"/>
    </row>
    <row r="7" spans="1:25" ht="60" customHeight="1">
      <c r="A7" s="58"/>
      <c r="B7" s="51"/>
      <c r="C7" s="51"/>
      <c r="D7" s="51"/>
      <c r="E7" s="89" t="s">
        <v>17</v>
      </c>
      <c r="F7" s="89" t="s">
        <v>18</v>
      </c>
      <c r="G7" s="89" t="s">
        <v>19</v>
      </c>
      <c r="H7" s="91" t="s">
        <v>63</v>
      </c>
      <c r="I7" s="91"/>
      <c r="J7" s="43" t="s">
        <v>64</v>
      </c>
      <c r="K7" s="44" t="s">
        <v>65</v>
      </c>
      <c r="L7" s="43" t="s">
        <v>66</v>
      </c>
      <c r="M7" s="91" t="s">
        <v>67</v>
      </c>
      <c r="N7" s="91"/>
      <c r="O7" s="91" t="s">
        <v>68</v>
      </c>
      <c r="P7" s="91"/>
    </row>
    <row r="8" spans="1:25" ht="22.5" customHeight="1">
      <c r="A8" s="58"/>
      <c r="B8" s="51"/>
      <c r="C8" s="51"/>
      <c r="D8" s="51"/>
      <c r="E8" s="90"/>
      <c r="F8" s="90"/>
      <c r="G8" s="90"/>
      <c r="H8" s="43" t="s">
        <v>69</v>
      </c>
      <c r="I8" s="43" t="s">
        <v>70</v>
      </c>
      <c r="J8" s="43" t="s">
        <v>17</v>
      </c>
      <c r="K8" s="43" t="s">
        <v>69</v>
      </c>
      <c r="L8" s="43" t="s">
        <v>17</v>
      </c>
      <c r="M8" s="43" t="s">
        <v>17</v>
      </c>
      <c r="N8" s="43" t="s">
        <v>70</v>
      </c>
      <c r="O8" s="43" t="s">
        <v>17</v>
      </c>
      <c r="P8" s="43" t="s">
        <v>69</v>
      </c>
      <c r="Q8" s="45" t="s">
        <v>17</v>
      </c>
      <c r="R8" s="45" t="s">
        <v>69</v>
      </c>
      <c r="S8" s="45" t="s">
        <v>70</v>
      </c>
      <c r="T8" s="46"/>
      <c r="U8" s="46"/>
      <c r="V8" s="46"/>
      <c r="W8" s="45" t="s">
        <v>17</v>
      </c>
      <c r="X8" s="45" t="s">
        <v>69</v>
      </c>
      <c r="Y8" s="45" t="s">
        <v>70</v>
      </c>
    </row>
    <row r="9" spans="1:25" s="10" customFormat="1" ht="19.5" customHeight="1">
      <c r="A9" s="6">
        <v>1</v>
      </c>
      <c r="B9" s="25">
        <v>302</v>
      </c>
      <c r="C9" s="41">
        <v>5</v>
      </c>
      <c r="D9" s="7" t="s">
        <v>61</v>
      </c>
      <c r="E9" s="9">
        <v>24.242984999999997</v>
      </c>
      <c r="F9" s="9">
        <v>18.807950192850001</v>
      </c>
      <c r="G9" s="9">
        <v>7.0001619187499999</v>
      </c>
      <c r="H9" s="47">
        <f t="shared" ref="H9:I9" si="0">+F9</f>
        <v>18.807950192850001</v>
      </c>
      <c r="I9" s="47">
        <f t="shared" si="0"/>
        <v>7.0001619187499999</v>
      </c>
      <c r="J9" s="47">
        <f t="shared" ref="J9" si="1">+E9*0.15</f>
        <v>3.6364477499999994</v>
      </c>
      <c r="K9" s="47"/>
      <c r="L9" s="47">
        <f t="shared" ref="L9" si="2">+E9*0.35</f>
        <v>8.4850447499999984</v>
      </c>
      <c r="M9" s="47">
        <f t="shared" ref="M9" si="3">+E9*0.35</f>
        <v>8.4850447499999984</v>
      </c>
      <c r="N9" s="47"/>
      <c r="O9" s="47">
        <f t="shared" ref="O9" si="4">+E9*0.15</f>
        <v>3.6364477499999994</v>
      </c>
      <c r="P9" s="47"/>
      <c r="Q9" s="48">
        <f t="shared" ref="Q9" si="5">+O9+M9+L9+J9</f>
        <v>24.242984999999994</v>
      </c>
      <c r="R9" s="49">
        <f t="shared" ref="R9" si="6">+P9+K9+H9</f>
        <v>18.807950192850001</v>
      </c>
      <c r="S9" s="49">
        <f t="shared" ref="S9" si="7">+N9+I9</f>
        <v>7.0001619187499999</v>
      </c>
      <c r="T9" s="50">
        <f t="shared" ref="T9:V9" si="8">+Q9-E9</f>
        <v>0</v>
      </c>
      <c r="U9" s="50">
        <f t="shared" si="8"/>
        <v>0</v>
      </c>
      <c r="V9" s="50">
        <f t="shared" si="8"/>
        <v>0</v>
      </c>
      <c r="W9" s="48">
        <f t="shared" ref="W9" si="9">+E9/C9</f>
        <v>4.8485969999999998</v>
      </c>
      <c r="X9" s="48">
        <f t="shared" ref="X9" si="10">+F9/C9</f>
        <v>3.7615900385700001</v>
      </c>
      <c r="Y9" s="48">
        <f t="shared" ref="Y9" si="11">+G9/C9</f>
        <v>1.4000323837499999</v>
      </c>
    </row>
    <row r="10" spans="1:25" s="10" customFormat="1" ht="19.5" customHeight="1">
      <c r="A10" s="1"/>
      <c r="B10" s="1"/>
      <c r="C10" s="34">
        <f>SUM(C9:C9)</f>
        <v>5</v>
      </c>
      <c r="D10" s="1"/>
      <c r="E10" s="34"/>
      <c r="F10" s="34"/>
      <c r="G10" s="34"/>
      <c r="H10" s="1"/>
      <c r="I10" s="1"/>
      <c r="J10" s="1"/>
      <c r="K10" s="34"/>
      <c r="L10" s="34"/>
      <c r="M10" s="34"/>
      <c r="N10" s="1"/>
      <c r="O10" s="1"/>
      <c r="P10" s="1"/>
    </row>
    <row r="11" spans="1:25" s="10" customFormat="1" ht="19.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5" ht="19.5" customHeight="1">
      <c r="F12" s="1"/>
      <c r="G12" s="1"/>
      <c r="I12" s="1"/>
      <c r="J12" s="1"/>
      <c r="L12" s="1"/>
    </row>
    <row r="13" spans="1:25" ht="19.5" customHeight="1">
      <c r="F13" s="1"/>
      <c r="G13" s="1"/>
      <c r="I13" s="1"/>
      <c r="J13" s="1"/>
      <c r="L13" s="1"/>
    </row>
    <row r="14" spans="1:25">
      <c r="F14" s="1"/>
      <c r="G14" s="1"/>
      <c r="I14" s="1"/>
      <c r="J14" s="1"/>
      <c r="L14" s="1"/>
    </row>
    <row r="15" spans="1:25">
      <c r="F15" s="1"/>
      <c r="G15" s="1"/>
      <c r="I15" s="1"/>
      <c r="J15" s="1"/>
      <c r="L15" s="1"/>
    </row>
    <row r="16" spans="1:25">
      <c r="F16" s="1"/>
      <c r="G16" s="1"/>
      <c r="I16" s="1"/>
      <c r="J16" s="1"/>
      <c r="L16" s="1"/>
    </row>
    <row r="17" spans="1:32">
      <c r="F17" s="1"/>
      <c r="G17" s="1"/>
      <c r="I17" s="1"/>
      <c r="J17" s="1"/>
      <c r="L17" s="1"/>
    </row>
    <row r="18" spans="1:32">
      <c r="F18" s="12"/>
      <c r="G18" s="1"/>
      <c r="H18" s="12"/>
    </row>
    <row r="19" spans="1:32">
      <c r="F19" s="12"/>
      <c r="G19" s="1"/>
      <c r="H19" s="12"/>
    </row>
    <row r="20" spans="1:32" s="10" customFormat="1">
      <c r="A20" s="1"/>
      <c r="B20" s="1"/>
      <c r="C20" s="1"/>
      <c r="D20" s="1"/>
      <c r="E20" s="1"/>
      <c r="F20" s="12"/>
      <c r="G20" s="1"/>
      <c r="H20" s="12"/>
      <c r="J20" s="12"/>
      <c r="K20" s="1"/>
      <c r="L20" s="12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s="10" customFormat="1">
      <c r="A21" s="1"/>
      <c r="B21" s="1"/>
      <c r="C21" s="1"/>
      <c r="D21" s="1"/>
      <c r="E21" s="1"/>
      <c r="F21" s="12"/>
      <c r="G21" s="1"/>
      <c r="H21" s="12"/>
      <c r="J21" s="12"/>
      <c r="K21" s="1"/>
      <c r="L21" s="1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s="10" customFormat="1">
      <c r="A22" s="1"/>
      <c r="B22" s="1"/>
      <c r="C22" s="1"/>
      <c r="D22" s="1"/>
      <c r="E22" s="1"/>
      <c r="F22" s="12"/>
      <c r="G22" s="1"/>
      <c r="H22" s="12"/>
      <c r="J22" s="12"/>
      <c r="K22" s="1"/>
      <c r="L22" s="1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s="10" customFormat="1">
      <c r="A23" s="1"/>
      <c r="B23" s="1"/>
      <c r="C23" s="1"/>
      <c r="D23" s="1"/>
      <c r="E23" s="1"/>
      <c r="F23" s="12"/>
      <c r="G23" s="1"/>
      <c r="H23" s="12"/>
      <c r="J23" s="12"/>
      <c r="K23" s="1"/>
      <c r="L23" s="1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s="10" customFormat="1">
      <c r="A24" s="1"/>
      <c r="B24" s="1"/>
      <c r="C24" s="1"/>
      <c r="D24" s="1"/>
      <c r="E24" s="1"/>
      <c r="F24" s="12"/>
      <c r="G24" s="1"/>
      <c r="H24" s="12"/>
      <c r="J24" s="12"/>
      <c r="K24" s="1"/>
      <c r="L24" s="1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F25" s="12"/>
      <c r="G25" s="1"/>
      <c r="H25" s="12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1"/>
      <c r="D26" s="1"/>
      <c r="E26" s="1"/>
      <c r="F26" s="12"/>
      <c r="G26" s="1"/>
      <c r="H26" s="12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1"/>
      <c r="F27" s="12"/>
      <c r="G27" s="1"/>
      <c r="H27" s="12"/>
      <c r="J27" s="12"/>
      <c r="K27" s="1"/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1"/>
      <c r="F28" s="12"/>
      <c r="G28" s="1"/>
      <c r="H28" s="12"/>
      <c r="J28" s="12"/>
      <c r="K28" s="1"/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F29" s="12"/>
      <c r="G29" s="1"/>
      <c r="H29" s="12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F30" s="12"/>
      <c r="G30" s="1"/>
      <c r="H30" s="12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F31" s="12"/>
      <c r="G31" s="1"/>
      <c r="H31" s="12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F32" s="12"/>
      <c r="G32" s="1"/>
      <c r="H32" s="12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F33" s="12"/>
      <c r="G33" s="1"/>
      <c r="H33" s="12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F34" s="12"/>
      <c r="G34" s="1"/>
      <c r="H34" s="12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F35" s="12"/>
      <c r="G35" s="1"/>
      <c r="H35" s="12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F36" s="12"/>
      <c r="G36" s="1"/>
      <c r="H36" s="12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F37" s="12"/>
      <c r="G37" s="1"/>
      <c r="H37" s="12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C38" s="1"/>
      <c r="D38" s="1"/>
      <c r="E38" s="1"/>
      <c r="F38" s="12"/>
      <c r="G38" s="1"/>
      <c r="H38" s="12"/>
      <c r="J38" s="12"/>
      <c r="K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C39" s="1"/>
      <c r="D39" s="1"/>
      <c r="E39" s="1"/>
      <c r="F39" s="12"/>
      <c r="G39" s="1"/>
      <c r="H39" s="12"/>
      <c r="J39" s="12"/>
      <c r="K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>
      <c r="A40" s="1"/>
      <c r="B40" s="1"/>
      <c r="C40" s="1"/>
      <c r="D40" s="1"/>
      <c r="E40" s="1"/>
      <c r="F40" s="12"/>
      <c r="G40" s="1"/>
      <c r="H40" s="12"/>
      <c r="J40" s="12"/>
      <c r="K40" s="1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>
      <c r="A41" s="1"/>
      <c r="B41" s="1"/>
      <c r="C41" s="1"/>
      <c r="D41" s="1"/>
      <c r="E41" s="1"/>
      <c r="F41" s="12"/>
      <c r="G41" s="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>
      <c r="A42" s="1"/>
      <c r="B42" s="1"/>
      <c r="C42" s="1"/>
      <c r="D42" s="1"/>
      <c r="E42" s="1"/>
      <c r="F42" s="12"/>
      <c r="G42" s="1"/>
      <c r="H42" s="12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>
      <c r="A43" s="1"/>
      <c r="B43" s="1"/>
      <c r="C43" s="1"/>
      <c r="D43" s="1"/>
      <c r="E43" s="1"/>
      <c r="F43" s="12"/>
      <c r="G43" s="1"/>
      <c r="H43" s="12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>
      <c r="A44" s="1"/>
      <c r="B44" s="1"/>
      <c r="C44" s="1"/>
      <c r="D44" s="1"/>
      <c r="E44" s="1"/>
      <c r="F44" s="12"/>
      <c r="G44" s="1"/>
      <c r="H44" s="12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F45" s="12"/>
      <c r="G45" s="1"/>
      <c r="H45" s="12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F46" s="12"/>
      <c r="G46" s="1"/>
      <c r="H46" s="12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F47" s="12"/>
      <c r="G47" s="1"/>
      <c r="H47" s="12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F48" s="12"/>
      <c r="G48" s="1"/>
      <c r="H48" s="12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s="10" customFormat="1">
      <c r="A49" s="1"/>
      <c r="B49" s="1"/>
      <c r="C49" s="1"/>
      <c r="D49" s="1"/>
      <c r="E49" s="1"/>
      <c r="F49" s="12"/>
      <c r="G49" s="1"/>
      <c r="H49" s="12"/>
      <c r="J49" s="12"/>
      <c r="K49" s="1"/>
      <c r="L49" s="1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s="10" customFormat="1">
      <c r="A50" s="1"/>
      <c r="B50" s="1"/>
      <c r="C50" s="1"/>
      <c r="D50" s="1"/>
      <c r="E50" s="1"/>
      <c r="F50" s="12"/>
      <c r="G50" s="1"/>
      <c r="H50" s="12"/>
      <c r="J50" s="12"/>
      <c r="K50" s="1"/>
      <c r="L50" s="1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s="10" customFormat="1">
      <c r="A51" s="1"/>
      <c r="B51" s="1"/>
      <c r="C51" s="1"/>
      <c r="D51" s="1"/>
      <c r="E51" s="1"/>
      <c r="F51" s="12"/>
      <c r="G51" s="1"/>
      <c r="H51" s="12"/>
      <c r="J51" s="12"/>
      <c r="K51" s="1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s="10" customFormat="1">
      <c r="A52" s="1"/>
      <c r="B52" s="1"/>
      <c r="C52" s="1"/>
      <c r="D52" s="1"/>
      <c r="E52" s="1"/>
      <c r="F52" s="12"/>
      <c r="G52" s="1"/>
      <c r="H52" s="12"/>
      <c r="J52" s="12"/>
      <c r="K52" s="1"/>
      <c r="L52" s="1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s="10" customFormat="1">
      <c r="A53" s="1"/>
      <c r="B53" s="1"/>
      <c r="C53" s="1"/>
      <c r="D53" s="1"/>
      <c r="E53" s="1"/>
      <c r="F53" s="12"/>
      <c r="G53" s="1"/>
      <c r="H53" s="12"/>
      <c r="J53" s="12"/>
      <c r="K53" s="1"/>
      <c r="L53" s="1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s="10" customFormat="1">
      <c r="A54" s="1"/>
      <c r="B54" s="1"/>
      <c r="C54" s="1"/>
      <c r="D54" s="1"/>
      <c r="E54" s="1"/>
      <c r="F54" s="12"/>
      <c r="G54" s="1"/>
      <c r="H54" s="12"/>
      <c r="J54" s="12"/>
      <c r="K54" s="1"/>
      <c r="L54" s="1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s="10" customFormat="1">
      <c r="A55" s="1"/>
      <c r="B55" s="1"/>
      <c r="C55" s="1"/>
      <c r="D55" s="1"/>
      <c r="E55" s="1"/>
      <c r="F55" s="12"/>
      <c r="G55" s="1"/>
      <c r="H55" s="12"/>
      <c r="J55" s="12"/>
      <c r="K55" s="1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s="10" customFormat="1">
      <c r="A56" s="1"/>
      <c r="B56" s="1"/>
      <c r="C56" s="1"/>
      <c r="D56" s="1"/>
      <c r="E56" s="1"/>
      <c r="F56" s="12"/>
      <c r="G56" s="1"/>
      <c r="H56" s="12"/>
      <c r="J56" s="12"/>
      <c r="K56" s="1"/>
      <c r="L56" s="1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s="10" customFormat="1">
      <c r="A57" s="1"/>
      <c r="B57" s="1"/>
      <c r="C57" s="1"/>
      <c r="D57" s="1"/>
      <c r="E57" s="1"/>
      <c r="F57" s="12"/>
      <c r="G57" s="1"/>
      <c r="H57" s="12"/>
      <c r="J57" s="12"/>
      <c r="K57" s="1"/>
      <c r="L57" s="1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s="10" customFormat="1">
      <c r="A58" s="1"/>
      <c r="B58" s="1"/>
      <c r="C58" s="1"/>
      <c r="D58" s="1"/>
      <c r="E58" s="1"/>
      <c r="F58" s="12"/>
      <c r="G58" s="1"/>
      <c r="H58" s="12"/>
      <c r="J58" s="12"/>
      <c r="K58" s="1"/>
      <c r="L58" s="1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s="10" customFormat="1">
      <c r="A59" s="1"/>
      <c r="B59" s="1"/>
      <c r="C59" s="1"/>
      <c r="D59" s="1"/>
      <c r="E59" s="1"/>
      <c r="F59" s="12"/>
      <c r="G59" s="1"/>
      <c r="H59" s="12"/>
      <c r="J59" s="12"/>
      <c r="K59" s="1"/>
      <c r="L59" s="1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s="10" customFormat="1">
      <c r="A60" s="1"/>
      <c r="B60" s="1"/>
      <c r="C60" s="1"/>
      <c r="D60" s="1"/>
      <c r="E60" s="1"/>
      <c r="F60" s="12"/>
      <c r="G60" s="1"/>
      <c r="H60" s="12"/>
      <c r="J60" s="12"/>
      <c r="K60" s="1"/>
      <c r="L60" s="1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s="10" customFormat="1">
      <c r="A61" s="1"/>
      <c r="B61" s="1"/>
      <c r="C61" s="1"/>
      <c r="D61" s="1"/>
      <c r="E61" s="1"/>
      <c r="F61" s="12"/>
      <c r="G61" s="1"/>
      <c r="H61" s="12"/>
      <c r="J61" s="12"/>
      <c r="K61" s="1"/>
      <c r="L61" s="1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s="10" customFormat="1">
      <c r="A62" s="1"/>
      <c r="B62" s="1"/>
      <c r="C62" s="1"/>
      <c r="D62" s="1"/>
      <c r="E62" s="1"/>
      <c r="F62" s="12"/>
      <c r="G62" s="1"/>
      <c r="H62" s="12"/>
      <c r="J62" s="12"/>
      <c r="K62" s="1"/>
      <c r="L62" s="1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s="10" customFormat="1">
      <c r="A63" s="1"/>
      <c r="B63" s="1"/>
      <c r="C63" s="1"/>
      <c r="D63" s="1"/>
      <c r="E63" s="1"/>
      <c r="F63" s="12"/>
      <c r="G63" s="1"/>
      <c r="H63" s="12"/>
      <c r="J63" s="12"/>
      <c r="K63" s="1"/>
      <c r="L63" s="1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s="10" customFormat="1">
      <c r="A64" s="1"/>
      <c r="B64" s="1"/>
      <c r="C64" s="1"/>
      <c r="D64" s="1"/>
      <c r="E64" s="1"/>
      <c r="F64" s="12"/>
      <c r="G64" s="1"/>
      <c r="H64" s="12"/>
      <c r="J64" s="12"/>
      <c r="K64" s="1"/>
      <c r="L64" s="1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s="10" customFormat="1">
      <c r="A65" s="1"/>
      <c r="B65" s="1"/>
      <c r="C65" s="1"/>
      <c r="D65" s="1"/>
      <c r="E65" s="1"/>
      <c r="F65" s="12"/>
      <c r="G65" s="1"/>
      <c r="H65" s="12"/>
      <c r="J65" s="12"/>
      <c r="K65" s="1"/>
      <c r="L65" s="1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s="10" customFormat="1">
      <c r="A66" s="1"/>
      <c r="B66" s="1"/>
      <c r="C66" s="1"/>
      <c r="D66" s="1"/>
      <c r="E66" s="1"/>
      <c r="F66" s="12"/>
      <c r="G66" s="1"/>
      <c r="H66" s="12"/>
      <c r="J66" s="12"/>
      <c r="K66" s="1"/>
      <c r="L66" s="1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s="10" customFormat="1">
      <c r="A67" s="1"/>
      <c r="B67" s="1"/>
      <c r="C67" s="1"/>
      <c r="D67" s="1"/>
      <c r="E67" s="1"/>
      <c r="F67" s="12"/>
      <c r="G67" s="1"/>
      <c r="H67" s="12"/>
      <c r="J67" s="12"/>
      <c r="K67" s="1"/>
      <c r="L67" s="1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s="10" customFormat="1">
      <c r="A68" s="1"/>
      <c r="B68" s="1"/>
      <c r="C68" s="1"/>
      <c r="D68" s="1"/>
      <c r="E68" s="1"/>
      <c r="F68" s="12"/>
      <c r="G68" s="1"/>
      <c r="H68" s="12"/>
      <c r="J68" s="12"/>
      <c r="K68" s="1"/>
      <c r="L68" s="1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s="10" customFormat="1">
      <c r="A69" s="1"/>
      <c r="B69" s="1"/>
      <c r="C69" s="1"/>
      <c r="D69" s="1"/>
      <c r="E69" s="1"/>
      <c r="F69" s="12"/>
      <c r="G69" s="1"/>
      <c r="H69" s="12"/>
      <c r="J69" s="12"/>
      <c r="K69" s="1"/>
      <c r="L69" s="1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s="10" customFormat="1">
      <c r="A70" s="1"/>
      <c r="B70" s="1"/>
      <c r="C70" s="1"/>
      <c r="D70" s="1"/>
      <c r="E70" s="1"/>
      <c r="F70" s="12"/>
      <c r="G70" s="1"/>
      <c r="H70" s="12"/>
      <c r="J70" s="12"/>
      <c r="K70" s="1"/>
      <c r="L70" s="1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s="10" customFormat="1">
      <c r="A71" s="1"/>
      <c r="B71" s="1"/>
      <c r="C71" s="1"/>
      <c r="D71" s="1"/>
      <c r="E71" s="1"/>
      <c r="F71" s="12"/>
      <c r="G71" s="1"/>
      <c r="H71" s="12"/>
      <c r="J71" s="12"/>
      <c r="K71" s="1"/>
      <c r="L71" s="1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s="10" customFormat="1">
      <c r="A72" s="1"/>
      <c r="B72" s="1"/>
      <c r="C72" s="1"/>
      <c r="D72" s="1"/>
      <c r="E72" s="1"/>
      <c r="F72" s="12"/>
      <c r="G72" s="1"/>
      <c r="H72" s="12"/>
      <c r="J72" s="12"/>
      <c r="K72" s="1"/>
      <c r="L72" s="1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s="10" customFormat="1">
      <c r="A73" s="1"/>
      <c r="B73" s="1"/>
      <c r="C73" s="1"/>
      <c r="D73" s="1"/>
      <c r="E73" s="1"/>
      <c r="F73" s="12"/>
      <c r="G73" s="1"/>
      <c r="H73" s="12"/>
      <c r="J73" s="12"/>
      <c r="K73" s="1"/>
      <c r="L73" s="1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s="10" customFormat="1">
      <c r="A74" s="1"/>
      <c r="B74" s="1"/>
      <c r="C74" s="1"/>
      <c r="D74" s="1"/>
      <c r="E74" s="1"/>
      <c r="F74" s="12"/>
      <c r="G74" s="1"/>
      <c r="H74" s="12"/>
      <c r="J74" s="12"/>
      <c r="K74" s="1"/>
      <c r="L74" s="1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s="10" customFormat="1">
      <c r="A75" s="1"/>
      <c r="B75" s="1"/>
      <c r="C75" s="1"/>
      <c r="D75" s="1"/>
      <c r="E75" s="1"/>
      <c r="F75" s="12"/>
      <c r="G75" s="1"/>
      <c r="H75" s="12"/>
      <c r="J75" s="12"/>
      <c r="K75" s="1"/>
      <c r="L75" s="1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s="10" customFormat="1">
      <c r="A76" s="1"/>
      <c r="B76" s="1"/>
      <c r="C76" s="1"/>
      <c r="D76" s="1"/>
      <c r="E76" s="1"/>
      <c r="G76" s="13"/>
      <c r="H76" s="1"/>
      <c r="J76" s="12"/>
      <c r="K76" s="1"/>
      <c r="L76" s="1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s="10" customFormat="1">
      <c r="A77" s="1"/>
      <c r="B77" s="1"/>
      <c r="C77" s="1"/>
      <c r="D77" s="1"/>
      <c r="E77" s="1"/>
      <c r="G77" s="13"/>
      <c r="H77" s="1"/>
      <c r="J77" s="12"/>
      <c r="K77" s="1"/>
      <c r="L77" s="1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s="10" customFormat="1">
      <c r="A78" s="1"/>
      <c r="B78" s="1"/>
      <c r="C78" s="1"/>
      <c r="D78" s="1"/>
      <c r="E78" s="1"/>
      <c r="G78" s="13"/>
      <c r="H78" s="1"/>
      <c r="J78" s="12"/>
      <c r="K78" s="1"/>
      <c r="L78" s="1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</sheetData>
  <mergeCells count="15">
    <mergeCell ref="E6:G6"/>
    <mergeCell ref="E7:E8"/>
    <mergeCell ref="F7:F8"/>
    <mergeCell ref="G7:G8"/>
    <mergeCell ref="H6:P6"/>
    <mergeCell ref="H7:I7"/>
    <mergeCell ref="M7:N7"/>
    <mergeCell ref="O7:P7"/>
    <mergeCell ref="A1:X1"/>
    <mergeCell ref="A2:X2"/>
    <mergeCell ref="A3:X3"/>
    <mergeCell ref="A6:A8"/>
    <mergeCell ref="B6:B8"/>
    <mergeCell ref="C6:C8"/>
    <mergeCell ref="D6:D8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2022-12-19T06:44:24Z</cp:lastPrinted>
  <dcterms:created xsi:type="dcterms:W3CDTF">2021-12-28T07:29:34Z</dcterms:created>
  <dcterms:modified xsi:type="dcterms:W3CDTF">2023-03-31T05:30:01Z</dcterms:modified>
</cp:coreProperties>
</file>